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202300"/>
  <mc:AlternateContent xmlns:mc="http://schemas.openxmlformats.org/markup-compatibility/2006">
    <mc:Choice Requires="x15">
      <x15ac:absPath xmlns:x15ac="http://schemas.microsoft.com/office/spreadsheetml/2010/11/ac" url="C:\Users\m.saadatpanah\Documents\codes\python\magellan\Magellan\backend\"/>
    </mc:Choice>
  </mc:AlternateContent>
  <xr:revisionPtr revIDLastSave="0" documentId="13_ncr:1_{25CD91C7-F3A6-4420-B34E-ABB48480FDA6}" xr6:coauthVersionLast="47" xr6:coauthVersionMax="47" xr10:uidLastSave="{00000000-0000-0000-0000-000000000000}"/>
  <bookViews>
    <workbookView xWindow="-108" yWindow="-108" windowWidth="23256" windowHeight="13176" xr2:uid="{BE40AA4B-FC25-47C4-A325-9CB9E4480926}"/>
  </bookViews>
  <sheets>
    <sheet name="Sheet1" sheetId="1" r:id="rId1"/>
    <sheet name="Sheet2" sheetId="2" r:id="rId2"/>
  </sheets>
  <definedNames>
    <definedName name="_xlnm._FilterDatabase" localSheetId="0" hidden="1">Sheet1!$BJ$1:$BP$1144</definedName>
  </definedNames>
  <calcPr calcId="191029"/>
  <pivotCaches>
    <pivotCache cacheId="0" r:id="rId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N2" i="2" l="1" a="1"/>
  <c r="BN2" i="2" s="1"/>
  <c r="BP3" i="1" a="1"/>
  <c r="BP3" i="1" s="1"/>
  <c r="BP4" i="1" a="1"/>
  <c r="BP4" i="1" s="1"/>
  <c r="BP5" i="1" a="1"/>
  <c r="BP5" i="1" s="1"/>
  <c r="BP6" i="1" a="1"/>
  <c r="BP6" i="1" s="1"/>
  <c r="BP7" i="1" a="1"/>
  <c r="BP7" i="1" s="1"/>
  <c r="BP8" i="1" a="1"/>
  <c r="BP8" i="1" s="1"/>
  <c r="BP9" i="1" a="1"/>
  <c r="BP9" i="1" s="1"/>
  <c r="BP10" i="1" a="1"/>
  <c r="BP10" i="1" s="1"/>
  <c r="BP11" i="1" a="1"/>
  <c r="BP11" i="1" s="1"/>
  <c r="BP12" i="1" a="1"/>
  <c r="BP12" i="1" s="1"/>
  <c r="BP13" i="1" a="1"/>
  <c r="BP13" i="1" s="1"/>
  <c r="BP14" i="1" a="1"/>
  <c r="BP14" i="1" s="1"/>
  <c r="BP15" i="1" a="1"/>
  <c r="BP15" i="1" s="1"/>
  <c r="BP16" i="1" a="1"/>
  <c r="BP16" i="1" s="1"/>
  <c r="BP17" i="1" a="1"/>
  <c r="BP17" i="1" s="1"/>
  <c r="BP18" i="1" a="1"/>
  <c r="BP18" i="1" s="1"/>
  <c r="BP19" i="1" a="1"/>
  <c r="BP19" i="1" s="1"/>
  <c r="BP20" i="1" a="1"/>
  <c r="BP20" i="1" s="1"/>
  <c r="BP21" i="1" a="1"/>
  <c r="BP21" i="1" s="1"/>
  <c r="BP22" i="1" a="1"/>
  <c r="BP22" i="1" s="1"/>
  <c r="BP23" i="1" a="1"/>
  <c r="BP23" i="1" s="1"/>
  <c r="BP24" i="1" a="1"/>
  <c r="BP24" i="1" s="1"/>
  <c r="BP25" i="1" a="1"/>
  <c r="BP25" i="1" s="1"/>
  <c r="BP26" i="1" a="1"/>
  <c r="BP26" i="1" s="1"/>
  <c r="BP27" i="1" a="1"/>
  <c r="BP27" i="1" s="1"/>
  <c r="BP28" i="1" a="1"/>
  <c r="BP28" i="1" s="1"/>
  <c r="BP29" i="1" a="1"/>
  <c r="BP29" i="1" s="1"/>
  <c r="BP30" i="1" a="1"/>
  <c r="BP30" i="1" s="1"/>
  <c r="BP31" i="1" a="1"/>
  <c r="BP31" i="1" s="1"/>
  <c r="BP32" i="1" a="1"/>
  <c r="BP32" i="1" s="1"/>
  <c r="BP33" i="1" a="1"/>
  <c r="BP33" i="1" s="1"/>
  <c r="BP34" i="1" a="1"/>
  <c r="BP34" i="1" s="1"/>
  <c r="BP35" i="1" a="1"/>
  <c r="BP35" i="1" s="1"/>
  <c r="BP36" i="1" a="1"/>
  <c r="BP36" i="1" s="1"/>
  <c r="BP37" i="1" a="1"/>
  <c r="BP37" i="1" s="1"/>
  <c r="BP38" i="1" a="1"/>
  <c r="BP38" i="1" s="1"/>
  <c r="BP39" i="1" a="1"/>
  <c r="BP39" i="1" s="1"/>
  <c r="BP40" i="1" a="1"/>
  <c r="BP40" i="1" s="1"/>
  <c r="BP41" i="1" a="1"/>
  <c r="BP41" i="1" s="1"/>
  <c r="BP42" i="1" a="1"/>
  <c r="BP42" i="1" s="1"/>
  <c r="BP43" i="1" a="1"/>
  <c r="BP43" i="1" s="1"/>
  <c r="BP44" i="1" a="1"/>
  <c r="BP44" i="1" s="1"/>
  <c r="BP45" i="1" a="1"/>
  <c r="BP45" i="1" s="1"/>
  <c r="BP46" i="1" a="1"/>
  <c r="BP46" i="1" s="1"/>
  <c r="BP47" i="1" a="1"/>
  <c r="BP47" i="1" s="1"/>
  <c r="BP48" i="1" a="1"/>
  <c r="BP48" i="1" s="1"/>
  <c r="BP49" i="1" a="1"/>
  <c r="BP49" i="1" s="1"/>
  <c r="BP50" i="1" a="1"/>
  <c r="BP50" i="1" s="1"/>
  <c r="BP51" i="1" a="1"/>
  <c r="BP51" i="1" s="1"/>
  <c r="BP52" i="1" a="1"/>
  <c r="BP52" i="1" s="1"/>
  <c r="BP53" i="1" a="1"/>
  <c r="BP53" i="1" s="1"/>
  <c r="BP54" i="1" a="1"/>
  <c r="BP54" i="1" s="1"/>
  <c r="BP55" i="1" a="1"/>
  <c r="BP55" i="1" s="1"/>
  <c r="BP56" i="1" a="1"/>
  <c r="BP56" i="1" s="1"/>
  <c r="BP57" i="1" a="1"/>
  <c r="BP57" i="1" s="1"/>
  <c r="BP58" i="1" a="1"/>
  <c r="BP58" i="1" s="1"/>
  <c r="BP59" i="1" a="1"/>
  <c r="BP59" i="1" s="1"/>
  <c r="BP60" i="1" a="1"/>
  <c r="BP60" i="1" s="1"/>
  <c r="BP61" i="1" a="1"/>
  <c r="BP61" i="1" s="1"/>
  <c r="BP62" i="1" a="1"/>
  <c r="BP62" i="1" s="1"/>
  <c r="BP63" i="1" a="1"/>
  <c r="BP63" i="1" s="1"/>
  <c r="BP64" i="1" a="1"/>
  <c r="BP64" i="1" s="1"/>
  <c r="BP65" i="1" a="1"/>
  <c r="BP65" i="1" s="1"/>
  <c r="BP66" i="1" a="1"/>
  <c r="BP66" i="1" s="1"/>
  <c r="BP67" i="1" a="1"/>
  <c r="BP67" i="1" s="1"/>
  <c r="BP68" i="1" a="1"/>
  <c r="BP68" i="1" s="1"/>
  <c r="BP69" i="1" a="1"/>
  <c r="BP69" i="1" s="1"/>
  <c r="BP70" i="1" a="1"/>
  <c r="BP70" i="1" s="1"/>
  <c r="BP71" i="1" a="1"/>
  <c r="BP71" i="1" s="1"/>
  <c r="BP72" i="1" a="1"/>
  <c r="BP72" i="1" s="1"/>
  <c r="BP73" i="1" a="1"/>
  <c r="BP73" i="1" s="1"/>
  <c r="BP74" i="1" a="1"/>
  <c r="BP74" i="1" s="1"/>
  <c r="BP75" i="1" a="1"/>
  <c r="BP75" i="1" s="1"/>
  <c r="BP76" i="1" a="1"/>
  <c r="BP76" i="1" s="1"/>
  <c r="BP77" i="1" a="1"/>
  <c r="BP77" i="1" s="1"/>
  <c r="BP78" i="1" a="1"/>
  <c r="BP78" i="1" s="1"/>
  <c r="BP79" i="1" a="1"/>
  <c r="BP79" i="1" s="1"/>
  <c r="BP80" i="1" a="1"/>
  <c r="BP80" i="1" s="1"/>
  <c r="BP81" i="1" a="1"/>
  <c r="BP81" i="1" s="1"/>
  <c r="BP82" i="1" a="1"/>
  <c r="BP82" i="1" s="1"/>
  <c r="BP83" i="1" a="1"/>
  <c r="BP83" i="1" s="1"/>
  <c r="BP84" i="1" a="1"/>
  <c r="BP84" i="1" s="1"/>
  <c r="BP85" i="1" a="1"/>
  <c r="BP85" i="1" s="1"/>
  <c r="BP86" i="1" a="1"/>
  <c r="BP86" i="1" s="1"/>
  <c r="BP87" i="1" a="1"/>
  <c r="BP87" i="1" s="1"/>
  <c r="BP88" i="1" a="1"/>
  <c r="BP88" i="1" s="1"/>
  <c r="BP89" i="1" a="1"/>
  <c r="BP89" i="1" s="1"/>
  <c r="BP90" i="1" a="1"/>
  <c r="BP90" i="1" s="1"/>
  <c r="BP91" i="1" a="1"/>
  <c r="BP91" i="1" s="1"/>
  <c r="BP92" i="1" a="1"/>
  <c r="BP92" i="1" s="1"/>
  <c r="BP93" i="1" a="1"/>
  <c r="BP93" i="1" s="1"/>
  <c r="BP94" i="1" a="1"/>
  <c r="BP94" i="1" s="1"/>
  <c r="BP95" i="1" a="1"/>
  <c r="BP95" i="1" s="1"/>
  <c r="BP96" i="1" a="1"/>
  <c r="BP96" i="1" s="1"/>
  <c r="BP97" i="1" a="1"/>
  <c r="BP97" i="1" s="1"/>
  <c r="BP98" i="1" a="1"/>
  <c r="BP98" i="1" s="1"/>
  <c r="BP99" i="1" a="1"/>
  <c r="BP99" i="1" s="1"/>
  <c r="BP100" i="1" a="1"/>
  <c r="BP100" i="1" s="1"/>
  <c r="BP101" i="1" a="1"/>
  <c r="BP101" i="1" s="1"/>
  <c r="BP102" i="1" a="1"/>
  <c r="BP102" i="1" s="1"/>
  <c r="BP103" i="1" a="1"/>
  <c r="BP103" i="1" s="1"/>
  <c r="BP104" i="1" a="1"/>
  <c r="BP104" i="1" s="1"/>
  <c r="BP105" i="1" a="1"/>
  <c r="BP105" i="1" s="1"/>
  <c r="BP106" i="1" a="1"/>
  <c r="BP106" i="1" s="1"/>
  <c r="BP107" i="1" a="1"/>
  <c r="BP107" i="1" s="1"/>
  <c r="BP108" i="1" a="1"/>
  <c r="BP108" i="1" s="1"/>
  <c r="BP109" i="1" a="1"/>
  <c r="BP109" i="1" s="1"/>
  <c r="BP110" i="1" a="1"/>
  <c r="BP110" i="1" s="1"/>
  <c r="BP111" i="1" a="1"/>
  <c r="BP111" i="1" s="1"/>
  <c r="BP112" i="1" a="1"/>
  <c r="BP112" i="1" s="1"/>
  <c r="BP113" i="1" a="1"/>
  <c r="BP113" i="1" s="1"/>
  <c r="BP114" i="1" a="1"/>
  <c r="BP114" i="1" s="1"/>
  <c r="BP115" i="1" a="1"/>
  <c r="BP115" i="1" s="1"/>
  <c r="BP116" i="1" a="1"/>
  <c r="BP116" i="1" s="1"/>
  <c r="BP117" i="1" a="1"/>
  <c r="BP117" i="1" s="1"/>
  <c r="BP118" i="1" a="1"/>
  <c r="BP118" i="1" s="1"/>
  <c r="BP119" i="1" a="1"/>
  <c r="BP119" i="1" s="1"/>
  <c r="BP120" i="1" a="1"/>
  <c r="BP120" i="1" s="1"/>
  <c r="BP121" i="1" a="1"/>
  <c r="BP121" i="1" s="1"/>
  <c r="BP122" i="1" a="1"/>
  <c r="BP122" i="1" s="1"/>
  <c r="BP123" i="1" a="1"/>
  <c r="BP123" i="1" s="1"/>
  <c r="BP124" i="1" a="1"/>
  <c r="BP124" i="1" s="1"/>
  <c r="BP125" i="1" a="1"/>
  <c r="BP125" i="1" s="1"/>
  <c r="BP126" i="1" a="1"/>
  <c r="BP126" i="1" s="1"/>
  <c r="BP127" i="1" a="1"/>
  <c r="BP127" i="1" s="1"/>
  <c r="BP128" i="1" a="1"/>
  <c r="BP128" i="1" s="1"/>
  <c r="BP129" i="1" a="1"/>
  <c r="BP129" i="1" s="1"/>
  <c r="BP130" i="1" a="1"/>
  <c r="BP130" i="1" s="1"/>
  <c r="BP131" i="1" a="1"/>
  <c r="BP131" i="1" s="1"/>
  <c r="BP132" i="1" a="1"/>
  <c r="BP132" i="1" s="1"/>
  <c r="BP133" i="1" a="1"/>
  <c r="BP133" i="1" s="1"/>
  <c r="BP134" i="1" a="1"/>
  <c r="BP134" i="1" s="1"/>
  <c r="BP135" i="1" a="1"/>
  <c r="BP135" i="1" s="1"/>
  <c r="BP136" i="1" a="1"/>
  <c r="BP136" i="1" s="1"/>
  <c r="BP137" i="1" a="1"/>
  <c r="BP137" i="1" s="1"/>
  <c r="BP138" i="1" a="1"/>
  <c r="BP138" i="1" s="1"/>
  <c r="BP139" i="1" a="1"/>
  <c r="BP139" i="1" s="1"/>
  <c r="BP140" i="1" a="1"/>
  <c r="BP140" i="1" s="1"/>
  <c r="BP141" i="1" a="1"/>
  <c r="BP141" i="1" s="1"/>
  <c r="BP142" i="1" a="1"/>
  <c r="BP142" i="1" s="1"/>
  <c r="BP143" i="1" a="1"/>
  <c r="BP143" i="1" s="1"/>
  <c r="BP144" i="1" a="1"/>
  <c r="BP144" i="1" s="1"/>
  <c r="BP145" i="1" a="1"/>
  <c r="BP145" i="1" s="1"/>
  <c r="BP146" i="1" a="1"/>
  <c r="BP146" i="1" s="1"/>
  <c r="BP147" i="1" a="1"/>
  <c r="BP147" i="1" s="1"/>
  <c r="BP148" i="1" a="1"/>
  <c r="BP148" i="1" s="1"/>
  <c r="BP149" i="1" a="1"/>
  <c r="BP149" i="1" s="1"/>
  <c r="BP150" i="1" a="1"/>
  <c r="BP150" i="1" s="1"/>
  <c r="BP151" i="1" a="1"/>
  <c r="BP151" i="1" s="1"/>
  <c r="BP152" i="1" a="1"/>
  <c r="BP152" i="1" s="1"/>
  <c r="BP153" i="1" a="1"/>
  <c r="BP153" i="1" s="1"/>
  <c r="BP154" i="1" a="1"/>
  <c r="BP154" i="1" s="1"/>
  <c r="BP155" i="1" a="1"/>
  <c r="BP155" i="1" s="1"/>
  <c r="BP156" i="1" a="1"/>
  <c r="BP156" i="1" s="1"/>
  <c r="BP157" i="1" a="1"/>
  <c r="BP157" i="1" s="1"/>
  <c r="BP158" i="1" a="1"/>
  <c r="BP158" i="1" s="1"/>
  <c r="BP159" i="1" a="1"/>
  <c r="BP159" i="1" s="1"/>
  <c r="BP160" i="1" a="1"/>
  <c r="BP160" i="1" s="1"/>
  <c r="BP161" i="1" a="1"/>
  <c r="BP161" i="1" s="1"/>
  <c r="BP162" i="1" a="1"/>
  <c r="BP162" i="1" s="1"/>
  <c r="BP163" i="1" a="1"/>
  <c r="BP163" i="1" s="1"/>
  <c r="BP164" i="1" a="1"/>
  <c r="BP164" i="1" s="1"/>
  <c r="BP165" i="1" a="1"/>
  <c r="BP165" i="1" s="1"/>
  <c r="BP166" i="1" a="1"/>
  <c r="BP166" i="1" s="1"/>
  <c r="BP167" i="1" a="1"/>
  <c r="BP167" i="1" s="1"/>
  <c r="BP168" i="1" a="1"/>
  <c r="BP168" i="1" s="1"/>
  <c r="BP169" i="1" a="1"/>
  <c r="BP169" i="1" s="1"/>
  <c r="BP170" i="1" a="1"/>
  <c r="BP170" i="1" s="1"/>
  <c r="BP171" i="1" a="1"/>
  <c r="BP171" i="1" s="1"/>
  <c r="BP172" i="1" a="1"/>
  <c r="BP172" i="1" s="1"/>
  <c r="BP173" i="1" a="1"/>
  <c r="BP173" i="1" s="1"/>
  <c r="BP174" i="1" a="1"/>
  <c r="BP174" i="1" s="1"/>
  <c r="BP175" i="1" a="1"/>
  <c r="BP175" i="1" s="1"/>
  <c r="BP176" i="1" a="1"/>
  <c r="BP176" i="1" s="1"/>
  <c r="BP177" i="1" a="1"/>
  <c r="BP177" i="1" s="1"/>
  <c r="BP178" i="1" a="1"/>
  <c r="BP178" i="1" s="1"/>
  <c r="BP179" i="1" a="1"/>
  <c r="BP179" i="1" s="1"/>
  <c r="BP180" i="1" a="1"/>
  <c r="BP180" i="1" s="1"/>
  <c r="BP181" i="1" a="1"/>
  <c r="BP181" i="1" s="1"/>
  <c r="BP182" i="1" a="1"/>
  <c r="BP182" i="1" s="1"/>
  <c r="BP183" i="1" a="1"/>
  <c r="BP183" i="1" s="1"/>
  <c r="BP184" i="1" a="1"/>
  <c r="BP184" i="1" s="1"/>
  <c r="BP185" i="1" a="1"/>
  <c r="BP185" i="1" s="1"/>
  <c r="BP186" i="1" a="1"/>
  <c r="BP186" i="1" s="1"/>
  <c r="BP187" i="1" a="1"/>
  <c r="BP187" i="1" s="1"/>
  <c r="BP188" i="1" a="1"/>
  <c r="BP188" i="1" s="1"/>
  <c r="BP189" i="1" a="1"/>
  <c r="BP189" i="1" s="1"/>
  <c r="BP190" i="1" a="1"/>
  <c r="BP190" i="1" s="1"/>
  <c r="BP191" i="1" a="1"/>
  <c r="BP191" i="1" s="1"/>
  <c r="BP192" i="1" a="1"/>
  <c r="BP192" i="1" s="1"/>
  <c r="BP193" i="1" a="1"/>
  <c r="BP193" i="1" s="1"/>
  <c r="BP194" i="1" a="1"/>
  <c r="BP194" i="1" s="1"/>
  <c r="BP195" i="1" a="1"/>
  <c r="BP195" i="1" s="1"/>
  <c r="BP196" i="1" a="1"/>
  <c r="BP196" i="1" s="1"/>
  <c r="BP197" i="1" a="1"/>
  <c r="BP197" i="1" s="1"/>
  <c r="BP198" i="1" a="1"/>
  <c r="BP198" i="1" s="1"/>
  <c r="BP199" i="1" a="1"/>
  <c r="BP199" i="1" s="1"/>
  <c r="BP200" i="1" a="1"/>
  <c r="BP200" i="1" s="1"/>
  <c r="BP201" i="1" a="1"/>
  <c r="BP201" i="1" s="1"/>
  <c r="BP202" i="1" a="1"/>
  <c r="BP202" i="1" s="1"/>
  <c r="BP203" i="1" a="1"/>
  <c r="BP203" i="1" s="1"/>
  <c r="BP204" i="1" a="1"/>
  <c r="BP204" i="1" s="1"/>
  <c r="BP205" i="1" a="1"/>
  <c r="BP205" i="1" s="1"/>
  <c r="BP206" i="1" a="1"/>
  <c r="BP206" i="1" s="1"/>
  <c r="BP207" i="1" a="1"/>
  <c r="BP207" i="1" s="1"/>
  <c r="BP208" i="1" a="1"/>
  <c r="BP208" i="1" s="1"/>
  <c r="BP209" i="1" a="1"/>
  <c r="BP209" i="1" s="1"/>
  <c r="BP210" i="1" a="1"/>
  <c r="BP210" i="1" s="1"/>
  <c r="BP211" i="1" a="1"/>
  <c r="BP211" i="1" s="1"/>
  <c r="BP212" i="1" a="1"/>
  <c r="BP212" i="1" s="1"/>
  <c r="BP213" i="1" a="1"/>
  <c r="BP213" i="1" s="1"/>
  <c r="BP214" i="1" a="1"/>
  <c r="BP214" i="1" s="1"/>
  <c r="BP215" i="1" a="1"/>
  <c r="BP215" i="1" s="1"/>
  <c r="BP216" i="1" a="1"/>
  <c r="BP216" i="1" s="1"/>
  <c r="BP217" i="1" a="1"/>
  <c r="BP217" i="1" s="1"/>
  <c r="BP218" i="1" a="1"/>
  <c r="BP218" i="1" s="1"/>
  <c r="BP219" i="1" a="1"/>
  <c r="BP219" i="1" s="1"/>
  <c r="BP220" i="1" a="1"/>
  <c r="BP220" i="1" s="1"/>
  <c r="BP221" i="1" a="1"/>
  <c r="BP221" i="1" s="1"/>
  <c r="BP222" i="1" a="1"/>
  <c r="BP222" i="1" s="1"/>
  <c r="BP223" i="1" a="1"/>
  <c r="BP223" i="1" s="1"/>
  <c r="BP224" i="1" a="1"/>
  <c r="BP224" i="1" s="1"/>
  <c r="BP225" i="1" a="1"/>
  <c r="BP225" i="1" s="1"/>
  <c r="BP226" i="1" a="1"/>
  <c r="BP226" i="1" s="1"/>
  <c r="BP227" i="1" a="1"/>
  <c r="BP227" i="1" s="1"/>
  <c r="BP228" i="1" a="1"/>
  <c r="BP228" i="1" s="1"/>
  <c r="BP229" i="1" a="1"/>
  <c r="BP229" i="1" s="1"/>
  <c r="BP230" i="1" a="1"/>
  <c r="BP230" i="1" s="1"/>
  <c r="BP231" i="1" a="1"/>
  <c r="BP231" i="1" s="1"/>
  <c r="BP232" i="1" a="1"/>
  <c r="BP232" i="1" s="1"/>
  <c r="BP233" i="1" a="1"/>
  <c r="BP233" i="1" s="1"/>
  <c r="BP234" i="1" a="1"/>
  <c r="BP234" i="1" s="1"/>
  <c r="BP235" i="1" a="1"/>
  <c r="BP235" i="1" s="1"/>
  <c r="BP236" i="1" a="1"/>
  <c r="BP236" i="1" s="1"/>
  <c r="BP237" i="1" a="1"/>
  <c r="BP237" i="1" s="1"/>
  <c r="BP238" i="1" a="1"/>
  <c r="BP238" i="1" s="1"/>
  <c r="BP239" i="1" a="1"/>
  <c r="BP239" i="1" s="1"/>
  <c r="BP240" i="1" a="1"/>
  <c r="BP240" i="1" s="1"/>
  <c r="BP241" i="1" a="1"/>
  <c r="BP241" i="1" s="1"/>
  <c r="BP242" i="1" a="1"/>
  <c r="BP242" i="1" s="1"/>
  <c r="BP243" i="1" a="1"/>
  <c r="BP243" i="1" s="1"/>
  <c r="BP244" i="1" a="1"/>
  <c r="BP244" i="1" s="1"/>
  <c r="BP245" i="1" a="1"/>
  <c r="BP245" i="1" s="1"/>
  <c r="BP246" i="1" a="1"/>
  <c r="BP246" i="1" s="1"/>
  <c r="BP247" i="1" a="1"/>
  <c r="BP247" i="1" s="1"/>
  <c r="BP248" i="1" a="1"/>
  <c r="BP248" i="1" s="1"/>
  <c r="BP249" i="1" a="1"/>
  <c r="BP249" i="1" s="1"/>
  <c r="BP250" i="1" a="1"/>
  <c r="BP250" i="1" s="1"/>
  <c r="BP251" i="1" a="1"/>
  <c r="BP251" i="1" s="1"/>
  <c r="BP252" i="1" a="1"/>
  <c r="BP252" i="1" s="1"/>
  <c r="BP253" i="1" a="1"/>
  <c r="BP253" i="1" s="1"/>
  <c r="BP254" i="1" a="1"/>
  <c r="BP254" i="1" s="1"/>
  <c r="BP255" i="1" a="1"/>
  <c r="BP255" i="1" s="1"/>
  <c r="BP256" i="1" a="1"/>
  <c r="BP256" i="1" s="1"/>
  <c r="BP257" i="1" a="1"/>
  <c r="BP257" i="1" s="1"/>
  <c r="BP258" i="1" a="1"/>
  <c r="BP258" i="1" s="1"/>
  <c r="BP259" i="1" a="1"/>
  <c r="BP259" i="1" s="1"/>
  <c r="BP260" i="1" a="1"/>
  <c r="BP260" i="1" s="1"/>
  <c r="BP261" i="1" a="1"/>
  <c r="BP261" i="1" s="1"/>
  <c r="BP262" i="1" a="1"/>
  <c r="BP262" i="1" s="1"/>
  <c r="BP263" i="1" a="1"/>
  <c r="BP263" i="1" s="1"/>
  <c r="BP264" i="1" a="1"/>
  <c r="BP264" i="1" s="1"/>
  <c r="BP265" i="1" a="1"/>
  <c r="BP265" i="1" s="1"/>
  <c r="BP266" i="1" a="1"/>
  <c r="BP266" i="1" s="1"/>
  <c r="BP267" i="1" a="1"/>
  <c r="BP267" i="1" s="1"/>
  <c r="BP268" i="1" a="1"/>
  <c r="BP268" i="1" s="1"/>
  <c r="BP269" i="1" a="1"/>
  <c r="BP269" i="1" s="1"/>
  <c r="BP270" i="1" a="1"/>
  <c r="BP270" i="1" s="1"/>
  <c r="BP271" i="1" a="1"/>
  <c r="BP271" i="1" s="1"/>
  <c r="BP272" i="1" a="1"/>
  <c r="BP272" i="1" s="1"/>
  <c r="BP273" i="1" a="1"/>
  <c r="BP273" i="1" s="1"/>
  <c r="BP274" i="1" a="1"/>
  <c r="BP274" i="1" s="1"/>
  <c r="BP275" i="1" a="1"/>
  <c r="BP275" i="1" s="1"/>
  <c r="BP276" i="1" a="1"/>
  <c r="BP276" i="1" s="1"/>
  <c r="BP277" i="1" a="1"/>
  <c r="BP277" i="1" s="1"/>
  <c r="BP278" i="1" a="1"/>
  <c r="BP278" i="1" s="1"/>
  <c r="BP279" i="1" a="1"/>
  <c r="BP279" i="1" s="1"/>
  <c r="BP280" i="1" a="1"/>
  <c r="BP280" i="1" s="1"/>
  <c r="BP281" i="1" a="1"/>
  <c r="BP281" i="1" s="1"/>
  <c r="BP282" i="1" a="1"/>
  <c r="BP282" i="1" s="1"/>
  <c r="BP283" i="1" a="1"/>
  <c r="BP283" i="1" s="1"/>
  <c r="BP284" i="1" a="1"/>
  <c r="BP284" i="1" s="1"/>
  <c r="BP285" i="1" a="1"/>
  <c r="BP285" i="1" s="1"/>
  <c r="BP286" i="1" a="1"/>
  <c r="BP286" i="1" s="1"/>
  <c r="BP287" i="1" a="1"/>
  <c r="BP287" i="1" s="1"/>
  <c r="BP288" i="1" a="1"/>
  <c r="BP288" i="1" s="1"/>
  <c r="BP289" i="1" a="1"/>
  <c r="BP289" i="1" s="1"/>
  <c r="BP290" i="1" a="1"/>
  <c r="BP290" i="1" s="1"/>
  <c r="BP291" i="1" a="1"/>
  <c r="BP291" i="1" s="1"/>
  <c r="BP292" i="1" a="1"/>
  <c r="BP292" i="1" s="1"/>
  <c r="BP293" i="1" a="1"/>
  <c r="BP293" i="1" s="1"/>
  <c r="BP294" i="1" a="1"/>
  <c r="BP294" i="1" s="1"/>
  <c r="BP295" i="1" a="1"/>
  <c r="BP295" i="1" s="1"/>
  <c r="BP296" i="1" a="1"/>
  <c r="BP296" i="1" s="1"/>
  <c r="BP297" i="1" a="1"/>
  <c r="BP297" i="1" s="1"/>
  <c r="BP298" i="1" a="1"/>
  <c r="BP298" i="1" s="1"/>
  <c r="BP299" i="1" a="1"/>
  <c r="BP299" i="1" s="1"/>
  <c r="BP300" i="1" a="1"/>
  <c r="BP300" i="1" s="1"/>
  <c r="BP301" i="1" a="1"/>
  <c r="BP301" i="1" s="1"/>
  <c r="BP302" i="1" a="1"/>
  <c r="BP302" i="1" s="1"/>
  <c r="BP303" i="1" a="1"/>
  <c r="BP303" i="1" s="1"/>
  <c r="BP304" i="1" a="1"/>
  <c r="BP304" i="1" s="1"/>
  <c r="BP305" i="1" a="1"/>
  <c r="BP305" i="1" s="1"/>
  <c r="BP306" i="1" a="1"/>
  <c r="BP306" i="1" s="1"/>
  <c r="BP307" i="1" a="1"/>
  <c r="BP307" i="1" s="1"/>
  <c r="BP308" i="1" a="1"/>
  <c r="BP308" i="1" s="1"/>
  <c r="BP309" i="1" a="1"/>
  <c r="BP309" i="1" s="1"/>
  <c r="BP310" i="1" a="1"/>
  <c r="BP310" i="1" s="1"/>
  <c r="BP311" i="1" a="1"/>
  <c r="BP311" i="1" s="1"/>
  <c r="BP312" i="1" a="1"/>
  <c r="BP312" i="1" s="1"/>
  <c r="BP313" i="1" a="1"/>
  <c r="BP313" i="1" s="1"/>
  <c r="BP314" i="1" a="1"/>
  <c r="BP314" i="1" s="1"/>
  <c r="BP315" i="1" a="1"/>
  <c r="BP315" i="1" s="1"/>
  <c r="BP316" i="1" a="1"/>
  <c r="BP316" i="1" s="1"/>
  <c r="BP317" i="1" a="1"/>
  <c r="BP317" i="1" s="1"/>
  <c r="BP318" i="1" a="1"/>
  <c r="BP318" i="1" s="1"/>
  <c r="BP319" i="1" a="1"/>
  <c r="BP319" i="1" s="1"/>
  <c r="BP320" i="1" a="1"/>
  <c r="BP320" i="1" s="1"/>
  <c r="BP321" i="1" a="1"/>
  <c r="BP321" i="1" s="1"/>
  <c r="BP322" i="1" a="1"/>
  <c r="BP322" i="1" s="1"/>
  <c r="BP323" i="1" a="1"/>
  <c r="BP323" i="1" s="1"/>
  <c r="BP324" i="1" a="1"/>
  <c r="BP324" i="1" s="1"/>
  <c r="BP325" i="1" a="1"/>
  <c r="BP325" i="1" s="1"/>
  <c r="BP326" i="1" a="1"/>
  <c r="BP326" i="1" s="1"/>
  <c r="BP327" i="1" a="1"/>
  <c r="BP327" i="1" s="1"/>
  <c r="BP328" i="1" a="1"/>
  <c r="BP328" i="1" s="1"/>
  <c r="BP329" i="1" a="1"/>
  <c r="BP329" i="1" s="1"/>
  <c r="BP330" i="1" a="1"/>
  <c r="BP330" i="1" s="1"/>
  <c r="BP331" i="1" a="1"/>
  <c r="BP331" i="1" s="1"/>
  <c r="BP332" i="1" a="1"/>
  <c r="BP332" i="1" s="1"/>
  <c r="BP333" i="1" a="1"/>
  <c r="BP333" i="1" s="1"/>
  <c r="BP334" i="1" a="1"/>
  <c r="BP334" i="1" s="1"/>
  <c r="BP335" i="1" a="1"/>
  <c r="BP335" i="1" s="1"/>
  <c r="BP336" i="1" a="1"/>
  <c r="BP336" i="1" s="1"/>
  <c r="BP337" i="1" a="1"/>
  <c r="BP337" i="1" s="1"/>
  <c r="BP338" i="1" a="1"/>
  <c r="BP338" i="1" s="1"/>
  <c r="BP339" i="1" a="1"/>
  <c r="BP339" i="1" s="1"/>
  <c r="BP340" i="1" a="1"/>
  <c r="BP340" i="1" s="1"/>
  <c r="BP341" i="1" a="1"/>
  <c r="BP341" i="1" s="1"/>
  <c r="BP342" i="1" a="1"/>
  <c r="BP342" i="1" s="1"/>
  <c r="BP343" i="1" a="1"/>
  <c r="BP343" i="1" s="1"/>
  <c r="BP344" i="1" a="1"/>
  <c r="BP344" i="1" s="1"/>
  <c r="BP345" i="1" a="1"/>
  <c r="BP345" i="1" s="1"/>
  <c r="BP346" i="1" a="1"/>
  <c r="BP346" i="1" s="1"/>
  <c r="BP347" i="1" a="1"/>
  <c r="BP347" i="1" s="1"/>
  <c r="BP348" i="1" a="1"/>
  <c r="BP348" i="1" s="1"/>
  <c r="BP349" i="1" a="1"/>
  <c r="BP349" i="1" s="1"/>
  <c r="BP350" i="1" a="1"/>
  <c r="BP350" i="1" s="1"/>
  <c r="BP351" i="1" a="1"/>
  <c r="BP351" i="1" s="1"/>
  <c r="BP352" i="1" a="1"/>
  <c r="BP352" i="1" s="1"/>
  <c r="BP353" i="1" a="1"/>
  <c r="BP353" i="1" s="1"/>
  <c r="BP354" i="1" a="1"/>
  <c r="BP354" i="1" s="1"/>
  <c r="BP355" i="1" a="1"/>
  <c r="BP355" i="1" s="1"/>
  <c r="BP356" i="1" a="1"/>
  <c r="BP356" i="1" s="1"/>
  <c r="BP357" i="1" a="1"/>
  <c r="BP357" i="1" s="1"/>
  <c r="BP358" i="1" a="1"/>
  <c r="BP358" i="1" s="1"/>
  <c r="BP359" i="1" a="1"/>
  <c r="BP359" i="1" s="1"/>
  <c r="BP360" i="1" a="1"/>
  <c r="BP360" i="1" s="1"/>
  <c r="BP361" i="1" a="1"/>
  <c r="BP361" i="1" s="1"/>
  <c r="BP362" i="1" a="1"/>
  <c r="BP362" i="1" s="1"/>
  <c r="BP363" i="1" a="1"/>
  <c r="BP363" i="1" s="1"/>
  <c r="BP364" i="1" a="1"/>
  <c r="BP364" i="1" s="1"/>
  <c r="BP365" i="1" a="1"/>
  <c r="BP365" i="1" s="1"/>
  <c r="BP366" i="1" a="1"/>
  <c r="BP366" i="1" s="1"/>
  <c r="BP367" i="1" a="1"/>
  <c r="BP367" i="1" s="1"/>
  <c r="BP368" i="1" a="1"/>
  <c r="BP368" i="1" s="1"/>
  <c r="BP369" i="1" a="1"/>
  <c r="BP369" i="1" s="1"/>
  <c r="BP370" i="1" a="1"/>
  <c r="BP370" i="1" s="1"/>
  <c r="BP371" i="1" a="1"/>
  <c r="BP371" i="1" s="1"/>
  <c r="BP372" i="1" a="1"/>
  <c r="BP372" i="1" s="1"/>
  <c r="BP373" i="1" a="1"/>
  <c r="BP373" i="1" s="1"/>
  <c r="BP374" i="1" a="1"/>
  <c r="BP374" i="1" s="1"/>
  <c r="BP375" i="1" a="1"/>
  <c r="BP375" i="1" s="1"/>
  <c r="BP376" i="1" a="1"/>
  <c r="BP376" i="1" s="1"/>
  <c r="BP377" i="1" a="1"/>
  <c r="BP377" i="1" s="1"/>
  <c r="BP378" i="1" a="1"/>
  <c r="BP378" i="1" s="1"/>
  <c r="BP379" i="1" a="1"/>
  <c r="BP379" i="1" s="1"/>
  <c r="BP380" i="1" a="1"/>
  <c r="BP380" i="1" s="1"/>
  <c r="BP381" i="1" a="1"/>
  <c r="BP381" i="1" s="1"/>
  <c r="BP382" i="1" a="1"/>
  <c r="BP382" i="1" s="1"/>
  <c r="BP383" i="1" a="1"/>
  <c r="BP383" i="1" s="1"/>
  <c r="BP384" i="1" a="1"/>
  <c r="BP384" i="1" s="1"/>
  <c r="BP385" i="1" a="1"/>
  <c r="BP385" i="1" s="1"/>
  <c r="BP386" i="1" a="1"/>
  <c r="BP386" i="1" s="1"/>
  <c r="BP387" i="1" a="1"/>
  <c r="BP387" i="1" s="1"/>
  <c r="BP388" i="1" a="1"/>
  <c r="BP388" i="1" s="1"/>
  <c r="BP389" i="1" a="1"/>
  <c r="BP389" i="1" s="1"/>
  <c r="BP390" i="1" a="1"/>
  <c r="BP390" i="1" s="1"/>
  <c r="BP391" i="1" a="1"/>
  <c r="BP391" i="1" s="1"/>
  <c r="BP392" i="1" a="1"/>
  <c r="BP392" i="1" s="1"/>
  <c r="BP393" i="1" a="1"/>
  <c r="BP393" i="1" s="1"/>
  <c r="BP394" i="1" a="1"/>
  <c r="BP394" i="1" s="1"/>
  <c r="BP395" i="1" a="1"/>
  <c r="BP395" i="1" s="1"/>
  <c r="BP396" i="1" a="1"/>
  <c r="BP396" i="1" s="1"/>
  <c r="BP397" i="1" a="1"/>
  <c r="BP397" i="1" s="1"/>
  <c r="BP398" i="1" a="1"/>
  <c r="BP398" i="1" s="1"/>
  <c r="BP399" i="1" a="1"/>
  <c r="BP399" i="1" s="1"/>
  <c r="BP400" i="1" a="1"/>
  <c r="BP400" i="1" s="1"/>
  <c r="BP401" i="1" a="1"/>
  <c r="BP401" i="1" s="1"/>
  <c r="BP402" i="1" a="1"/>
  <c r="BP402" i="1" s="1"/>
  <c r="BP403" i="1" a="1"/>
  <c r="BP403" i="1" s="1"/>
  <c r="BP404" i="1" a="1"/>
  <c r="BP404" i="1" s="1"/>
  <c r="BP405" i="1" a="1"/>
  <c r="BP405" i="1" s="1"/>
  <c r="BP406" i="1" a="1"/>
  <c r="BP406" i="1" s="1"/>
  <c r="BP407" i="1" a="1"/>
  <c r="BP407" i="1" s="1"/>
  <c r="BP408" i="1" a="1"/>
  <c r="BP408" i="1" s="1"/>
  <c r="BP409" i="1" a="1"/>
  <c r="BP409" i="1" s="1"/>
  <c r="BP410" i="1" a="1"/>
  <c r="BP410" i="1" s="1"/>
  <c r="BP411" i="1" a="1"/>
  <c r="BP411" i="1" s="1"/>
  <c r="BP412" i="1" a="1"/>
  <c r="BP412" i="1" s="1"/>
  <c r="BP413" i="1" a="1"/>
  <c r="BP413" i="1" s="1"/>
  <c r="BP414" i="1" a="1"/>
  <c r="BP414" i="1" s="1"/>
  <c r="BP415" i="1" a="1"/>
  <c r="BP415" i="1" s="1"/>
  <c r="BP416" i="1" a="1"/>
  <c r="BP416" i="1" s="1"/>
  <c r="BP417" i="1" a="1"/>
  <c r="BP417" i="1" s="1"/>
  <c r="BP418" i="1" a="1"/>
  <c r="BP418" i="1" s="1"/>
  <c r="BP419" i="1" a="1"/>
  <c r="BP419" i="1" s="1"/>
  <c r="BP420" i="1" a="1"/>
  <c r="BP420" i="1" s="1"/>
  <c r="BP421" i="1" a="1"/>
  <c r="BP421" i="1" s="1"/>
  <c r="BP422" i="1" a="1"/>
  <c r="BP422" i="1" s="1"/>
  <c r="BP423" i="1" a="1"/>
  <c r="BP423" i="1" s="1"/>
  <c r="BP424" i="1" a="1"/>
  <c r="BP424" i="1" s="1"/>
  <c r="BP425" i="1" a="1"/>
  <c r="BP425" i="1" s="1"/>
  <c r="BP426" i="1" a="1"/>
  <c r="BP426" i="1" s="1"/>
  <c r="BP427" i="1" a="1"/>
  <c r="BP427" i="1" s="1"/>
  <c r="BP428" i="1" a="1"/>
  <c r="BP428" i="1" s="1"/>
  <c r="BP429" i="1" a="1"/>
  <c r="BP429" i="1" s="1"/>
  <c r="BP430" i="1" a="1"/>
  <c r="BP430" i="1" s="1"/>
  <c r="BP431" i="1" a="1"/>
  <c r="BP431" i="1" s="1"/>
  <c r="BP432" i="1" a="1"/>
  <c r="BP432" i="1" s="1"/>
  <c r="BP433" i="1" a="1"/>
  <c r="BP433" i="1" s="1"/>
  <c r="BP434" i="1" a="1"/>
  <c r="BP434" i="1" s="1"/>
  <c r="BP435" i="1" a="1"/>
  <c r="BP435" i="1" s="1"/>
  <c r="BP436" i="1" a="1"/>
  <c r="BP436" i="1" s="1"/>
  <c r="BP437" i="1" a="1"/>
  <c r="BP437" i="1" s="1"/>
  <c r="BP438" i="1" a="1"/>
  <c r="BP438" i="1" s="1"/>
  <c r="BP439" i="1" a="1"/>
  <c r="BP439" i="1" s="1"/>
  <c r="BP440" i="1" a="1"/>
  <c r="BP440" i="1" s="1"/>
  <c r="BP441" i="1" a="1"/>
  <c r="BP441" i="1" s="1"/>
  <c r="BP442" i="1" a="1"/>
  <c r="BP442" i="1" s="1"/>
  <c r="BP443" i="1" a="1"/>
  <c r="BP443" i="1" s="1"/>
  <c r="BP444" i="1" a="1"/>
  <c r="BP444" i="1" s="1"/>
  <c r="BP445" i="1" a="1"/>
  <c r="BP445" i="1" s="1"/>
  <c r="BP446" i="1" a="1"/>
  <c r="BP446" i="1" s="1"/>
  <c r="BP447" i="1" a="1"/>
  <c r="BP447" i="1" s="1"/>
  <c r="BP448" i="1" a="1"/>
  <c r="BP448" i="1" s="1"/>
  <c r="BP449" i="1" a="1"/>
  <c r="BP449" i="1" s="1"/>
  <c r="BP450" i="1" a="1"/>
  <c r="BP450" i="1" s="1"/>
  <c r="BP451" i="1" a="1"/>
  <c r="BP451" i="1" s="1"/>
  <c r="BP452" i="1" a="1"/>
  <c r="BP452" i="1" s="1"/>
  <c r="BP453" i="1" a="1"/>
  <c r="BP453" i="1" s="1"/>
  <c r="BP454" i="1" a="1"/>
  <c r="BP454" i="1" s="1"/>
  <c r="BP455" i="1" a="1"/>
  <c r="BP455" i="1" s="1"/>
  <c r="BP456" i="1" a="1"/>
  <c r="BP456" i="1" s="1"/>
  <c r="BP457" i="1" a="1"/>
  <c r="BP457" i="1" s="1"/>
  <c r="BP458" i="1" a="1"/>
  <c r="BP458" i="1" s="1"/>
  <c r="BP459" i="1" a="1"/>
  <c r="BP459" i="1" s="1"/>
  <c r="BP460" i="1" a="1"/>
  <c r="BP460" i="1" s="1"/>
  <c r="BP461" i="1" a="1"/>
  <c r="BP461" i="1" s="1"/>
  <c r="BP462" i="1" a="1"/>
  <c r="BP462" i="1" s="1"/>
  <c r="BP463" i="1" a="1"/>
  <c r="BP463" i="1" s="1"/>
  <c r="BP464" i="1" a="1"/>
  <c r="BP464" i="1" s="1"/>
  <c r="BP465" i="1" a="1"/>
  <c r="BP465" i="1" s="1"/>
  <c r="BP466" i="1" a="1"/>
  <c r="BP466" i="1" s="1"/>
  <c r="BP467" i="1" a="1"/>
  <c r="BP467" i="1" s="1"/>
  <c r="BP468" i="1" a="1"/>
  <c r="BP468" i="1" s="1"/>
  <c r="BP469" i="1" a="1"/>
  <c r="BP469" i="1" s="1"/>
  <c r="BP470" i="1" a="1"/>
  <c r="BP470" i="1" s="1"/>
  <c r="BP471" i="1" a="1"/>
  <c r="BP471" i="1" s="1"/>
  <c r="BP472" i="1" a="1"/>
  <c r="BP472" i="1" s="1"/>
  <c r="BP473" i="1" a="1"/>
  <c r="BP473" i="1" s="1"/>
  <c r="BP474" i="1" a="1"/>
  <c r="BP474" i="1" s="1"/>
  <c r="BP475" i="1" a="1"/>
  <c r="BP475" i="1" s="1"/>
  <c r="BP476" i="1" a="1"/>
  <c r="BP476" i="1" s="1"/>
  <c r="BP477" i="1" a="1"/>
  <c r="BP477" i="1" s="1"/>
  <c r="BP478" i="1" a="1"/>
  <c r="BP478" i="1" s="1"/>
  <c r="BP479" i="1" a="1"/>
  <c r="BP479" i="1" s="1"/>
  <c r="BP480" i="1" a="1"/>
  <c r="BP480" i="1" s="1"/>
  <c r="BP481" i="1" a="1"/>
  <c r="BP481" i="1" s="1"/>
  <c r="BP482" i="1" a="1"/>
  <c r="BP482" i="1" s="1"/>
  <c r="BP483" i="1" a="1"/>
  <c r="BP483" i="1" s="1"/>
  <c r="BP484" i="1" a="1"/>
  <c r="BP484" i="1" s="1"/>
  <c r="BP485" i="1" a="1"/>
  <c r="BP485" i="1" s="1"/>
  <c r="BP486" i="1" a="1"/>
  <c r="BP486" i="1" s="1"/>
  <c r="BP487" i="1" a="1"/>
  <c r="BP487" i="1" s="1"/>
  <c r="BP488" i="1" a="1"/>
  <c r="BP488" i="1" s="1"/>
  <c r="BP489" i="1" a="1"/>
  <c r="BP489" i="1" s="1"/>
  <c r="BP490" i="1" a="1"/>
  <c r="BP490" i="1" s="1"/>
  <c r="BP491" i="1" a="1"/>
  <c r="BP491" i="1" s="1"/>
  <c r="BP492" i="1" a="1"/>
  <c r="BP492" i="1" s="1"/>
  <c r="BP493" i="1" a="1"/>
  <c r="BP493" i="1" s="1"/>
  <c r="BP494" i="1" a="1"/>
  <c r="BP494" i="1" s="1"/>
  <c r="BP495" i="1" a="1"/>
  <c r="BP495" i="1" s="1"/>
  <c r="BP496" i="1" a="1"/>
  <c r="BP496" i="1" s="1"/>
  <c r="BP497" i="1" a="1"/>
  <c r="BP497" i="1" s="1"/>
  <c r="BP498" i="1" a="1"/>
  <c r="BP498" i="1" s="1"/>
  <c r="BP499" i="1" a="1"/>
  <c r="BP499" i="1" s="1"/>
  <c r="BP500" i="1" a="1"/>
  <c r="BP500" i="1" s="1"/>
  <c r="BP501" i="1" a="1"/>
  <c r="BP501" i="1" s="1"/>
  <c r="BP502" i="1" a="1"/>
  <c r="BP502" i="1" s="1"/>
  <c r="BP503" i="1" a="1"/>
  <c r="BP503" i="1" s="1"/>
  <c r="BP504" i="1" a="1"/>
  <c r="BP504" i="1" s="1"/>
  <c r="BP505" i="1" a="1"/>
  <c r="BP505" i="1" s="1"/>
  <c r="BP506" i="1" a="1"/>
  <c r="BP506" i="1" s="1"/>
  <c r="BP507" i="1" a="1"/>
  <c r="BP507" i="1" s="1"/>
  <c r="BP508" i="1" a="1"/>
  <c r="BP508" i="1" s="1"/>
  <c r="BP509" i="1" a="1"/>
  <c r="BP509" i="1" s="1"/>
  <c r="BP510" i="1" a="1"/>
  <c r="BP510" i="1" s="1"/>
  <c r="BP511" i="1" a="1"/>
  <c r="BP511" i="1" s="1"/>
  <c r="BP512" i="1" a="1"/>
  <c r="BP512" i="1" s="1"/>
  <c r="BP513" i="1" a="1"/>
  <c r="BP513" i="1" s="1"/>
  <c r="BP514" i="1" a="1"/>
  <c r="BP514" i="1" s="1"/>
  <c r="BP515" i="1" a="1"/>
  <c r="BP515" i="1" s="1"/>
  <c r="BP516" i="1" a="1"/>
  <c r="BP516" i="1" s="1"/>
  <c r="BP517" i="1" a="1"/>
  <c r="BP517" i="1" s="1"/>
  <c r="BP518" i="1" a="1"/>
  <c r="BP518" i="1" s="1"/>
  <c r="BP519" i="1" a="1"/>
  <c r="BP519" i="1" s="1"/>
  <c r="BP520" i="1" a="1"/>
  <c r="BP520" i="1" s="1"/>
  <c r="BP521" i="1" a="1"/>
  <c r="BP521" i="1" s="1"/>
  <c r="BP522" i="1" a="1"/>
  <c r="BP522" i="1" s="1"/>
  <c r="BP523" i="1" a="1"/>
  <c r="BP523" i="1" s="1"/>
  <c r="BP524" i="1" a="1"/>
  <c r="BP524" i="1" s="1"/>
  <c r="BP525" i="1" a="1"/>
  <c r="BP525" i="1" s="1"/>
  <c r="BP526" i="1" a="1"/>
  <c r="BP526" i="1" s="1"/>
  <c r="BP527" i="1" a="1"/>
  <c r="BP527" i="1" s="1"/>
  <c r="BP528" i="1" a="1"/>
  <c r="BP528" i="1" s="1"/>
  <c r="BP529" i="1" a="1"/>
  <c r="BP529" i="1" s="1"/>
  <c r="BP530" i="1" a="1"/>
  <c r="BP530" i="1" s="1"/>
  <c r="BP531" i="1" a="1"/>
  <c r="BP531" i="1" s="1"/>
  <c r="BP532" i="1" a="1"/>
  <c r="BP532" i="1" s="1"/>
  <c r="BP533" i="1" a="1"/>
  <c r="BP533" i="1" s="1"/>
  <c r="BP534" i="1" a="1"/>
  <c r="BP534" i="1" s="1"/>
  <c r="BP535" i="1" a="1"/>
  <c r="BP535" i="1" s="1"/>
  <c r="BP536" i="1" a="1"/>
  <c r="BP536" i="1" s="1"/>
  <c r="BP537" i="1" a="1"/>
  <c r="BP537" i="1" s="1"/>
  <c r="BP538" i="1" a="1"/>
  <c r="BP538" i="1" s="1"/>
  <c r="BP539" i="1" a="1"/>
  <c r="BP539" i="1" s="1"/>
  <c r="BP540" i="1" a="1"/>
  <c r="BP540" i="1" s="1"/>
  <c r="BP541" i="1" a="1"/>
  <c r="BP541" i="1" s="1"/>
  <c r="BP542" i="1" a="1"/>
  <c r="BP542" i="1" s="1"/>
  <c r="BP543" i="1" a="1"/>
  <c r="BP543" i="1" s="1"/>
  <c r="BP544" i="1" a="1"/>
  <c r="BP544" i="1" s="1"/>
  <c r="BP545" i="1" a="1"/>
  <c r="BP545" i="1" s="1"/>
  <c r="BP546" i="1" a="1"/>
  <c r="BP546" i="1" s="1"/>
  <c r="BP547" i="1" a="1"/>
  <c r="BP547" i="1" s="1"/>
  <c r="BP548" i="1" a="1"/>
  <c r="BP548" i="1" s="1"/>
  <c r="BP549" i="1" a="1"/>
  <c r="BP549" i="1" s="1"/>
  <c r="BP550" i="1" a="1"/>
  <c r="BP550" i="1" s="1"/>
  <c r="BP551" i="1" a="1"/>
  <c r="BP551" i="1" s="1"/>
  <c r="BP552" i="1" a="1"/>
  <c r="BP552" i="1" s="1"/>
  <c r="BP553" i="1" a="1"/>
  <c r="BP553" i="1" s="1"/>
  <c r="BP554" i="1" a="1"/>
  <c r="BP554" i="1" s="1"/>
  <c r="BP555" i="1" a="1"/>
  <c r="BP555" i="1" s="1"/>
  <c r="BP556" i="1" a="1"/>
  <c r="BP556" i="1" s="1"/>
  <c r="BP557" i="1" a="1"/>
  <c r="BP557" i="1" s="1"/>
  <c r="BP558" i="1" a="1"/>
  <c r="BP558" i="1" s="1"/>
  <c r="BP559" i="1" a="1"/>
  <c r="BP559" i="1" s="1"/>
  <c r="BP560" i="1" a="1"/>
  <c r="BP560" i="1" s="1"/>
  <c r="BP561" i="1" a="1"/>
  <c r="BP561" i="1" s="1"/>
  <c r="BP562" i="1" a="1"/>
  <c r="BP562" i="1" s="1"/>
  <c r="BP563" i="1" a="1"/>
  <c r="BP563" i="1" s="1"/>
  <c r="BP564" i="1" a="1"/>
  <c r="BP564" i="1" s="1"/>
  <c r="BP565" i="1" a="1"/>
  <c r="BP565" i="1" s="1"/>
  <c r="BP566" i="1" a="1"/>
  <c r="BP566" i="1" s="1"/>
  <c r="BP567" i="1" a="1"/>
  <c r="BP567" i="1" s="1"/>
  <c r="BP568" i="1" a="1"/>
  <c r="BP568" i="1" s="1"/>
  <c r="BP569" i="1" a="1"/>
  <c r="BP569" i="1" s="1"/>
  <c r="BP570" i="1" a="1"/>
  <c r="BP570" i="1" s="1"/>
  <c r="BP571" i="1" a="1"/>
  <c r="BP571" i="1" s="1"/>
  <c r="BP572" i="1" a="1"/>
  <c r="BP572" i="1" s="1"/>
  <c r="BP573" i="1" a="1"/>
  <c r="BP573" i="1" s="1"/>
  <c r="BP574" i="1" a="1"/>
  <c r="BP574" i="1" s="1"/>
  <c r="BP575" i="1" a="1"/>
  <c r="BP575" i="1" s="1"/>
  <c r="BP576" i="1" a="1"/>
  <c r="BP576" i="1" s="1"/>
  <c r="BP577" i="1" a="1"/>
  <c r="BP577" i="1" s="1"/>
  <c r="BP578" i="1" a="1"/>
  <c r="BP578" i="1" s="1"/>
  <c r="BP579" i="1" a="1"/>
  <c r="BP579" i="1" s="1"/>
  <c r="BP580" i="1" a="1"/>
  <c r="BP580" i="1" s="1"/>
  <c r="BP581" i="1" a="1"/>
  <c r="BP581" i="1" s="1"/>
  <c r="BP582" i="1" a="1"/>
  <c r="BP582" i="1" s="1"/>
  <c r="BP583" i="1" a="1"/>
  <c r="BP583" i="1" s="1"/>
  <c r="BP584" i="1" a="1"/>
  <c r="BP584" i="1" s="1"/>
  <c r="BP585" i="1" a="1"/>
  <c r="BP585" i="1" s="1"/>
  <c r="BP586" i="1" a="1"/>
  <c r="BP586" i="1" s="1"/>
  <c r="BP587" i="1" a="1"/>
  <c r="BP587" i="1" s="1"/>
  <c r="BP588" i="1" a="1"/>
  <c r="BP588" i="1" s="1"/>
  <c r="BP589" i="1" a="1"/>
  <c r="BP589" i="1" s="1"/>
  <c r="BP590" i="1" a="1"/>
  <c r="BP590" i="1" s="1"/>
  <c r="BP591" i="1" a="1"/>
  <c r="BP591" i="1" s="1"/>
  <c r="BP592" i="1" a="1"/>
  <c r="BP592" i="1" s="1"/>
  <c r="BP593" i="1" a="1"/>
  <c r="BP593" i="1" s="1"/>
  <c r="BP594" i="1" a="1"/>
  <c r="BP594" i="1" s="1"/>
  <c r="BP595" i="1" a="1"/>
  <c r="BP595" i="1" s="1"/>
  <c r="BP596" i="1" a="1"/>
  <c r="BP596" i="1" s="1"/>
  <c r="BP597" i="1" a="1"/>
  <c r="BP597" i="1" s="1"/>
  <c r="BP598" i="1" a="1"/>
  <c r="BP598" i="1" s="1"/>
  <c r="BP599" i="1" a="1"/>
  <c r="BP599" i="1" s="1"/>
  <c r="BP600" i="1" a="1"/>
  <c r="BP600" i="1" s="1"/>
  <c r="BP601" i="1" a="1"/>
  <c r="BP601" i="1" s="1"/>
  <c r="BP602" i="1" a="1"/>
  <c r="BP602" i="1" s="1"/>
  <c r="BP603" i="1" a="1"/>
  <c r="BP603" i="1" s="1"/>
  <c r="BP604" i="1" a="1"/>
  <c r="BP604" i="1" s="1"/>
  <c r="BP605" i="1" a="1"/>
  <c r="BP605" i="1" s="1"/>
  <c r="BP606" i="1" a="1"/>
  <c r="BP606" i="1" s="1"/>
  <c r="BP607" i="1" a="1"/>
  <c r="BP607" i="1" s="1"/>
  <c r="BP608" i="1" a="1"/>
  <c r="BP608" i="1" s="1"/>
  <c r="BP609" i="1" a="1"/>
  <c r="BP609" i="1" s="1"/>
  <c r="BP610" i="1" a="1"/>
  <c r="BP610" i="1" s="1"/>
  <c r="BP611" i="1" a="1"/>
  <c r="BP611" i="1" s="1"/>
  <c r="BP612" i="1" a="1"/>
  <c r="BP612" i="1" s="1"/>
  <c r="BP613" i="1" a="1"/>
  <c r="BP613" i="1" s="1"/>
  <c r="BP614" i="1" a="1"/>
  <c r="BP614" i="1" s="1"/>
  <c r="BP615" i="1" a="1"/>
  <c r="BP615" i="1" s="1"/>
  <c r="BP616" i="1" a="1"/>
  <c r="BP616" i="1" s="1"/>
  <c r="BP617" i="1" a="1"/>
  <c r="BP617" i="1" s="1"/>
  <c r="BP618" i="1" a="1"/>
  <c r="BP618" i="1" s="1"/>
  <c r="BP619" i="1" a="1"/>
  <c r="BP619" i="1" s="1"/>
  <c r="BP620" i="1" a="1"/>
  <c r="BP620" i="1" s="1"/>
  <c r="BP621" i="1" a="1"/>
  <c r="BP621" i="1" s="1"/>
  <c r="BP622" i="1" a="1"/>
  <c r="BP622" i="1" s="1"/>
  <c r="BP623" i="1" a="1"/>
  <c r="BP623" i="1" s="1"/>
  <c r="BP624" i="1" a="1"/>
  <c r="BP624" i="1" s="1"/>
  <c r="BP625" i="1" a="1"/>
  <c r="BP625" i="1" s="1"/>
  <c r="BP626" i="1" a="1"/>
  <c r="BP626" i="1" s="1"/>
  <c r="BP627" i="1" a="1"/>
  <c r="BP627" i="1" s="1"/>
  <c r="BP628" i="1" a="1"/>
  <c r="BP628" i="1" s="1"/>
  <c r="BP629" i="1" a="1"/>
  <c r="BP629" i="1" s="1"/>
  <c r="BP630" i="1" a="1"/>
  <c r="BP630" i="1" s="1"/>
  <c r="BP631" i="1" a="1"/>
  <c r="BP631" i="1" s="1"/>
  <c r="BP632" i="1" a="1"/>
  <c r="BP632" i="1" s="1"/>
  <c r="BP633" i="1" a="1"/>
  <c r="BP633" i="1" s="1"/>
  <c r="BP634" i="1" a="1"/>
  <c r="BP634" i="1" s="1"/>
  <c r="BP635" i="1" a="1"/>
  <c r="BP635" i="1" s="1"/>
  <c r="BP636" i="1" a="1"/>
  <c r="BP636" i="1" s="1"/>
  <c r="BP637" i="1" a="1"/>
  <c r="BP637" i="1" s="1"/>
  <c r="BP638" i="1" a="1"/>
  <c r="BP638" i="1" s="1"/>
  <c r="BP639" i="1" a="1"/>
  <c r="BP639" i="1" s="1"/>
  <c r="BP640" i="1" a="1"/>
  <c r="BP640" i="1" s="1"/>
  <c r="BP641" i="1" a="1"/>
  <c r="BP641" i="1" s="1"/>
  <c r="BP642" i="1" a="1"/>
  <c r="BP642" i="1" s="1"/>
  <c r="BP643" i="1" a="1"/>
  <c r="BP643" i="1" s="1"/>
  <c r="BP644" i="1" a="1"/>
  <c r="BP644" i="1" s="1"/>
  <c r="BP645" i="1" a="1"/>
  <c r="BP645" i="1" s="1"/>
  <c r="BP646" i="1" a="1"/>
  <c r="BP646" i="1" s="1"/>
  <c r="BP647" i="1" a="1"/>
  <c r="BP647" i="1" s="1"/>
  <c r="BP648" i="1" a="1"/>
  <c r="BP648" i="1" s="1"/>
  <c r="BP649" i="1" a="1"/>
  <c r="BP649" i="1" s="1"/>
  <c r="BP650" i="1" a="1"/>
  <c r="BP650" i="1" s="1"/>
  <c r="BP651" i="1" a="1"/>
  <c r="BP651" i="1" s="1"/>
  <c r="BP652" i="1" a="1"/>
  <c r="BP652" i="1" s="1"/>
  <c r="BP653" i="1" a="1"/>
  <c r="BP653" i="1" s="1"/>
  <c r="BP654" i="1" a="1"/>
  <c r="BP654" i="1" s="1"/>
  <c r="BP655" i="1" a="1"/>
  <c r="BP655" i="1" s="1"/>
  <c r="BP656" i="1" a="1"/>
  <c r="BP656" i="1" s="1"/>
  <c r="BP657" i="1" a="1"/>
  <c r="BP657" i="1" s="1"/>
  <c r="BP658" i="1" a="1"/>
  <c r="BP658" i="1" s="1"/>
  <c r="BP659" i="1" a="1"/>
  <c r="BP659" i="1" s="1"/>
  <c r="BP660" i="1" a="1"/>
  <c r="BP660" i="1" s="1"/>
  <c r="BP661" i="1" a="1"/>
  <c r="BP661" i="1" s="1"/>
  <c r="BP662" i="1" a="1"/>
  <c r="BP662" i="1" s="1"/>
  <c r="BP663" i="1" a="1"/>
  <c r="BP663" i="1" s="1"/>
  <c r="BP664" i="1" a="1"/>
  <c r="BP664" i="1" s="1"/>
  <c r="BP665" i="1" a="1"/>
  <c r="BP665" i="1" s="1"/>
  <c r="BP666" i="1" a="1"/>
  <c r="BP666" i="1" s="1"/>
  <c r="BP667" i="1" a="1"/>
  <c r="BP667" i="1" s="1"/>
  <c r="BP668" i="1" a="1"/>
  <c r="BP668" i="1" s="1"/>
  <c r="BP669" i="1" a="1"/>
  <c r="BP669" i="1" s="1"/>
  <c r="BP670" i="1" a="1"/>
  <c r="BP670" i="1" s="1"/>
  <c r="BP671" i="1" a="1"/>
  <c r="BP671" i="1" s="1"/>
  <c r="BP672" i="1" a="1"/>
  <c r="BP672" i="1" s="1"/>
  <c r="BP673" i="1" a="1"/>
  <c r="BP673" i="1" s="1"/>
  <c r="BP674" i="1" a="1"/>
  <c r="BP674" i="1" s="1"/>
  <c r="BP675" i="1" a="1"/>
  <c r="BP675" i="1" s="1"/>
  <c r="BP676" i="1" a="1"/>
  <c r="BP676" i="1" s="1"/>
  <c r="BP677" i="1" a="1"/>
  <c r="BP677" i="1" s="1"/>
  <c r="BP678" i="1" a="1"/>
  <c r="BP678" i="1" s="1"/>
  <c r="BP679" i="1" a="1"/>
  <c r="BP679" i="1" s="1"/>
  <c r="BP680" i="1" a="1"/>
  <c r="BP680" i="1" s="1"/>
  <c r="BP681" i="1" a="1"/>
  <c r="BP681" i="1" s="1"/>
  <c r="BP682" i="1" a="1"/>
  <c r="BP682" i="1" s="1"/>
  <c r="BP683" i="1" a="1"/>
  <c r="BP683" i="1" s="1"/>
  <c r="BP684" i="1" a="1"/>
  <c r="BP684" i="1" s="1"/>
  <c r="BP685" i="1" a="1"/>
  <c r="BP685" i="1" s="1"/>
  <c r="BP686" i="1" a="1"/>
  <c r="BP686" i="1" s="1"/>
  <c r="BP687" i="1" a="1"/>
  <c r="BP687" i="1" s="1"/>
  <c r="BP688" i="1" a="1"/>
  <c r="BP688" i="1" s="1"/>
  <c r="BP689" i="1" a="1"/>
  <c r="BP689" i="1" s="1"/>
  <c r="BP690" i="1" a="1"/>
  <c r="BP690" i="1" s="1"/>
  <c r="BP691" i="1" a="1"/>
  <c r="BP691" i="1" s="1"/>
  <c r="BP692" i="1" a="1"/>
  <c r="BP692" i="1" s="1"/>
  <c r="BP693" i="1" a="1"/>
  <c r="BP693" i="1" s="1"/>
  <c r="BP694" i="1" a="1"/>
  <c r="BP694" i="1" s="1"/>
  <c r="BP695" i="1" a="1"/>
  <c r="BP695" i="1" s="1"/>
  <c r="BP696" i="1" a="1"/>
  <c r="BP696" i="1" s="1"/>
  <c r="BP697" i="1" a="1"/>
  <c r="BP697" i="1" s="1"/>
  <c r="BP698" i="1" a="1"/>
  <c r="BP698" i="1" s="1"/>
  <c r="BP699" i="1" a="1"/>
  <c r="BP699" i="1" s="1"/>
  <c r="BP700" i="1" a="1"/>
  <c r="BP700" i="1" s="1"/>
  <c r="BP701" i="1" a="1"/>
  <c r="BP701" i="1" s="1"/>
  <c r="BP702" i="1" a="1"/>
  <c r="BP702" i="1" s="1"/>
  <c r="BP703" i="1" a="1"/>
  <c r="BP703" i="1" s="1"/>
  <c r="BP704" i="1" a="1"/>
  <c r="BP704" i="1" s="1"/>
  <c r="BP705" i="1" a="1"/>
  <c r="BP705" i="1" s="1"/>
  <c r="BP706" i="1" a="1"/>
  <c r="BP706" i="1" s="1"/>
  <c r="BP707" i="1" a="1"/>
  <c r="BP707" i="1" s="1"/>
  <c r="BP708" i="1" a="1"/>
  <c r="BP708" i="1" s="1"/>
  <c r="BP709" i="1" a="1"/>
  <c r="BP709" i="1" s="1"/>
  <c r="BP710" i="1" a="1"/>
  <c r="BP710" i="1" s="1"/>
  <c r="BP711" i="1" a="1"/>
  <c r="BP711" i="1" s="1"/>
  <c r="BP712" i="1" a="1"/>
  <c r="BP712" i="1" s="1"/>
  <c r="BP713" i="1" a="1"/>
  <c r="BP713" i="1" s="1"/>
  <c r="BP714" i="1" a="1"/>
  <c r="BP714" i="1" s="1"/>
  <c r="BP715" i="1" a="1"/>
  <c r="BP715" i="1" s="1"/>
  <c r="BP716" i="1" a="1"/>
  <c r="BP716" i="1" s="1"/>
  <c r="BP717" i="1" a="1"/>
  <c r="BP717" i="1" s="1"/>
  <c r="BP718" i="1" a="1"/>
  <c r="BP718" i="1" s="1"/>
  <c r="BP719" i="1" a="1"/>
  <c r="BP719" i="1" s="1"/>
  <c r="BP720" i="1" a="1"/>
  <c r="BP720" i="1" s="1"/>
  <c r="BP721" i="1" a="1"/>
  <c r="BP721" i="1" s="1"/>
  <c r="BP722" i="1" a="1"/>
  <c r="BP722" i="1" s="1"/>
  <c r="BP723" i="1" a="1"/>
  <c r="BP723" i="1" s="1"/>
  <c r="BP724" i="1" a="1"/>
  <c r="BP724" i="1" s="1"/>
  <c r="BP725" i="1" a="1"/>
  <c r="BP725" i="1" s="1"/>
  <c r="BP726" i="1" a="1"/>
  <c r="BP726" i="1" s="1"/>
  <c r="BP727" i="1" a="1"/>
  <c r="BP727" i="1" s="1"/>
  <c r="BP728" i="1" a="1"/>
  <c r="BP728" i="1" s="1"/>
  <c r="BP729" i="1" a="1"/>
  <c r="BP729" i="1" s="1"/>
  <c r="BP730" i="1" a="1"/>
  <c r="BP730" i="1" s="1"/>
  <c r="BP731" i="1" a="1"/>
  <c r="BP731" i="1" s="1"/>
  <c r="BP732" i="1" a="1"/>
  <c r="BP732" i="1" s="1"/>
  <c r="BP733" i="1" a="1"/>
  <c r="BP733" i="1" s="1"/>
  <c r="BP734" i="1" a="1"/>
  <c r="BP734" i="1" s="1"/>
  <c r="BP735" i="1" a="1"/>
  <c r="BP735" i="1" s="1"/>
  <c r="BP736" i="1" a="1"/>
  <c r="BP736" i="1" s="1"/>
  <c r="BP737" i="1" a="1"/>
  <c r="BP737" i="1" s="1"/>
  <c r="BP738" i="1" a="1"/>
  <c r="BP738" i="1" s="1"/>
  <c r="BP739" i="1" a="1"/>
  <c r="BP739" i="1" s="1"/>
  <c r="BP740" i="1" a="1"/>
  <c r="BP740" i="1" s="1"/>
  <c r="BP741" i="1" a="1"/>
  <c r="BP741" i="1" s="1"/>
  <c r="BP742" i="1" a="1"/>
  <c r="BP742" i="1" s="1"/>
  <c r="BP743" i="1" a="1"/>
  <c r="BP743" i="1" s="1"/>
  <c r="BP744" i="1" a="1"/>
  <c r="BP744" i="1" s="1"/>
  <c r="BP745" i="1" a="1"/>
  <c r="BP745" i="1" s="1"/>
  <c r="BP746" i="1" a="1"/>
  <c r="BP746" i="1" s="1"/>
  <c r="BP747" i="1" a="1"/>
  <c r="BP747" i="1" s="1"/>
  <c r="BP748" i="1" a="1"/>
  <c r="BP748" i="1" s="1"/>
  <c r="BP749" i="1" a="1"/>
  <c r="BP749" i="1" s="1"/>
  <c r="BP750" i="1" a="1"/>
  <c r="BP750" i="1" s="1"/>
  <c r="BP751" i="1" a="1"/>
  <c r="BP751" i="1" s="1"/>
  <c r="BP752" i="1" a="1"/>
  <c r="BP752" i="1" s="1"/>
  <c r="BP753" i="1" a="1"/>
  <c r="BP753" i="1" s="1"/>
  <c r="BP754" i="1" a="1"/>
  <c r="BP754" i="1" s="1"/>
  <c r="BP755" i="1" a="1"/>
  <c r="BP755" i="1" s="1"/>
  <c r="BP756" i="1" a="1"/>
  <c r="BP756" i="1" s="1"/>
  <c r="BP757" i="1" a="1"/>
  <c r="BP757" i="1" s="1"/>
  <c r="BP758" i="1" a="1"/>
  <c r="BP758" i="1" s="1"/>
  <c r="BP759" i="1" a="1"/>
  <c r="BP759" i="1" s="1"/>
  <c r="BP760" i="1" a="1"/>
  <c r="BP760" i="1" s="1"/>
  <c r="BP761" i="1" a="1"/>
  <c r="BP761" i="1" s="1"/>
  <c r="BP762" i="1" a="1"/>
  <c r="BP762" i="1" s="1"/>
  <c r="BP763" i="1" a="1"/>
  <c r="BP763" i="1" s="1"/>
  <c r="BP764" i="1" a="1"/>
  <c r="BP764" i="1" s="1"/>
  <c r="BP765" i="1" a="1"/>
  <c r="BP765" i="1" s="1"/>
  <c r="BP766" i="1" a="1"/>
  <c r="BP766" i="1" s="1"/>
  <c r="BP767" i="1" a="1"/>
  <c r="BP767" i="1" s="1"/>
  <c r="BP768" i="1" a="1"/>
  <c r="BP768" i="1" s="1"/>
  <c r="BP769" i="1" a="1"/>
  <c r="BP769" i="1" s="1"/>
  <c r="BP770" i="1" a="1"/>
  <c r="BP770" i="1" s="1"/>
  <c r="BP771" i="1" a="1"/>
  <c r="BP771" i="1" s="1"/>
  <c r="BP772" i="1" a="1"/>
  <c r="BP772" i="1" s="1"/>
  <c r="BP773" i="1" a="1"/>
  <c r="BP773" i="1" s="1"/>
  <c r="BP774" i="1" a="1"/>
  <c r="BP774" i="1" s="1"/>
  <c r="BP775" i="1" a="1"/>
  <c r="BP775" i="1" s="1"/>
  <c r="BP776" i="1" a="1"/>
  <c r="BP776" i="1" s="1"/>
  <c r="BP777" i="1" a="1"/>
  <c r="BP777" i="1" s="1"/>
  <c r="BP778" i="1" a="1"/>
  <c r="BP778" i="1" s="1"/>
  <c r="BP779" i="1" a="1"/>
  <c r="BP779" i="1" s="1"/>
  <c r="BP780" i="1" a="1"/>
  <c r="BP780" i="1" s="1"/>
  <c r="BP781" i="1" a="1"/>
  <c r="BP781" i="1" s="1"/>
  <c r="BP782" i="1" a="1"/>
  <c r="BP782" i="1" s="1"/>
  <c r="BP783" i="1" a="1"/>
  <c r="BP783" i="1" s="1"/>
  <c r="BP784" i="1" a="1"/>
  <c r="BP784" i="1" s="1"/>
  <c r="BP785" i="1" a="1"/>
  <c r="BP785" i="1" s="1"/>
  <c r="BP786" i="1" a="1"/>
  <c r="BP786" i="1" s="1"/>
  <c r="BP787" i="1" a="1"/>
  <c r="BP787" i="1" s="1"/>
  <c r="BP788" i="1" a="1"/>
  <c r="BP788" i="1" s="1"/>
  <c r="BP789" i="1" a="1"/>
  <c r="BP789" i="1" s="1"/>
  <c r="BP790" i="1" a="1"/>
  <c r="BP790" i="1" s="1"/>
  <c r="BP791" i="1" a="1"/>
  <c r="BP791" i="1" s="1"/>
  <c r="BP792" i="1" a="1"/>
  <c r="BP792" i="1" s="1"/>
  <c r="BP793" i="1" a="1"/>
  <c r="BP793" i="1" s="1"/>
  <c r="BP794" i="1" a="1"/>
  <c r="BP794" i="1" s="1"/>
  <c r="BP795" i="1" a="1"/>
  <c r="BP795" i="1" s="1"/>
  <c r="BP796" i="1" a="1"/>
  <c r="BP796" i="1" s="1"/>
  <c r="BP797" i="1" a="1"/>
  <c r="BP797" i="1" s="1"/>
  <c r="BP798" i="1" a="1"/>
  <c r="BP798" i="1" s="1"/>
  <c r="BP799" i="1" a="1"/>
  <c r="BP799" i="1" s="1"/>
  <c r="BP800" i="1" a="1"/>
  <c r="BP800" i="1" s="1"/>
  <c r="BP801" i="1" a="1"/>
  <c r="BP801" i="1" s="1"/>
  <c r="BP802" i="1" a="1"/>
  <c r="BP802" i="1" s="1"/>
  <c r="BP803" i="1" a="1"/>
  <c r="BP803" i="1" s="1"/>
  <c r="BP804" i="1" a="1"/>
  <c r="BP804" i="1" s="1"/>
  <c r="BP805" i="1" a="1"/>
  <c r="BP805" i="1" s="1"/>
  <c r="BP806" i="1" a="1"/>
  <c r="BP806" i="1" s="1"/>
  <c r="BP807" i="1" a="1"/>
  <c r="BP807" i="1" s="1"/>
  <c r="BP808" i="1" a="1"/>
  <c r="BP808" i="1" s="1"/>
  <c r="BP809" i="1" a="1"/>
  <c r="BP809" i="1" s="1"/>
  <c r="BP810" i="1" a="1"/>
  <c r="BP810" i="1" s="1"/>
  <c r="BP811" i="1" a="1"/>
  <c r="BP811" i="1" s="1"/>
  <c r="BP812" i="1" a="1"/>
  <c r="BP812" i="1" s="1"/>
  <c r="BP813" i="1" a="1"/>
  <c r="BP813" i="1" s="1"/>
  <c r="BP814" i="1" a="1"/>
  <c r="BP814" i="1" s="1"/>
  <c r="BP815" i="1" a="1"/>
  <c r="BP815" i="1" s="1"/>
  <c r="BP816" i="1" a="1"/>
  <c r="BP816" i="1" s="1"/>
  <c r="BP817" i="1" a="1"/>
  <c r="BP817" i="1" s="1"/>
  <c r="BP818" i="1" a="1"/>
  <c r="BP818" i="1" s="1"/>
  <c r="BP819" i="1" a="1"/>
  <c r="BP819" i="1" s="1"/>
  <c r="BP820" i="1" a="1"/>
  <c r="BP820" i="1" s="1"/>
  <c r="BP821" i="1" a="1"/>
  <c r="BP821" i="1" s="1"/>
  <c r="BP822" i="1" a="1"/>
  <c r="BP822" i="1" s="1"/>
  <c r="BP823" i="1" a="1"/>
  <c r="BP823" i="1" s="1"/>
  <c r="BP824" i="1" a="1"/>
  <c r="BP824" i="1" s="1"/>
  <c r="BP825" i="1" a="1"/>
  <c r="BP825" i="1" s="1"/>
  <c r="BP826" i="1" a="1"/>
  <c r="BP826" i="1" s="1"/>
  <c r="BP827" i="1" a="1"/>
  <c r="BP827" i="1" s="1"/>
  <c r="BP828" i="1" a="1"/>
  <c r="BP828" i="1" s="1"/>
  <c r="BP829" i="1" a="1"/>
  <c r="BP829" i="1" s="1"/>
  <c r="BP830" i="1" a="1"/>
  <c r="BP830" i="1" s="1"/>
  <c r="BP831" i="1" a="1"/>
  <c r="BP831" i="1" s="1"/>
  <c r="BP832" i="1" a="1"/>
  <c r="BP832" i="1" s="1"/>
  <c r="BP833" i="1" a="1"/>
  <c r="BP833" i="1" s="1"/>
  <c r="BP834" i="1" a="1"/>
  <c r="BP834" i="1" s="1"/>
  <c r="BP835" i="1" a="1"/>
  <c r="BP835" i="1" s="1"/>
  <c r="BP836" i="1" a="1"/>
  <c r="BP836" i="1" s="1"/>
  <c r="BP837" i="1" a="1"/>
  <c r="BP837" i="1" s="1"/>
  <c r="BP838" i="1" a="1"/>
  <c r="BP838" i="1" s="1"/>
  <c r="BP839" i="1" a="1"/>
  <c r="BP839" i="1" s="1"/>
  <c r="BP840" i="1" a="1"/>
  <c r="BP840" i="1" s="1"/>
  <c r="BP841" i="1" a="1"/>
  <c r="BP841" i="1" s="1"/>
  <c r="BP842" i="1" a="1"/>
  <c r="BP842" i="1" s="1"/>
  <c r="BP843" i="1" a="1"/>
  <c r="BP843" i="1" s="1"/>
  <c r="BP844" i="1" a="1"/>
  <c r="BP844" i="1" s="1"/>
  <c r="BP845" i="1" a="1"/>
  <c r="BP845" i="1" s="1"/>
  <c r="BP846" i="1" a="1"/>
  <c r="BP846" i="1" s="1"/>
  <c r="BP847" i="1" a="1"/>
  <c r="BP847" i="1" s="1"/>
  <c r="BP848" i="1" a="1"/>
  <c r="BP848" i="1" s="1"/>
  <c r="BP849" i="1" a="1"/>
  <c r="BP849" i="1" s="1"/>
  <c r="BP850" i="1" a="1"/>
  <c r="BP850" i="1" s="1"/>
  <c r="BP851" i="1" a="1"/>
  <c r="BP851" i="1" s="1"/>
  <c r="BP852" i="1" a="1"/>
  <c r="BP852" i="1" s="1"/>
  <c r="BP853" i="1" a="1"/>
  <c r="BP853" i="1" s="1"/>
  <c r="BP854" i="1" a="1"/>
  <c r="BP854" i="1" s="1"/>
  <c r="BP855" i="1" a="1"/>
  <c r="BP855" i="1" s="1"/>
  <c r="BP856" i="1" a="1"/>
  <c r="BP856" i="1" s="1"/>
  <c r="BP857" i="1" a="1"/>
  <c r="BP857" i="1" s="1"/>
  <c r="BP858" i="1" a="1"/>
  <c r="BP858" i="1" s="1"/>
  <c r="BP859" i="1" a="1"/>
  <c r="BP859" i="1" s="1"/>
  <c r="BP860" i="1" a="1"/>
  <c r="BP860" i="1" s="1"/>
  <c r="BP861" i="1" a="1"/>
  <c r="BP861" i="1" s="1"/>
  <c r="BP862" i="1" a="1"/>
  <c r="BP862" i="1" s="1"/>
  <c r="BP863" i="1" a="1"/>
  <c r="BP863" i="1" s="1"/>
  <c r="BP864" i="1" a="1"/>
  <c r="BP864" i="1" s="1"/>
  <c r="BP865" i="1" a="1"/>
  <c r="BP865" i="1" s="1"/>
  <c r="BP866" i="1" a="1"/>
  <c r="BP866" i="1" s="1"/>
  <c r="BP867" i="1" a="1"/>
  <c r="BP867" i="1" s="1"/>
  <c r="BP868" i="1" a="1"/>
  <c r="BP868" i="1" s="1"/>
  <c r="BP869" i="1" a="1"/>
  <c r="BP869" i="1" s="1"/>
  <c r="BP870" i="1" a="1"/>
  <c r="BP870" i="1" s="1"/>
  <c r="BP871" i="1" a="1"/>
  <c r="BP871" i="1" s="1"/>
  <c r="BP872" i="1" a="1"/>
  <c r="BP872" i="1" s="1"/>
  <c r="BP873" i="1" a="1"/>
  <c r="BP873" i="1" s="1"/>
  <c r="BP874" i="1" a="1"/>
  <c r="BP874" i="1" s="1"/>
  <c r="BP875" i="1" a="1"/>
  <c r="BP875" i="1" s="1"/>
  <c r="BP876" i="1" a="1"/>
  <c r="BP876" i="1" s="1"/>
  <c r="BP877" i="1" a="1"/>
  <c r="BP877" i="1" s="1"/>
  <c r="BP878" i="1" a="1"/>
  <c r="BP878" i="1" s="1"/>
  <c r="BP879" i="1" a="1"/>
  <c r="BP879" i="1" s="1"/>
  <c r="BP880" i="1" a="1"/>
  <c r="BP880" i="1" s="1"/>
  <c r="BP881" i="1" a="1"/>
  <c r="BP881" i="1" s="1"/>
  <c r="BP882" i="1" a="1"/>
  <c r="BP882" i="1" s="1"/>
  <c r="BP883" i="1" a="1"/>
  <c r="BP883" i="1" s="1"/>
  <c r="BP884" i="1" a="1"/>
  <c r="BP884" i="1" s="1"/>
  <c r="BP885" i="1" a="1"/>
  <c r="BP885" i="1" s="1"/>
  <c r="BP886" i="1" a="1"/>
  <c r="BP886" i="1" s="1"/>
  <c r="BP887" i="1" a="1"/>
  <c r="BP887" i="1" s="1"/>
  <c r="BP888" i="1" a="1"/>
  <c r="BP888" i="1" s="1"/>
  <c r="BP889" i="1" a="1"/>
  <c r="BP889" i="1" s="1"/>
  <c r="BP890" i="1" a="1"/>
  <c r="BP890" i="1" s="1"/>
  <c r="BP891" i="1" a="1"/>
  <c r="BP891" i="1" s="1"/>
  <c r="BP892" i="1" a="1"/>
  <c r="BP892" i="1" s="1"/>
  <c r="BP893" i="1" a="1"/>
  <c r="BP893" i="1" s="1"/>
  <c r="BP894" i="1" a="1"/>
  <c r="BP894" i="1" s="1"/>
  <c r="BP895" i="1" a="1"/>
  <c r="BP895" i="1" s="1"/>
  <c r="BP896" i="1" a="1"/>
  <c r="BP896" i="1" s="1"/>
  <c r="BP897" i="1" a="1"/>
  <c r="BP897" i="1" s="1"/>
  <c r="BP898" i="1" a="1"/>
  <c r="BP898" i="1" s="1"/>
  <c r="BP899" i="1" a="1"/>
  <c r="BP899" i="1" s="1"/>
  <c r="BP900" i="1" a="1"/>
  <c r="BP900" i="1" s="1"/>
  <c r="BP901" i="1" a="1"/>
  <c r="BP901" i="1" s="1"/>
  <c r="BP902" i="1" a="1"/>
  <c r="BP902" i="1" s="1"/>
  <c r="BP903" i="1" a="1"/>
  <c r="BP903" i="1" s="1"/>
  <c r="BP904" i="1" a="1"/>
  <c r="BP904" i="1" s="1"/>
  <c r="BP905" i="1" a="1"/>
  <c r="BP905" i="1" s="1"/>
  <c r="BP906" i="1" a="1"/>
  <c r="BP906" i="1" s="1"/>
  <c r="BP907" i="1" a="1"/>
  <c r="BP907" i="1" s="1"/>
  <c r="BP908" i="1" a="1"/>
  <c r="BP908" i="1" s="1"/>
  <c r="BP909" i="1" a="1"/>
  <c r="BP909" i="1" s="1"/>
  <c r="BP910" i="1" a="1"/>
  <c r="BP910" i="1" s="1"/>
  <c r="BP911" i="1" a="1"/>
  <c r="BP911" i="1" s="1"/>
  <c r="BP912" i="1" a="1"/>
  <c r="BP912" i="1" s="1"/>
  <c r="BP913" i="1" a="1"/>
  <c r="BP913" i="1" s="1"/>
  <c r="BP914" i="1" a="1"/>
  <c r="BP914" i="1" s="1"/>
  <c r="BP915" i="1" a="1"/>
  <c r="BP915" i="1" s="1"/>
  <c r="BP916" i="1" a="1"/>
  <c r="BP916" i="1" s="1"/>
  <c r="BP917" i="1" a="1"/>
  <c r="BP917" i="1" s="1"/>
  <c r="BP918" i="1" a="1"/>
  <c r="BP918" i="1" s="1"/>
  <c r="BP919" i="1" a="1"/>
  <c r="BP919" i="1" s="1"/>
  <c r="BP920" i="1" a="1"/>
  <c r="BP920" i="1" s="1"/>
  <c r="BP921" i="1" a="1"/>
  <c r="BP921" i="1" s="1"/>
  <c r="BP922" i="1" a="1"/>
  <c r="BP922" i="1" s="1"/>
  <c r="BP923" i="1" a="1"/>
  <c r="BP923" i="1" s="1"/>
  <c r="BP924" i="1" a="1"/>
  <c r="BP924" i="1" s="1"/>
  <c r="BP925" i="1" a="1"/>
  <c r="BP925" i="1" s="1"/>
  <c r="BP926" i="1" a="1"/>
  <c r="BP926" i="1" s="1"/>
  <c r="BP927" i="1" a="1"/>
  <c r="BP927" i="1" s="1"/>
  <c r="BP928" i="1" a="1"/>
  <c r="BP928" i="1" s="1"/>
  <c r="BP929" i="1" a="1"/>
  <c r="BP929" i="1" s="1"/>
  <c r="BP930" i="1" a="1"/>
  <c r="BP930" i="1" s="1"/>
  <c r="BP931" i="1" a="1"/>
  <c r="BP931" i="1" s="1"/>
  <c r="BP932" i="1" a="1"/>
  <c r="BP932" i="1" s="1"/>
  <c r="BP933" i="1" a="1"/>
  <c r="BP933" i="1" s="1"/>
  <c r="BP934" i="1" a="1"/>
  <c r="BP934" i="1" s="1"/>
  <c r="BP935" i="1" a="1"/>
  <c r="BP935" i="1" s="1"/>
  <c r="BP936" i="1" a="1"/>
  <c r="BP936" i="1" s="1"/>
  <c r="BP937" i="1" a="1"/>
  <c r="BP937" i="1" s="1"/>
  <c r="BP938" i="1" a="1"/>
  <c r="BP938" i="1" s="1"/>
  <c r="BP939" i="1" a="1"/>
  <c r="BP939" i="1" s="1"/>
  <c r="BP940" i="1" a="1"/>
  <c r="BP940" i="1" s="1"/>
  <c r="BP941" i="1" a="1"/>
  <c r="BP941" i="1" s="1"/>
  <c r="BP942" i="1" a="1"/>
  <c r="BP942" i="1" s="1"/>
  <c r="BP943" i="1" a="1"/>
  <c r="BP943" i="1" s="1"/>
  <c r="BP944" i="1" a="1"/>
  <c r="BP944" i="1" s="1"/>
  <c r="BP945" i="1" a="1"/>
  <c r="BP945" i="1" s="1"/>
  <c r="BP946" i="1" a="1"/>
  <c r="BP946" i="1" s="1"/>
  <c r="BP947" i="1" a="1"/>
  <c r="BP947" i="1" s="1"/>
  <c r="BP948" i="1" a="1"/>
  <c r="BP948" i="1" s="1"/>
  <c r="BP949" i="1" a="1"/>
  <c r="BP949" i="1" s="1"/>
  <c r="BP950" i="1" a="1"/>
  <c r="BP950" i="1" s="1"/>
  <c r="BP951" i="1" a="1"/>
  <c r="BP951" i="1" s="1"/>
  <c r="BP952" i="1" a="1"/>
  <c r="BP952" i="1" s="1"/>
  <c r="BP953" i="1" a="1"/>
  <c r="BP953" i="1" s="1"/>
  <c r="BP954" i="1" a="1"/>
  <c r="BP954" i="1" s="1"/>
  <c r="BP955" i="1" a="1"/>
  <c r="BP955" i="1" s="1"/>
  <c r="BP956" i="1" a="1"/>
  <c r="BP956" i="1" s="1"/>
  <c r="BP957" i="1" a="1"/>
  <c r="BP957" i="1" s="1"/>
  <c r="BP958" i="1" a="1"/>
  <c r="BP958" i="1" s="1"/>
  <c r="BP959" i="1" a="1"/>
  <c r="BP959" i="1" s="1"/>
  <c r="BP960" i="1" a="1"/>
  <c r="BP960" i="1" s="1"/>
  <c r="BP961" i="1" a="1"/>
  <c r="BP961" i="1" s="1"/>
  <c r="BP962" i="1" a="1"/>
  <c r="BP962" i="1" s="1"/>
  <c r="BP963" i="1" a="1"/>
  <c r="BP963" i="1" s="1"/>
  <c r="BP964" i="1" a="1"/>
  <c r="BP964" i="1" s="1"/>
  <c r="BP965" i="1" a="1"/>
  <c r="BP965" i="1" s="1"/>
  <c r="BP966" i="1" a="1"/>
  <c r="BP966" i="1" s="1"/>
  <c r="BP967" i="1" a="1"/>
  <c r="BP967" i="1" s="1"/>
  <c r="BP968" i="1" a="1"/>
  <c r="BP968" i="1" s="1"/>
  <c r="BP969" i="1" a="1"/>
  <c r="BP969" i="1" s="1"/>
  <c r="BP970" i="1" a="1"/>
  <c r="BP970" i="1" s="1"/>
  <c r="BP971" i="1" a="1"/>
  <c r="BP971" i="1" s="1"/>
  <c r="BP972" i="1" a="1"/>
  <c r="BP972" i="1" s="1"/>
  <c r="BP973" i="1" a="1"/>
  <c r="BP973" i="1" s="1"/>
  <c r="BP974" i="1" a="1"/>
  <c r="BP974" i="1" s="1"/>
  <c r="BP975" i="1" a="1"/>
  <c r="BP975" i="1" s="1"/>
  <c r="BP976" i="1" a="1"/>
  <c r="BP976" i="1" s="1"/>
  <c r="BP977" i="1" a="1"/>
  <c r="BP977" i="1" s="1"/>
  <c r="BP978" i="1" a="1"/>
  <c r="BP978" i="1" s="1"/>
  <c r="BP979" i="1" a="1"/>
  <c r="BP979" i="1" s="1"/>
  <c r="BP980" i="1" a="1"/>
  <c r="BP980" i="1" s="1"/>
  <c r="BP981" i="1" a="1"/>
  <c r="BP981" i="1" s="1"/>
  <c r="BP982" i="1" a="1"/>
  <c r="BP982" i="1" s="1"/>
  <c r="BP983" i="1" a="1"/>
  <c r="BP983" i="1" s="1"/>
  <c r="BP984" i="1" a="1"/>
  <c r="BP984" i="1" s="1"/>
  <c r="BP985" i="1" a="1"/>
  <c r="BP985" i="1" s="1"/>
  <c r="BP986" i="1" a="1"/>
  <c r="BP986" i="1" s="1"/>
  <c r="BP987" i="1" a="1"/>
  <c r="BP987" i="1" s="1"/>
  <c r="BP988" i="1" a="1"/>
  <c r="BP988" i="1" s="1"/>
  <c r="BP989" i="1" a="1"/>
  <c r="BP989" i="1" s="1"/>
  <c r="BP990" i="1" a="1"/>
  <c r="BP990" i="1" s="1"/>
  <c r="BP991" i="1" a="1"/>
  <c r="BP991" i="1" s="1"/>
  <c r="BP992" i="1" a="1"/>
  <c r="BP992" i="1" s="1"/>
  <c r="BP993" i="1" a="1"/>
  <c r="BP993" i="1" s="1"/>
  <c r="BP994" i="1" a="1"/>
  <c r="BP994" i="1" s="1"/>
  <c r="BP995" i="1" a="1"/>
  <c r="BP995" i="1" s="1"/>
  <c r="BP996" i="1" a="1"/>
  <c r="BP996" i="1" s="1"/>
  <c r="BP997" i="1" a="1"/>
  <c r="BP997" i="1" s="1"/>
  <c r="BP998" i="1" a="1"/>
  <c r="BP998" i="1" s="1"/>
  <c r="BP999" i="1" a="1"/>
  <c r="BP999" i="1" s="1"/>
  <c r="BP1000" i="1" a="1"/>
  <c r="BP1000" i="1" s="1"/>
  <c r="BP1001" i="1" a="1"/>
  <c r="BP1001" i="1" s="1"/>
  <c r="BP1002" i="1" a="1"/>
  <c r="BP1002" i="1" s="1"/>
  <c r="BP1003" i="1" a="1"/>
  <c r="BP1003" i="1" s="1"/>
  <c r="BP1004" i="1" a="1"/>
  <c r="BP1004" i="1" s="1"/>
  <c r="BP1005" i="1" a="1"/>
  <c r="BP1005" i="1" s="1"/>
  <c r="BP1006" i="1" a="1"/>
  <c r="BP1006" i="1" s="1"/>
  <c r="BP1007" i="1" a="1"/>
  <c r="BP1007" i="1" s="1"/>
  <c r="BP1008" i="1" a="1"/>
  <c r="BP1008" i="1" s="1"/>
  <c r="BP1009" i="1" a="1"/>
  <c r="BP1009" i="1" s="1"/>
  <c r="BP1010" i="1" a="1"/>
  <c r="BP1010" i="1" s="1"/>
  <c r="BP1011" i="1" a="1"/>
  <c r="BP1011" i="1" s="1"/>
  <c r="BP1012" i="1" a="1"/>
  <c r="BP1012" i="1" s="1"/>
  <c r="BP1013" i="1" a="1"/>
  <c r="BP1013" i="1" s="1"/>
  <c r="BP1014" i="1" a="1"/>
  <c r="BP1014" i="1" s="1"/>
  <c r="BP1015" i="1" a="1"/>
  <c r="BP1015" i="1" s="1"/>
  <c r="BP1016" i="1" a="1"/>
  <c r="BP1016" i="1" s="1"/>
  <c r="BP1017" i="1" a="1"/>
  <c r="BP1017" i="1" s="1"/>
  <c r="BP1018" i="1" a="1"/>
  <c r="BP1018" i="1" s="1"/>
  <c r="BP1019" i="1" a="1"/>
  <c r="BP1019" i="1" s="1"/>
  <c r="BP1020" i="1" a="1"/>
  <c r="BP1020" i="1" s="1"/>
  <c r="BP1021" i="1" a="1"/>
  <c r="BP1021" i="1" s="1"/>
  <c r="BP1022" i="1" a="1"/>
  <c r="BP1022" i="1" s="1"/>
  <c r="BP1023" i="1" a="1"/>
  <c r="BP1023" i="1" s="1"/>
  <c r="BP1024" i="1" a="1"/>
  <c r="BP1024" i="1" s="1"/>
  <c r="BP1025" i="1" a="1"/>
  <c r="BP1025" i="1" s="1"/>
  <c r="BP1026" i="1" a="1"/>
  <c r="BP1026" i="1" s="1"/>
  <c r="BP1027" i="1" a="1"/>
  <c r="BP1027" i="1" s="1"/>
  <c r="BP1028" i="1" a="1"/>
  <c r="BP1028" i="1" s="1"/>
  <c r="BP1029" i="1" a="1"/>
  <c r="BP1029" i="1" s="1"/>
  <c r="BP1030" i="1" a="1"/>
  <c r="BP1030" i="1" s="1"/>
  <c r="BP1031" i="1" a="1"/>
  <c r="BP1031" i="1" s="1"/>
  <c r="BP1032" i="1" a="1"/>
  <c r="BP1032" i="1" s="1"/>
  <c r="BP1033" i="1" a="1"/>
  <c r="BP1033" i="1" s="1"/>
  <c r="BP1034" i="1" a="1"/>
  <c r="BP1034" i="1" s="1"/>
  <c r="BP1035" i="1" a="1"/>
  <c r="BP1035" i="1" s="1"/>
  <c r="BP1036" i="1" a="1"/>
  <c r="BP1036" i="1" s="1"/>
  <c r="BP1037" i="1" a="1"/>
  <c r="BP1037" i="1" s="1"/>
  <c r="BP1038" i="1" a="1"/>
  <c r="BP1038" i="1" s="1"/>
  <c r="BP1039" i="1" a="1"/>
  <c r="BP1039" i="1" s="1"/>
  <c r="BP1040" i="1" a="1"/>
  <c r="BP1040" i="1" s="1"/>
  <c r="BP1041" i="1" a="1"/>
  <c r="BP1041" i="1" s="1"/>
  <c r="BP1042" i="1" a="1"/>
  <c r="BP1042" i="1" s="1"/>
  <c r="BP1043" i="1" a="1"/>
  <c r="BP1043" i="1" s="1"/>
  <c r="BP1044" i="1" a="1"/>
  <c r="BP1044" i="1" s="1"/>
  <c r="BP1045" i="1" a="1"/>
  <c r="BP1045" i="1" s="1"/>
  <c r="BP1046" i="1" a="1"/>
  <c r="BP1046" i="1" s="1"/>
  <c r="BP1047" i="1" a="1"/>
  <c r="BP1047" i="1" s="1"/>
  <c r="BP1048" i="1" a="1"/>
  <c r="BP1048" i="1" s="1"/>
  <c r="BP1049" i="1" a="1"/>
  <c r="BP1049" i="1" s="1"/>
  <c r="BP1050" i="1" a="1"/>
  <c r="BP1050" i="1" s="1"/>
  <c r="BP1051" i="1" a="1"/>
  <c r="BP1051" i="1" s="1"/>
  <c r="BP1052" i="1" a="1"/>
  <c r="BP1052" i="1" s="1"/>
  <c r="BP1053" i="1" a="1"/>
  <c r="BP1053" i="1" s="1"/>
  <c r="BP1054" i="1" a="1"/>
  <c r="BP1054" i="1" s="1"/>
  <c r="BP1055" i="1" a="1"/>
  <c r="BP1055" i="1" s="1"/>
  <c r="BP1056" i="1" a="1"/>
  <c r="BP1056" i="1" s="1"/>
  <c r="BP1057" i="1" a="1"/>
  <c r="BP1057" i="1" s="1"/>
  <c r="BP1058" i="1" a="1"/>
  <c r="BP1058" i="1" s="1"/>
  <c r="BP1059" i="1" a="1"/>
  <c r="BP1059" i="1" s="1"/>
  <c r="BP1060" i="1" a="1"/>
  <c r="BP1060" i="1" s="1"/>
  <c r="BP1061" i="1" a="1"/>
  <c r="BP1061" i="1" s="1"/>
  <c r="BP1062" i="1" a="1"/>
  <c r="BP1062" i="1" s="1"/>
  <c r="BP1063" i="1" a="1"/>
  <c r="BP1063" i="1" s="1"/>
  <c r="BP1064" i="1" a="1"/>
  <c r="BP1064" i="1" s="1"/>
  <c r="BP1065" i="1" a="1"/>
  <c r="BP1065" i="1" s="1"/>
  <c r="BP1066" i="1" a="1"/>
  <c r="BP1066" i="1" s="1"/>
  <c r="BP1067" i="1" a="1"/>
  <c r="BP1067" i="1" s="1"/>
  <c r="BP1068" i="1" a="1"/>
  <c r="BP1068" i="1" s="1"/>
  <c r="BP1069" i="1" a="1"/>
  <c r="BP1069" i="1" s="1"/>
  <c r="BP1070" i="1" a="1"/>
  <c r="BP1070" i="1" s="1"/>
  <c r="BP1071" i="1" a="1"/>
  <c r="BP1071" i="1" s="1"/>
  <c r="BP1072" i="1" a="1"/>
  <c r="BP1072" i="1" s="1"/>
  <c r="BP1073" i="1" a="1"/>
  <c r="BP1073" i="1" s="1"/>
  <c r="BP1074" i="1" a="1"/>
  <c r="BP1074" i="1" s="1"/>
  <c r="BP1075" i="1" a="1"/>
  <c r="BP1075" i="1" s="1"/>
  <c r="BP1076" i="1" a="1"/>
  <c r="BP1076" i="1" s="1"/>
  <c r="BP1077" i="1" a="1"/>
  <c r="BP1077" i="1" s="1"/>
  <c r="BP1078" i="1" a="1"/>
  <c r="BP1078" i="1" s="1"/>
  <c r="BP1079" i="1" a="1"/>
  <c r="BP1079" i="1" s="1"/>
  <c r="BP1080" i="1" a="1"/>
  <c r="BP1080" i="1" s="1"/>
  <c r="BP1081" i="1" a="1"/>
  <c r="BP1081" i="1" s="1"/>
  <c r="BP1082" i="1" a="1"/>
  <c r="BP1082" i="1" s="1"/>
  <c r="BP1083" i="1" a="1"/>
  <c r="BP1083" i="1" s="1"/>
  <c r="BP1084" i="1" a="1"/>
  <c r="BP1084" i="1" s="1"/>
  <c r="BP1085" i="1" a="1"/>
  <c r="BP1085" i="1" s="1"/>
  <c r="BP1086" i="1" a="1"/>
  <c r="BP1086" i="1" s="1"/>
  <c r="BP1087" i="1" a="1"/>
  <c r="BP1087" i="1" s="1"/>
  <c r="BP1088" i="1" a="1"/>
  <c r="BP1088" i="1" s="1"/>
  <c r="BP1089" i="1" a="1"/>
  <c r="BP1089" i="1" s="1"/>
  <c r="BP1090" i="1" a="1"/>
  <c r="BP1090" i="1" s="1"/>
  <c r="BP1091" i="1" a="1"/>
  <c r="BP1091" i="1" s="1"/>
  <c r="BP1092" i="1" a="1"/>
  <c r="BP1092" i="1" s="1"/>
  <c r="BP1093" i="1" a="1"/>
  <c r="BP1093" i="1" s="1"/>
  <c r="BP1094" i="1" a="1"/>
  <c r="BP1094" i="1" s="1"/>
  <c r="BP1095" i="1" a="1"/>
  <c r="BP1095" i="1" s="1"/>
  <c r="BP1096" i="1" a="1"/>
  <c r="BP1096" i="1" s="1"/>
  <c r="BP1097" i="1" a="1"/>
  <c r="BP1097" i="1" s="1"/>
  <c r="BP1098" i="1" a="1"/>
  <c r="BP1098" i="1" s="1"/>
  <c r="BP1099" i="1" a="1"/>
  <c r="BP1099" i="1" s="1"/>
  <c r="BP1100" i="1" a="1"/>
  <c r="BP1100" i="1" s="1"/>
  <c r="BP1101" i="1" a="1"/>
  <c r="BP1101" i="1" s="1"/>
  <c r="BP1102" i="1" a="1"/>
  <c r="BP1102" i="1" s="1"/>
  <c r="BP1103" i="1" a="1"/>
  <c r="BP1103" i="1" s="1"/>
  <c r="BP1104" i="1" a="1"/>
  <c r="BP1104" i="1" s="1"/>
  <c r="BP1105" i="1" a="1"/>
  <c r="BP1105" i="1" s="1"/>
  <c r="BP1106" i="1" a="1"/>
  <c r="BP1106" i="1" s="1"/>
  <c r="BP1107" i="1" a="1"/>
  <c r="BP1107" i="1" s="1"/>
  <c r="BP1108" i="1" a="1"/>
  <c r="BP1108" i="1" s="1"/>
  <c r="BP1109" i="1" a="1"/>
  <c r="BP1109" i="1" s="1"/>
  <c r="BP1110" i="1" a="1"/>
  <c r="BP1110" i="1" s="1"/>
  <c r="BP1111" i="1" a="1"/>
  <c r="BP1111" i="1" s="1"/>
  <c r="BP1112" i="1" a="1"/>
  <c r="BP1112" i="1" s="1"/>
  <c r="BP1113" i="1" a="1"/>
  <c r="BP1113" i="1" s="1"/>
  <c r="BP1114" i="1" a="1"/>
  <c r="BP1114" i="1" s="1"/>
  <c r="BP1115" i="1" a="1"/>
  <c r="BP1115" i="1" s="1"/>
  <c r="BP1116" i="1" a="1"/>
  <c r="BP1116" i="1" s="1"/>
  <c r="BP1117" i="1" a="1"/>
  <c r="BP1117" i="1" s="1"/>
  <c r="BP1118" i="1" a="1"/>
  <c r="BP1118" i="1" s="1"/>
  <c r="BP1119" i="1" a="1"/>
  <c r="BP1119" i="1" s="1"/>
  <c r="BP1120" i="1" a="1"/>
  <c r="BP1120" i="1" s="1"/>
  <c r="BP1121" i="1" a="1"/>
  <c r="BP1121" i="1" s="1"/>
  <c r="BP1122" i="1" a="1"/>
  <c r="BP1122" i="1" s="1"/>
  <c r="BP1123" i="1" a="1"/>
  <c r="BP1123" i="1" s="1"/>
  <c r="BP1124" i="1" a="1"/>
  <c r="BP1124" i="1" s="1"/>
  <c r="BP1125" i="1" a="1"/>
  <c r="BP1125" i="1" s="1"/>
  <c r="BP1126" i="1" a="1"/>
  <c r="BP1126" i="1" s="1"/>
  <c r="BP1127" i="1" a="1"/>
  <c r="BP1127" i="1" s="1"/>
  <c r="BP1128" i="1" a="1"/>
  <c r="BP1128" i="1" s="1"/>
  <c r="BP1129" i="1" a="1"/>
  <c r="BP1129" i="1" s="1"/>
  <c r="BP1130" i="1" a="1"/>
  <c r="BP1130" i="1" s="1"/>
  <c r="BP1131" i="1" a="1"/>
  <c r="BP1131" i="1" s="1"/>
  <c r="BP1132" i="1" a="1"/>
  <c r="BP1132" i="1" s="1"/>
  <c r="BP1133" i="1" a="1"/>
  <c r="BP1133" i="1" s="1"/>
  <c r="BP1134" i="1" a="1"/>
  <c r="BP1134" i="1" s="1"/>
  <c r="BP1135" i="1" a="1"/>
  <c r="BP1135" i="1" s="1"/>
  <c r="BP1136" i="1" a="1"/>
  <c r="BP1136" i="1" s="1"/>
  <c r="BP1137" i="1" a="1"/>
  <c r="BP1137" i="1" s="1"/>
  <c r="BP1138" i="1" a="1"/>
  <c r="BP1138" i="1" s="1"/>
  <c r="BP1139" i="1" a="1"/>
  <c r="BP1139" i="1" s="1"/>
  <c r="BP1140" i="1" a="1"/>
  <c r="BP1140" i="1" s="1"/>
  <c r="BP1141" i="1" a="1"/>
  <c r="BP1141" i="1" s="1"/>
  <c r="BP1142" i="1" a="1"/>
  <c r="BP1142" i="1" s="1"/>
  <c r="BP1143" i="1" a="1"/>
  <c r="BP1143" i="1" s="1"/>
  <c r="BP1144" i="1" a="1"/>
  <c r="BP1144" i="1" s="1"/>
  <c r="BP2" i="1" a="1"/>
  <c r="BP2" i="1" s="1"/>
  <c r="BN1" i="1" a="1"/>
  <c r="BN1" i="1" s="1"/>
  <c r="Q5" i="1" l="1"/>
  <c r="Q2" i="1"/>
  <c r="Q3" i="1"/>
  <c r="Q212" i="1"/>
  <c r="Q490" i="1"/>
  <c r="Q980" i="1"/>
  <c r="Q1335" i="1"/>
  <c r="Q1127" i="1"/>
  <c r="Q1526" i="1"/>
  <c r="Q1006" i="1"/>
  <c r="Q169" i="1"/>
  <c r="Q164" i="1"/>
  <c r="Q221" i="1"/>
  <c r="Q1082" i="1"/>
  <c r="Q858" i="1"/>
  <c r="Q605" i="1"/>
  <c r="Q1029" i="1"/>
  <c r="Q1201" i="1"/>
  <c r="Q1208" i="1"/>
  <c r="Q1325" i="1"/>
  <c r="Q1515" i="1"/>
  <c r="Q1509" i="1"/>
  <c r="Q663" i="1"/>
  <c r="Q274" i="1"/>
  <c r="Q289" i="1"/>
  <c r="Q1056" i="1"/>
  <c r="Q1041" i="1"/>
  <c r="Q1064" i="1"/>
  <c r="Q1376" i="1"/>
  <c r="Q1114" i="1"/>
  <c r="Q40" i="1"/>
  <c r="Q429" i="1"/>
  <c r="Q885" i="1"/>
  <c r="Q1233" i="1"/>
  <c r="Q28" i="1"/>
  <c r="Q71" i="1"/>
  <c r="Q91" i="1"/>
  <c r="Q345" i="1"/>
  <c r="Q502" i="1"/>
  <c r="Q499" i="1"/>
  <c r="Q713" i="1"/>
  <c r="Q687" i="1"/>
  <c r="Q682" i="1"/>
  <c r="Q683" i="1"/>
  <c r="Q757" i="1"/>
  <c r="Q779" i="1"/>
  <c r="Q760" i="1"/>
  <c r="Q736" i="1"/>
  <c r="Q755" i="1"/>
  <c r="Q1212" i="1"/>
  <c r="Q1266" i="1"/>
  <c r="Q816" i="1"/>
  <c r="Q836" i="1"/>
  <c r="Q804" i="1"/>
  <c r="Q843" i="1"/>
  <c r="Q15" i="1"/>
  <c r="Q99" i="1"/>
  <c r="Q237" i="1"/>
  <c r="Q408" i="1"/>
  <c r="Q428" i="1"/>
  <c r="Q451" i="1"/>
  <c r="Q612" i="1"/>
  <c r="Q623" i="1"/>
  <c r="Q655" i="1"/>
  <c r="Q657" i="1"/>
  <c r="Q862" i="1"/>
  <c r="Q1222" i="1"/>
  <c r="Q1246" i="1"/>
  <c r="Q1302" i="1"/>
  <c r="Q1342" i="1"/>
  <c r="Q1362" i="1"/>
  <c r="Q1392" i="1"/>
  <c r="Q306" i="1"/>
  <c r="Q1275" i="1"/>
  <c r="Q178" i="1"/>
  <c r="Q481" i="1"/>
  <c r="Q983" i="1"/>
  <c r="Q554" i="1"/>
  <c r="Q392" i="1"/>
  <c r="Q899" i="1"/>
  <c r="Q914" i="1"/>
  <c r="Q1137" i="1"/>
  <c r="Q1159" i="1"/>
  <c r="Q154" i="1"/>
  <c r="Q160" i="1"/>
  <c r="Q922" i="1"/>
  <c r="Q579" i="1"/>
  <c r="Q118" i="1"/>
  <c r="Q483" i="1"/>
  <c r="Q973" i="1"/>
  <c r="Q1086" i="1"/>
  <c r="Q660" i="1"/>
  <c r="Q1269" i="1"/>
  <c r="Q183" i="1"/>
  <c r="Q1382" i="1"/>
  <c r="Q1094" i="1"/>
  <c r="Q207" i="1"/>
  <c r="Q262" i="1"/>
  <c r="Q356" i="1"/>
  <c r="Q603" i="1"/>
  <c r="Q1026" i="1"/>
  <c r="Q1203" i="1"/>
  <c r="Q1190" i="1"/>
  <c r="Q1323" i="1"/>
  <c r="Q1310" i="1"/>
  <c r="Q1517" i="1"/>
  <c r="Q362" i="1"/>
  <c r="Q261" i="1"/>
  <c r="Q286" i="1"/>
  <c r="Q301" i="1"/>
  <c r="Q1045" i="1"/>
  <c r="Q1069" i="1"/>
  <c r="Q1118" i="1"/>
  <c r="Q1371" i="1"/>
  <c r="Q44" i="1"/>
  <c r="Q405" i="1"/>
  <c r="Q894" i="1"/>
  <c r="Q1111" i="1"/>
  <c r="Q34" i="1"/>
  <c r="Q75" i="1"/>
  <c r="Q86" i="1"/>
  <c r="Q340" i="1"/>
  <c r="Q336" i="1"/>
  <c r="Q510" i="1"/>
  <c r="Q703" i="1"/>
  <c r="Q673" i="1"/>
  <c r="Q710" i="1"/>
  <c r="Q706" i="1"/>
  <c r="Q735" i="1"/>
  <c r="Q759" i="1"/>
  <c r="Q798" i="1"/>
  <c r="Q753" i="1"/>
  <c r="Q770" i="1"/>
  <c r="Q785" i="1"/>
  <c r="Q1257" i="1"/>
  <c r="Q832" i="1"/>
  <c r="Q819" i="1"/>
  <c r="Q840" i="1"/>
  <c r="Q811" i="1"/>
  <c r="Q7" i="1"/>
  <c r="Q16" i="1"/>
  <c r="Q109" i="1"/>
  <c r="Q234" i="1"/>
  <c r="Q413" i="1"/>
  <c r="Q449" i="1"/>
  <c r="Q446" i="1"/>
  <c r="Q613" i="1"/>
  <c r="Q634" i="1"/>
  <c r="Q644" i="1"/>
  <c r="Q873" i="1"/>
  <c r="Q874" i="1"/>
  <c r="Q1234" i="1"/>
  <c r="Q1226" i="1"/>
  <c r="Q1345" i="1"/>
  <c r="Q1352" i="1"/>
  <c r="Q1387" i="1"/>
  <c r="Q1543" i="1"/>
  <c r="Q312" i="1"/>
  <c r="Q1274" i="1"/>
  <c r="Q170" i="1"/>
  <c r="Q470" i="1"/>
  <c r="Q553" i="1"/>
  <c r="Q4" i="1"/>
  <c r="Q218" i="1"/>
  <c r="Q495" i="1"/>
  <c r="Q1087" i="1"/>
  <c r="Q1072" i="1"/>
  <c r="Q1524" i="1"/>
  <c r="Q1004" i="1"/>
  <c r="Q1019" i="1"/>
  <c r="Q205" i="1"/>
  <c r="Q281" i="1"/>
  <c r="Q357" i="1"/>
  <c r="Q606" i="1"/>
  <c r="Q1025" i="1"/>
  <c r="Q1207" i="1"/>
  <c r="Q1320" i="1"/>
  <c r="Q1330" i="1"/>
  <c r="Q1503" i="1"/>
  <c r="Q366" i="1"/>
  <c r="Q257" i="1"/>
  <c r="Q302" i="1"/>
  <c r="Q1044" i="1"/>
  <c r="Q1057" i="1"/>
  <c r="Q1377" i="1"/>
  <c r="Q1116" i="1"/>
  <c r="Q48" i="1"/>
  <c r="Q608" i="1"/>
  <c r="Q1007" i="1"/>
  <c r="Q32" i="1"/>
  <c r="Q78" i="1"/>
  <c r="Q98" i="1"/>
  <c r="Q337" i="1"/>
  <c r="Q497" i="1"/>
  <c r="Q702" i="1"/>
  <c r="Q720" i="1"/>
  <c r="Q719" i="1"/>
  <c r="Q679" i="1"/>
  <c r="Q765" i="1"/>
  <c r="Q731" i="1"/>
  <c r="Q728" i="1"/>
  <c r="Q727" i="1"/>
  <c r="Q1126" i="1"/>
  <c r="Q1251" i="1"/>
  <c r="Q817" i="1"/>
  <c r="Q846" i="1"/>
  <c r="Q809" i="1"/>
  <c r="Q13" i="1"/>
  <c r="Q102" i="1"/>
  <c r="Q233" i="1"/>
  <c r="Q409" i="1"/>
  <c r="Q412" i="1"/>
  <c r="Q443" i="1"/>
  <c r="Q618" i="1"/>
  <c r="Q639" i="1"/>
  <c r="Q651" i="1"/>
  <c r="Q868" i="1"/>
  <c r="Q1218" i="1"/>
  <c r="Q1225" i="1"/>
  <c r="Q1346" i="1"/>
  <c r="Q1355" i="1"/>
  <c r="Q1390" i="1"/>
  <c r="Q307" i="1"/>
  <c r="Q1286" i="1"/>
  <c r="Q172" i="1"/>
  <c r="Q477" i="1"/>
  <c r="Q551" i="1"/>
  <c r="Q115" i="1"/>
  <c r="Q216" i="1"/>
  <c r="Q971" i="1"/>
  <c r="Q1088" i="1"/>
  <c r="Q1130" i="1"/>
  <c r="Q1525" i="1"/>
  <c r="Q1005" i="1"/>
  <c r="Q1017" i="1"/>
  <c r="Q204" i="1"/>
  <c r="Q1080" i="1"/>
  <c r="Q855" i="1"/>
  <c r="Q596" i="1"/>
  <c r="Q1024" i="1"/>
  <c r="Q1198" i="1"/>
  <c r="Q1329" i="1"/>
  <c r="Q1328" i="1"/>
  <c r="Q1502" i="1"/>
  <c r="Q365" i="1"/>
  <c r="Q259" i="1"/>
  <c r="Q284" i="1"/>
  <c r="Q1060" i="1"/>
  <c r="Q1068" i="1"/>
  <c r="Q1378" i="1"/>
  <c r="Q1125" i="1"/>
  <c r="Q39" i="1"/>
  <c r="Q610" i="1"/>
  <c r="Q1108" i="1"/>
  <c r="Q36" i="1"/>
  <c r="Q79" i="1"/>
  <c r="Q96" i="1"/>
  <c r="Q353" i="1"/>
  <c r="Q507" i="1"/>
  <c r="Q680" i="1"/>
  <c r="Q676" i="1"/>
  <c r="Q701" i="1"/>
  <c r="Q694" i="1"/>
  <c r="Q761" i="1"/>
  <c r="Q783" i="1"/>
  <c r="Q762" i="1"/>
  <c r="Q746" i="1"/>
  <c r="Q1211" i="1"/>
  <c r="Q1255" i="1"/>
  <c r="Q818" i="1"/>
  <c r="Q847" i="1"/>
  <c r="Q810" i="1"/>
  <c r="Q11" i="1"/>
  <c r="Q106" i="1"/>
  <c r="Q236" i="1"/>
  <c r="Q410" i="1"/>
  <c r="Q419" i="1"/>
  <c r="Q440" i="1"/>
  <c r="Q619" i="1"/>
  <c r="Q630" i="1"/>
  <c r="Q647" i="1"/>
  <c r="Q872" i="1"/>
  <c r="Q1232" i="1"/>
  <c r="Q1238" i="1"/>
  <c r="Q1338" i="1"/>
  <c r="Q1354" i="1"/>
  <c r="Q1391" i="1"/>
  <c r="Q305" i="1"/>
  <c r="Q1287" i="1"/>
  <c r="Q177" i="1"/>
  <c r="Q476" i="1"/>
  <c r="Q546" i="1"/>
  <c r="Q1106" i="1"/>
  <c r="Q915" i="1"/>
  <c r="Q902" i="1"/>
  <c r="Q1163" i="1"/>
  <c r="Q1153" i="1"/>
  <c r="Q153" i="1"/>
  <c r="Q916" i="1"/>
  <c r="Q567" i="1"/>
  <c r="Q557" i="1"/>
  <c r="Q543" i="1"/>
  <c r="Q1473" i="1"/>
  <c r="Q1405" i="1"/>
  <c r="Q1476" i="1"/>
  <c r="Q1408" i="1"/>
  <c r="Q1452" i="1"/>
  <c r="Q1471" i="1"/>
  <c r="Q62" i="1"/>
  <c r="Q252" i="1"/>
  <c r="Q454" i="1"/>
  <c r="Q1480" i="1"/>
  <c r="Q116" i="1"/>
  <c r="Q484" i="1"/>
  <c r="Q978" i="1"/>
  <c r="Q1331" i="1"/>
  <c r="Q1272" i="1"/>
  <c r="Q280" i="1"/>
  <c r="Q1018" i="1"/>
  <c r="Q996" i="1"/>
  <c r="Q1083" i="1"/>
  <c r="Q999" i="1"/>
  <c r="Q1027" i="1"/>
  <c r="Q1196" i="1"/>
  <c r="Q1311" i="1"/>
  <c r="Q1504" i="1"/>
  <c r="Q1499" i="1"/>
  <c r="Q269" i="1"/>
  <c r="Q292" i="1"/>
  <c r="Q1042" i="1"/>
  <c r="Q1038" i="1"/>
  <c r="Q1380" i="1"/>
  <c r="Q1121" i="1"/>
  <c r="Q403" i="1"/>
  <c r="Q887" i="1"/>
  <c r="Q29" i="1"/>
  <c r="Q82" i="1"/>
  <c r="Q330" i="1"/>
  <c r="Q334" i="1"/>
  <c r="Q504" i="1"/>
  <c r="Q666" i="1"/>
  <c r="Q711" i="1"/>
  <c r="Q669" i="1"/>
  <c r="Q726" i="1"/>
  <c r="Q752" i="1"/>
  <c r="Q786" i="1"/>
  <c r="Q799" i="1"/>
  <c r="Q1253" i="1"/>
  <c r="Q813" i="1"/>
  <c r="Q841" i="1"/>
  <c r="Q854" i="1"/>
  <c r="Q8" i="1"/>
  <c r="Q229" i="1"/>
  <c r="Q241" i="1"/>
  <c r="Q415" i="1"/>
  <c r="Q450" i="1"/>
  <c r="Q622" i="1"/>
  <c r="Q654" i="1"/>
  <c r="Q863" i="1"/>
  <c r="Q1223" i="1"/>
  <c r="Q1249" i="1"/>
  <c r="Q1341" i="1"/>
  <c r="Q1357" i="1"/>
  <c r="Q1533" i="1"/>
  <c r="Q1279" i="1"/>
  <c r="Q180" i="1"/>
  <c r="Q475" i="1"/>
  <c r="Q545" i="1"/>
  <c r="Q394" i="1"/>
  <c r="Q905" i="1"/>
  <c r="Q1156" i="1"/>
  <c r="Q1140" i="1"/>
  <c r="Q143" i="1"/>
  <c r="Q147" i="1"/>
  <c r="Q921" i="1"/>
  <c r="Q568" i="1"/>
  <c r="Q535" i="1"/>
  <c r="Q1417" i="1"/>
  <c r="Q1399" i="1"/>
  <c r="Q1410" i="1"/>
  <c r="Q1449" i="1"/>
  <c r="Q1421" i="1"/>
  <c r="Q1416" i="1"/>
  <c r="Q249" i="1"/>
  <c r="Q988" i="1"/>
  <c r="Q462" i="1"/>
  <c r="Q1482" i="1"/>
  <c r="Q586" i="1"/>
  <c r="Q138" i="1"/>
  <c r="Q187" i="1"/>
  <c r="Q529" i="1"/>
  <c r="Q958" i="1"/>
  <c r="Q372" i="1"/>
  <c r="Q57" i="1"/>
  <c r="Q1178" i="1"/>
  <c r="Q318" i="1"/>
  <c r="Q1011" i="1"/>
  <c r="Q211" i="1"/>
  <c r="Q494" i="1"/>
  <c r="Q1332" i="1"/>
  <c r="Q1169" i="1"/>
  <c r="Q185" i="1"/>
  <c r="Q1495" i="1"/>
  <c r="Q163" i="1"/>
  <c r="Q270" i="1"/>
  <c r="Q857" i="1"/>
  <c r="Q1034" i="1"/>
  <c r="Q1200" i="1"/>
  <c r="Q1205" i="1"/>
  <c r="Q1309" i="1"/>
  <c r="Q1501" i="1"/>
  <c r="Q662" i="1"/>
  <c r="Q295" i="1"/>
  <c r="Q297" i="1"/>
  <c r="Q1052" i="1"/>
  <c r="Q1071" i="1"/>
  <c r="Q1113" i="1"/>
  <c r="Q406" i="1"/>
  <c r="Q893" i="1"/>
  <c r="Q1241" i="1"/>
  <c r="Q76" i="1"/>
  <c r="Q90" i="1"/>
  <c r="Q338" i="1"/>
  <c r="Q496" i="1"/>
  <c r="Q709" i="1"/>
  <c r="Q674" i="1"/>
  <c r="Q684" i="1"/>
  <c r="Q788" i="1"/>
  <c r="Q730" i="1"/>
  <c r="Q773" i="1"/>
  <c r="Q756" i="1"/>
  <c r="Q1254" i="1"/>
  <c r="Q829" i="1"/>
  <c r="Q835" i="1"/>
  <c r="Q808" i="1"/>
  <c r="Q24" i="1"/>
  <c r="Q103" i="1"/>
  <c r="Q242" i="1"/>
  <c r="Q417" i="1"/>
  <c r="Q441" i="1"/>
  <c r="Q621" i="1"/>
  <c r="Q653" i="1"/>
  <c r="Q865" i="1"/>
  <c r="Q877" i="1"/>
  <c r="Q1243" i="1"/>
  <c r="Q1303" i="1"/>
  <c r="Q1361" i="1"/>
  <c r="Q1539" i="1"/>
  <c r="Q311" i="1"/>
  <c r="Q1289" i="1"/>
  <c r="Q471" i="1"/>
  <c r="Q547" i="1"/>
  <c r="Q1105" i="1"/>
  <c r="Q913" i="1"/>
  <c r="Q1155" i="1"/>
  <c r="Q1139" i="1"/>
  <c r="Q1143" i="1"/>
  <c r="Q156" i="1"/>
  <c r="Q919" i="1"/>
  <c r="Q560" i="1"/>
  <c r="Q575" i="1"/>
  <c r="Q117" i="1"/>
  <c r="Q487" i="1"/>
  <c r="Q1091" i="1"/>
  <c r="Q1128" i="1"/>
  <c r="Q182" i="1"/>
  <c r="Q168" i="1"/>
  <c r="Q995" i="1"/>
  <c r="Q1077" i="1"/>
  <c r="Q599" i="1"/>
  <c r="Q1191" i="1"/>
  <c r="Q1192" i="1"/>
  <c r="Q1321" i="1"/>
  <c r="Q1519" i="1"/>
  <c r="Q266" i="1"/>
  <c r="Q293" i="1"/>
  <c r="Q1059" i="1"/>
  <c r="Q1119" i="1"/>
  <c r="Q1117" i="1"/>
  <c r="Q401" i="1"/>
  <c r="Q891" i="1"/>
  <c r="Q31" i="1"/>
  <c r="Q97" i="1"/>
  <c r="Q343" i="1"/>
  <c r="Q501" i="1"/>
  <c r="Q677" i="1"/>
  <c r="Q698" i="1"/>
  <c r="Q729" i="1"/>
  <c r="Q772" i="1"/>
  <c r="Q766" i="1"/>
  <c r="Q758" i="1"/>
  <c r="Q1261" i="1"/>
  <c r="Q833" i="1"/>
  <c r="Q803" i="1"/>
  <c r="Q14" i="1"/>
  <c r="Q110" i="1"/>
  <c r="Q224" i="1"/>
  <c r="Q414" i="1"/>
  <c r="Q611" i="1"/>
  <c r="Q652" i="1"/>
  <c r="Q629" i="1"/>
  <c r="Q879" i="1"/>
  <c r="Q1236" i="1"/>
  <c r="Q1340" i="1"/>
  <c r="Q1388" i="1"/>
  <c r="Q309" i="1"/>
  <c r="Q1283" i="1"/>
  <c r="Q478" i="1"/>
  <c r="Q550" i="1"/>
  <c r="Q388" i="1"/>
  <c r="Q909" i="1"/>
  <c r="Q1145" i="1"/>
  <c r="Q1146" i="1"/>
  <c r="Q146" i="1"/>
  <c r="Q924" i="1"/>
  <c r="Q571" i="1"/>
  <c r="Q536" i="1"/>
  <c r="Q1402" i="1"/>
  <c r="Q1455" i="1"/>
  <c r="Q1413" i="1"/>
  <c r="Q1458" i="1"/>
  <c r="Q1465" i="1"/>
  <c r="Q64" i="1"/>
  <c r="Q253" i="1"/>
  <c r="Q463" i="1"/>
  <c r="Q1485" i="1"/>
  <c r="Q591" i="1"/>
  <c r="Q135" i="1"/>
  <c r="Q198" i="1"/>
  <c r="Q955" i="1"/>
  <c r="Q959" i="1"/>
  <c r="Q367" i="1"/>
  <c r="Q1180" i="1"/>
  <c r="Q1389" i="1"/>
  <c r="Q327" i="1"/>
  <c r="Q953" i="1"/>
  <c r="Q943" i="1"/>
  <c r="Q522" i="1"/>
  <c r="Q1295" i="1"/>
  <c r="Q489" i="1"/>
  <c r="Q84" i="1"/>
  <c r="Q681" i="1"/>
  <c r="Q767" i="1"/>
  <c r="Q1265" i="1"/>
  <c r="Q23" i="1"/>
  <c r="Q453" i="1"/>
  <c r="Q866" i="1"/>
  <c r="Q1245" i="1"/>
  <c r="Q304" i="1"/>
  <c r="Q552" i="1"/>
  <c r="Q1154" i="1"/>
  <c r="Q923" i="1"/>
  <c r="Q534" i="1"/>
  <c r="Q1441" i="1"/>
  <c r="Q68" i="1"/>
  <c r="Q457" i="1"/>
  <c r="Q127" i="1"/>
  <c r="Q370" i="1"/>
  <c r="Q314" i="1"/>
  <c r="Q941" i="1"/>
  <c r="Q491" i="1"/>
  <c r="Q597" i="1"/>
  <c r="Q1508" i="1"/>
  <c r="Q285" i="1"/>
  <c r="Q41" i="1"/>
  <c r="Q1109" i="1"/>
  <c r="Q349" i="1"/>
  <c r="Q699" i="1"/>
  <c r="Q800" i="1"/>
  <c r="Q853" i="1"/>
  <c r="Q108" i="1"/>
  <c r="Q437" i="1"/>
  <c r="Q867" i="1"/>
  <c r="Q1247" i="1"/>
  <c r="Q310" i="1"/>
  <c r="Q1493" i="1"/>
  <c r="Q1132" i="1"/>
  <c r="Q113" i="1"/>
  <c r="Q488" i="1"/>
  <c r="Q1092" i="1"/>
  <c r="Q1168" i="1"/>
  <c r="Q184" i="1"/>
  <c r="Q1020" i="1"/>
  <c r="Q219" i="1"/>
  <c r="Q1078" i="1"/>
  <c r="Q601" i="1"/>
  <c r="Q1204" i="1"/>
  <c r="Q1209" i="1"/>
  <c r="Q1312" i="1"/>
  <c r="Q1507" i="1"/>
  <c r="Q276" i="1"/>
  <c r="Q283" i="1"/>
  <c r="Q1051" i="1"/>
  <c r="Q1120" i="1"/>
  <c r="Q1123" i="1"/>
  <c r="Q432" i="1"/>
  <c r="Q1112" i="1"/>
  <c r="Q26" i="1"/>
  <c r="Q95" i="1"/>
  <c r="Q339" i="1"/>
  <c r="Q511" i="1"/>
  <c r="Q691" i="1"/>
  <c r="Q670" i="1"/>
  <c r="Q732" i="1"/>
  <c r="Q784" i="1"/>
  <c r="Q787" i="1"/>
  <c r="Q725" i="1"/>
  <c r="Q1258" i="1"/>
  <c r="Q823" i="1"/>
  <c r="Q849" i="1"/>
  <c r="Q17" i="1"/>
  <c r="Q105" i="1"/>
  <c r="Q228" i="1"/>
  <c r="Q445" i="1"/>
  <c r="Q626" i="1"/>
  <c r="Q648" i="1"/>
  <c r="Q643" i="1"/>
  <c r="Q880" i="1"/>
  <c r="Q1248" i="1"/>
  <c r="Q1347" i="1"/>
  <c r="Q1385" i="1"/>
  <c r="Q313" i="1"/>
  <c r="Q1280" i="1"/>
  <c r="Q482" i="1"/>
  <c r="Q549" i="1"/>
  <c r="Q397" i="1"/>
  <c r="Q906" i="1"/>
  <c r="Q1144" i="1"/>
  <c r="Q1164" i="1"/>
  <c r="Q152" i="1"/>
  <c r="Q926" i="1"/>
  <c r="Q581" i="1"/>
  <c r="Q538" i="1"/>
  <c r="Q1406" i="1"/>
  <c r="Q1398" i="1"/>
  <c r="Q1437" i="1"/>
  <c r="Q1462" i="1"/>
  <c r="Q1447" i="1"/>
  <c r="Q66" i="1"/>
  <c r="Q245" i="1"/>
  <c r="Q458" i="1"/>
  <c r="Q1489" i="1"/>
  <c r="Q590" i="1"/>
  <c r="Q130" i="1"/>
  <c r="Q200" i="1"/>
  <c r="Q965" i="1"/>
  <c r="Q377" i="1"/>
  <c r="Q381" i="1"/>
  <c r="Q1170" i="1"/>
  <c r="Q320" i="1"/>
  <c r="Q315" i="1"/>
  <c r="Q934" i="1"/>
  <c r="Q945" i="1"/>
  <c r="Q514" i="1"/>
  <c r="Q1292" i="1"/>
  <c r="Q114" i="1"/>
  <c r="Q1093" i="1"/>
  <c r="Q1166" i="1"/>
  <c r="Q277" i="1"/>
  <c r="Q1095" i="1"/>
  <c r="Q220" i="1"/>
  <c r="Q1079" i="1"/>
  <c r="Q604" i="1"/>
  <c r="Q1194" i="1"/>
  <c r="Q1324" i="1"/>
  <c r="Q1518" i="1"/>
  <c r="Q361" i="1"/>
  <c r="Q256" i="1"/>
  <c r="Q294" i="1"/>
  <c r="Q1037" i="1"/>
  <c r="Q1372" i="1"/>
  <c r="Q1122" i="1"/>
  <c r="Q430" i="1"/>
  <c r="Q1107" i="1"/>
  <c r="Q93" i="1"/>
  <c r="Q341" i="1"/>
  <c r="Q505" i="1"/>
  <c r="Q668" i="1"/>
  <c r="Q791" i="1"/>
  <c r="Q769" i="1"/>
  <c r="Q780" i="1"/>
  <c r="Q825" i="1"/>
  <c r="Q850" i="1"/>
  <c r="Q112" i="1"/>
  <c r="Q407" i="1"/>
  <c r="Q615" i="1"/>
  <c r="Q642" i="1"/>
  <c r="Q1221" i="1"/>
  <c r="Q1349" i="1"/>
  <c r="Q1386" i="1"/>
  <c r="Q176" i="1"/>
  <c r="Q468" i="1"/>
  <c r="Q387" i="1"/>
  <c r="Q900" i="1"/>
  <c r="Q1165" i="1"/>
  <c r="Q140" i="1"/>
  <c r="Q573" i="1"/>
  <c r="Q1434" i="1"/>
  <c r="Q1412" i="1"/>
  <c r="Q1444" i="1"/>
  <c r="Q1396" i="1"/>
  <c r="Q994" i="1"/>
  <c r="Q1484" i="1"/>
  <c r="Q587" i="1"/>
  <c r="Q203" i="1"/>
  <c r="Q969" i="1"/>
  <c r="Q374" i="1"/>
  <c r="Q1174" i="1"/>
  <c r="Q386" i="1"/>
  <c r="Q940" i="1"/>
  <c r="Q524" i="1"/>
  <c r="Q1294" i="1"/>
  <c r="Q119" i="1"/>
  <c r="Q1089" i="1"/>
  <c r="Q1167" i="1"/>
  <c r="Q279" i="1"/>
  <c r="Q1096" i="1"/>
  <c r="Q223" i="1"/>
  <c r="Q355" i="1"/>
  <c r="Q1195" i="1"/>
  <c r="Q1315" i="1"/>
  <c r="Q363" i="1"/>
  <c r="Q275" i="1"/>
  <c r="Q1053" i="1"/>
  <c r="Q1367" i="1"/>
  <c r="Q433" i="1"/>
  <c r="Q85" i="1"/>
  <c r="Q94" i="1"/>
  <c r="Q686" i="1"/>
  <c r="Q700" i="1"/>
  <c r="Q792" i="1"/>
  <c r="Q747" i="1"/>
  <c r="Q796" i="1"/>
  <c r="Q1263" i="1"/>
  <c r="Q851" i="1"/>
  <c r="Q19" i="1"/>
  <c r="Q411" i="1"/>
  <c r="Q625" i="1"/>
  <c r="Q641" i="1"/>
  <c r="Q1220" i="1"/>
  <c r="Q1351" i="1"/>
  <c r="Q1393" i="1"/>
  <c r="Q175" i="1"/>
  <c r="Q469" i="1"/>
  <c r="Q398" i="1"/>
  <c r="Q901" i="1"/>
  <c r="Q1138" i="1"/>
  <c r="Q120" i="1"/>
  <c r="Q976" i="1"/>
  <c r="Q658" i="1"/>
  <c r="Q1381" i="1"/>
  <c r="Q162" i="1"/>
  <c r="Q358" i="1"/>
  <c r="Q1033" i="1"/>
  <c r="Q1185" i="1"/>
  <c r="Q1510" i="1"/>
  <c r="Q273" i="1"/>
  <c r="Q290" i="1"/>
  <c r="Q1063" i="1"/>
  <c r="Q1115" i="1"/>
  <c r="Q607" i="1"/>
  <c r="Q35" i="1"/>
  <c r="Q89" i="1"/>
  <c r="Q508" i="1"/>
  <c r="Q672" i="1"/>
  <c r="Q705" i="1"/>
  <c r="Q741" i="1"/>
  <c r="Q768" i="1"/>
  <c r="Q1252" i="1"/>
  <c r="Q814" i="1"/>
  <c r="Q834" i="1"/>
  <c r="Q111" i="1"/>
  <c r="Q416" i="1"/>
  <c r="Q435" i="1"/>
  <c r="Q631" i="1"/>
  <c r="Q870" i="1"/>
  <c r="Q1224" i="1"/>
  <c r="Q1348" i="1"/>
  <c r="Q1537" i="1"/>
  <c r="Q1281" i="1"/>
  <c r="Q982" i="1"/>
  <c r="Q1104" i="1"/>
  <c r="Q898" i="1"/>
  <c r="Q1134" i="1"/>
  <c r="Q141" i="1"/>
  <c r="Q566" i="1"/>
  <c r="Q576" i="1"/>
  <c r="Q1425" i="1"/>
  <c r="Q1401" i="1"/>
  <c r="Q1426" i="1"/>
  <c r="Q1474" i="1"/>
  <c r="Q61" i="1"/>
  <c r="Q993" i="1"/>
  <c r="Q1486" i="1"/>
  <c r="Q588" i="1"/>
  <c r="Q126" i="1"/>
  <c r="Q199" i="1"/>
  <c r="Q962" i="1"/>
  <c r="Q384" i="1"/>
  <c r="Q52" i="1"/>
  <c r="Q325" i="1"/>
  <c r="Q1015" i="1"/>
  <c r="Q946" i="1"/>
  <c r="Q516" i="1"/>
  <c r="Q208" i="1"/>
  <c r="Q977" i="1"/>
  <c r="Q1129" i="1"/>
  <c r="Q1384" i="1"/>
  <c r="Q206" i="1"/>
  <c r="Q856" i="1"/>
  <c r="Q1032" i="1"/>
  <c r="Q1199" i="1"/>
  <c r="Q1506" i="1"/>
  <c r="Q271" i="1"/>
  <c r="Q296" i="1"/>
  <c r="Q1065" i="1"/>
  <c r="Q1124" i="1"/>
  <c r="Q886" i="1"/>
  <c r="Q30" i="1"/>
  <c r="Q331" i="1"/>
  <c r="Q509" i="1"/>
  <c r="Q678" i="1"/>
  <c r="Q685" i="1"/>
  <c r="Q781" i="1"/>
  <c r="Q751" i="1"/>
  <c r="Q1262" i="1"/>
  <c r="Q807" i="1"/>
  <c r="Q815" i="1"/>
  <c r="Q107" i="1"/>
  <c r="Q427" i="1"/>
  <c r="Q442" i="1"/>
  <c r="Q649" i="1"/>
  <c r="Q869" i="1"/>
  <c r="Q1244" i="1"/>
  <c r="Q1350" i="1"/>
  <c r="Q1535" i="1"/>
  <c r="Q1282" i="1"/>
  <c r="Q981" i="1"/>
  <c r="Q396" i="1"/>
  <c r="Q903" i="1"/>
  <c r="Q1131" i="1"/>
  <c r="Q149" i="1"/>
  <c r="Q574" i="1"/>
  <c r="Q561" i="1"/>
  <c r="Q1433" i="1"/>
  <c r="Q1430" i="1"/>
  <c r="Q1469" i="1"/>
  <c r="Q1431" i="1"/>
  <c r="Q60" i="1"/>
  <c r="Q989" i="1"/>
  <c r="Q1483" i="1"/>
  <c r="Q585" i="1"/>
  <c r="Q139" i="1"/>
  <c r="Q195" i="1"/>
  <c r="Q963" i="1"/>
  <c r="Q369" i="1"/>
  <c r="Q1181" i="1"/>
  <c r="Q316" i="1"/>
  <c r="Q486" i="1"/>
  <c r="Q1336" i="1"/>
  <c r="Q1520" i="1"/>
  <c r="Q1216" i="1"/>
  <c r="Q1074" i="1"/>
  <c r="Q602" i="1"/>
  <c r="Q1187" i="1"/>
  <c r="Q1308" i="1"/>
  <c r="Q359" i="1"/>
  <c r="Q288" i="1"/>
  <c r="Q1050" i="1"/>
  <c r="Q1373" i="1"/>
  <c r="Q399" i="1"/>
  <c r="Q1231" i="1"/>
  <c r="Q80" i="1"/>
  <c r="Q346" i="1"/>
  <c r="Q714" i="1"/>
  <c r="Q667" i="1"/>
  <c r="Q790" i="1"/>
  <c r="Q743" i="1"/>
  <c r="Q777" i="1"/>
  <c r="Q828" i="1"/>
  <c r="Q826" i="1"/>
  <c r="Q12" i="1"/>
  <c r="Q239" i="1"/>
  <c r="Q418" i="1"/>
  <c r="Q624" i="1"/>
  <c r="Q637" i="1"/>
  <c r="Q1242" i="1"/>
  <c r="Q1305" i="1"/>
  <c r="Q1360" i="1"/>
  <c r="Q1277" i="1"/>
  <c r="Q473" i="1"/>
  <c r="Q1099" i="1"/>
  <c r="Q910" i="1"/>
  <c r="Q1133" i="1"/>
  <c r="Q144" i="1"/>
  <c r="Q920" i="1"/>
  <c r="Q556" i="1"/>
  <c r="Q1438" i="1"/>
  <c r="Q1457" i="1"/>
  <c r="Q1451" i="1"/>
  <c r="Q1404" i="1"/>
  <c r="Q67" i="1"/>
  <c r="Q246" i="1"/>
  <c r="Q455" i="1"/>
  <c r="Q1490" i="1"/>
  <c r="Q136" i="1"/>
  <c r="Q189" i="1"/>
  <c r="Q527" i="1"/>
  <c r="Q385" i="1"/>
  <c r="Q54" i="1"/>
  <c r="Q1176" i="1"/>
  <c r="Q1008" i="1"/>
  <c r="Q935" i="1"/>
  <c r="Q526" i="1"/>
  <c r="Q1291" i="1"/>
  <c r="Q492" i="1"/>
  <c r="Q121" i="1"/>
  <c r="Q1530" i="1"/>
  <c r="Q1214" i="1"/>
  <c r="Q1075" i="1"/>
  <c r="Q1031" i="1"/>
  <c r="Q1197" i="1"/>
  <c r="Q1317" i="1"/>
  <c r="Q360" i="1"/>
  <c r="Q291" i="1"/>
  <c r="Q1054" i="1"/>
  <c r="Q1370" i="1"/>
  <c r="Q404" i="1"/>
  <c r="Q1229" i="1"/>
  <c r="Q81" i="1"/>
  <c r="Q347" i="1"/>
  <c r="Q715" i="1"/>
  <c r="Q717" i="1"/>
  <c r="Q733" i="1"/>
  <c r="Q749" i="1"/>
  <c r="Q778" i="1"/>
  <c r="Q830" i="1"/>
  <c r="Q827" i="1"/>
  <c r="Q18" i="1"/>
  <c r="Q238" i="1"/>
  <c r="Q439" i="1"/>
  <c r="Q620" i="1"/>
  <c r="Q640" i="1"/>
  <c r="Q209" i="1"/>
  <c r="Q1333" i="1"/>
  <c r="Q278" i="1"/>
  <c r="Q222" i="1"/>
  <c r="Q600" i="1"/>
  <c r="Q1319" i="1"/>
  <c r="Q1498" i="1"/>
  <c r="Q300" i="1"/>
  <c r="Q1067" i="1"/>
  <c r="Q400" i="1"/>
  <c r="Q27" i="1"/>
  <c r="Q348" i="1"/>
  <c r="Q696" i="1"/>
  <c r="Q764" i="1"/>
  <c r="Q797" i="1"/>
  <c r="Q1260" i="1"/>
  <c r="Q848" i="1"/>
  <c r="Q20" i="1"/>
  <c r="Q424" i="1"/>
  <c r="Q627" i="1"/>
  <c r="Q871" i="1"/>
  <c r="Q1298" i="1"/>
  <c r="Q1358" i="1"/>
  <c r="Q1285" i="1"/>
  <c r="Q984" i="1"/>
  <c r="Q391" i="1"/>
  <c r="Q1141" i="1"/>
  <c r="Q142" i="1"/>
  <c r="Q562" i="1"/>
  <c r="Q539" i="1"/>
  <c r="Q1411" i="1"/>
  <c r="Q1448" i="1"/>
  <c r="Q1450" i="1"/>
  <c r="Q254" i="1"/>
  <c r="Q461" i="1"/>
  <c r="Q593" i="1"/>
  <c r="Q190" i="1"/>
  <c r="Q957" i="1"/>
  <c r="Q375" i="1"/>
  <c r="Q1177" i="1"/>
  <c r="Q321" i="1"/>
  <c r="Q948" i="1"/>
  <c r="Q519" i="1"/>
  <c r="Q912" i="1"/>
  <c r="Q1161" i="1"/>
  <c r="Q158" i="1"/>
  <c r="Q564" i="1"/>
  <c r="Q542" i="1"/>
  <c r="Q1464" i="1"/>
  <c r="Q1468" i="1"/>
  <c r="Q1423" i="1"/>
  <c r="Q250" i="1"/>
  <c r="Q459" i="1"/>
  <c r="Q589" i="1"/>
  <c r="Q191" i="1"/>
  <c r="Q968" i="1"/>
  <c r="Q380" i="1"/>
  <c r="Q1184" i="1"/>
  <c r="Q317" i="1"/>
  <c r="Q950" i="1"/>
  <c r="Q515" i="1"/>
  <c r="Q214" i="1"/>
  <c r="Q1337" i="1"/>
  <c r="Q1383" i="1"/>
  <c r="Q264" i="1"/>
  <c r="Q1030" i="1"/>
  <c r="Q1327" i="1"/>
  <c r="Q364" i="1"/>
  <c r="Q1049" i="1"/>
  <c r="Q1366" i="1"/>
  <c r="Q431" i="1"/>
  <c r="Q72" i="1"/>
  <c r="Q335" i="1"/>
  <c r="Q722" i="1"/>
  <c r="Q738" i="1"/>
  <c r="Q734" i="1"/>
  <c r="Q1259" i="1"/>
  <c r="Q842" i="1"/>
  <c r="Q101" i="1"/>
  <c r="Q422" i="1"/>
  <c r="Q632" i="1"/>
  <c r="Q876" i="1"/>
  <c r="Q1304" i="1"/>
  <c r="Q1534" i="1"/>
  <c r="Q179" i="1"/>
  <c r="Q987" i="1"/>
  <c r="Q897" i="1"/>
  <c r="Q1160" i="1"/>
  <c r="Q150" i="1"/>
  <c r="Q569" i="1"/>
  <c r="Q1466" i="1"/>
  <c r="Q1472" i="1"/>
  <c r="Q1427" i="1"/>
  <c r="Q1395" i="1"/>
  <c r="Q243" i="1"/>
  <c r="Q1481" i="1"/>
  <c r="Q133" i="1"/>
  <c r="Q197" i="1"/>
  <c r="Q964" i="1"/>
  <c r="Q376" i="1"/>
  <c r="Q1183" i="1"/>
  <c r="Q1016" i="1"/>
  <c r="Q936" i="1"/>
  <c r="Q521" i="1"/>
  <c r="Q213" i="1"/>
  <c r="Q122" i="1"/>
  <c r="Q1496" i="1"/>
  <c r="Q272" i="1"/>
  <c r="Q1028" i="1"/>
  <c r="Q1326" i="1"/>
  <c r="Q664" i="1"/>
  <c r="Q1040" i="1"/>
  <c r="Q1375" i="1"/>
  <c r="Q609" i="1"/>
  <c r="Q73" i="1"/>
  <c r="Q354" i="1"/>
  <c r="Q688" i="1"/>
  <c r="Q750" i="1"/>
  <c r="Q789" i="1"/>
  <c r="Q1256" i="1"/>
  <c r="Q802" i="1"/>
  <c r="Q100" i="1"/>
  <c r="Q421" i="1"/>
  <c r="Q628" i="1"/>
  <c r="Q881" i="1"/>
  <c r="Q1301" i="1"/>
  <c r="Q1540" i="1"/>
  <c r="Q174" i="1"/>
  <c r="Q555" i="1"/>
  <c r="Q907" i="1"/>
  <c r="Q1150" i="1"/>
  <c r="Q151" i="1"/>
  <c r="Q582" i="1"/>
  <c r="Q1428" i="1"/>
  <c r="Q1414" i="1"/>
  <c r="Q1454" i="1"/>
  <c r="Q1442" i="1"/>
  <c r="Q255" i="1"/>
  <c r="Q1478" i="1"/>
  <c r="Q134" i="1"/>
  <c r="Q202" i="1"/>
  <c r="Q970" i="1"/>
  <c r="Q378" i="1"/>
  <c r="Q1172" i="1"/>
  <c r="Q1014" i="1"/>
  <c r="Q932" i="1"/>
  <c r="Q520" i="1"/>
  <c r="Q217" i="1"/>
  <c r="Q661" i="1"/>
  <c r="Q1494" i="1"/>
  <c r="Q1073" i="1"/>
  <c r="Q1023" i="1"/>
  <c r="Q1316" i="1"/>
  <c r="Q665" i="1"/>
  <c r="Q1043" i="1"/>
  <c r="Q1369" i="1"/>
  <c r="Q892" i="1"/>
  <c r="Q74" i="1"/>
  <c r="Q352" i="1"/>
  <c r="Q671" i="1"/>
  <c r="Q793" i="1"/>
  <c r="Q742" i="1"/>
  <c r="Q806" i="1"/>
  <c r="Q805" i="1"/>
  <c r="Q230" i="1"/>
  <c r="Q420" i="1"/>
  <c r="Q656" i="1"/>
  <c r="Q878" i="1"/>
  <c r="Q1300" i="1"/>
  <c r="Q1542" i="1"/>
  <c r="Q210" i="1"/>
  <c r="Q1334" i="1"/>
  <c r="Q1003" i="1"/>
  <c r="Q263" i="1"/>
  <c r="Q1036" i="1"/>
  <c r="Q1318" i="1"/>
  <c r="Q1512" i="1"/>
  <c r="Q282" i="1"/>
  <c r="Q1070" i="1"/>
  <c r="Q402" i="1"/>
  <c r="Q37" i="1"/>
  <c r="Q351" i="1"/>
  <c r="Q695" i="1"/>
  <c r="Q774" i="1"/>
  <c r="Q763" i="1"/>
  <c r="Q1250" i="1"/>
  <c r="Q839" i="1"/>
  <c r="Q104" i="1"/>
  <c r="Q425" i="1"/>
  <c r="Q614" i="1"/>
  <c r="Q882" i="1"/>
  <c r="Q1299" i="1"/>
  <c r="Q1394" i="1"/>
  <c r="Q1288" i="1"/>
  <c r="Q986" i="1"/>
  <c r="Q975" i="1"/>
  <c r="Q1522" i="1"/>
  <c r="Q1217" i="1"/>
  <c r="Q859" i="1"/>
  <c r="Q1206" i="1"/>
  <c r="Q1516" i="1"/>
  <c r="Q260" i="1"/>
  <c r="Q1055" i="1"/>
  <c r="Q43" i="1"/>
  <c r="Q890" i="1"/>
  <c r="Q88" i="1"/>
  <c r="Q506" i="1"/>
  <c r="Q718" i="1"/>
  <c r="Q748" i="1"/>
  <c r="Q744" i="1"/>
  <c r="Q801" i="1"/>
  <c r="Q10" i="1"/>
  <c r="Q226" i="1"/>
  <c r="Q447" i="1"/>
  <c r="Q646" i="1"/>
  <c r="Q1227" i="1"/>
  <c r="Q1359" i="1"/>
  <c r="Q308" i="1"/>
  <c r="Q474" i="1"/>
  <c r="Q1102" i="1"/>
  <c r="Q1135" i="1"/>
  <c r="Q155" i="1"/>
  <c r="Q929" i="1"/>
  <c r="Q572" i="1"/>
  <c r="Q1475" i="1"/>
  <c r="Q1443" i="1"/>
  <c r="Q1419" i="1"/>
  <c r="Q883" i="1"/>
  <c r="Q954" i="1"/>
  <c r="Q594" i="1"/>
  <c r="Q128" i="1"/>
  <c r="Q531" i="1"/>
  <c r="Q383" i="1"/>
  <c r="Q58" i="1"/>
  <c r="Q328" i="1"/>
  <c r="Q951" i="1"/>
  <c r="Q517" i="1"/>
  <c r="Q1290" i="1"/>
  <c r="Q215" i="1"/>
  <c r="Q1528" i="1"/>
  <c r="Q1000" i="1"/>
  <c r="Q1322" i="1"/>
  <c r="Q1046" i="1"/>
  <c r="Q42" i="1"/>
  <c r="Q332" i="1"/>
  <c r="Q689" i="1"/>
  <c r="Q745" i="1"/>
  <c r="Q837" i="1"/>
  <c r="Q240" i="1"/>
  <c r="Q636" i="1"/>
  <c r="Q1344" i="1"/>
  <c r="Q1278" i="1"/>
  <c r="Q1101" i="1"/>
  <c r="Q1136" i="1"/>
  <c r="Q927" i="1"/>
  <c r="Q1435" i="1"/>
  <c r="Q1459" i="1"/>
  <c r="Q70" i="1"/>
  <c r="Q456" i="1"/>
  <c r="Q123" i="1"/>
  <c r="Q533" i="1"/>
  <c r="Q50" i="1"/>
  <c r="Q323" i="1"/>
  <c r="Q947" i="1"/>
  <c r="Q485" i="1"/>
  <c r="Q1529" i="1"/>
  <c r="Q1002" i="1"/>
  <c r="Q1513" i="1"/>
  <c r="Q1058" i="1"/>
  <c r="Q45" i="1"/>
  <c r="Q333" i="1"/>
  <c r="Q704" i="1"/>
  <c r="Q776" i="1"/>
  <c r="Q845" i="1"/>
  <c r="Q227" i="1"/>
  <c r="Q633" i="1"/>
  <c r="Q1343" i="1"/>
  <c r="Q1284" i="1"/>
  <c r="Q1103" i="1"/>
  <c r="Q1157" i="1"/>
  <c r="Q930" i="1"/>
  <c r="Q1461" i="1"/>
  <c r="Q1432" i="1"/>
  <c r="Q65" i="1"/>
  <c r="Q464" i="1"/>
  <c r="Q124" i="1"/>
  <c r="Q532" i="1"/>
  <c r="Q51" i="1"/>
  <c r="Q1013" i="1"/>
  <c r="Q518" i="1"/>
  <c r="Q493" i="1"/>
  <c r="Q1497" i="1"/>
  <c r="Q1001" i="1"/>
  <c r="Q1500" i="1"/>
  <c r="Q1048" i="1"/>
  <c r="Q895" i="1"/>
  <c r="Q344" i="1"/>
  <c r="Q712" i="1"/>
  <c r="Q740" i="1"/>
  <c r="Q820" i="1"/>
  <c r="Q426" i="1"/>
  <c r="Q638" i="1"/>
  <c r="Q1339" i="1"/>
  <c r="Q171" i="1"/>
  <c r="Q390" i="1"/>
  <c r="Q1148" i="1"/>
  <c r="Q565" i="1"/>
  <c r="Q1422" i="1"/>
  <c r="Q1446" i="1"/>
  <c r="Q69" i="1"/>
  <c r="Q460" i="1"/>
  <c r="Q132" i="1"/>
  <c r="Q956" i="1"/>
  <c r="Q55" i="1"/>
  <c r="Q1010" i="1"/>
  <c r="Q523" i="1"/>
  <c r="Q974" i="1"/>
  <c r="Q167" i="1"/>
  <c r="Q598" i="1"/>
  <c r="Q1514" i="1"/>
  <c r="Q1047" i="1"/>
  <c r="Q888" i="1"/>
  <c r="Q342" i="1"/>
  <c r="Q690" i="1"/>
  <c r="Q794" i="1"/>
  <c r="Q838" i="1"/>
  <c r="Q423" i="1"/>
  <c r="Q645" i="1"/>
  <c r="Q1353" i="1"/>
  <c r="Q173" i="1"/>
  <c r="Q389" i="1"/>
  <c r="Q1158" i="1"/>
  <c r="Q577" i="1"/>
  <c r="Q1403" i="1"/>
  <c r="Q1400" i="1"/>
  <c r="Q63" i="1"/>
  <c r="Q1487" i="1"/>
  <c r="Q129" i="1"/>
  <c r="Q961" i="1"/>
  <c r="Q53" i="1"/>
  <c r="Q1012" i="1"/>
  <c r="Q512" i="1"/>
  <c r="Q979" i="1"/>
  <c r="Q166" i="1"/>
  <c r="Q1021" i="1"/>
  <c r="Q1505" i="1"/>
  <c r="Q1061" i="1"/>
  <c r="Q896" i="1"/>
  <c r="Q350" i="1"/>
  <c r="Q721" i="1"/>
  <c r="Q739" i="1"/>
  <c r="Q844" i="1"/>
  <c r="Q448" i="1"/>
  <c r="Q861" i="1"/>
  <c r="Q1356" i="1"/>
  <c r="Q181" i="1"/>
  <c r="Q395" i="1"/>
  <c r="Q1151" i="1"/>
  <c r="Q559" i="1"/>
  <c r="Q1436" i="1"/>
  <c r="Q1463" i="1"/>
  <c r="Q884" i="1"/>
  <c r="Q1479" i="1"/>
  <c r="Q137" i="1"/>
  <c r="Q966" i="1"/>
  <c r="Q1171" i="1"/>
  <c r="Q1009" i="1"/>
  <c r="Q525" i="1"/>
  <c r="Q972" i="1"/>
  <c r="Q1097" i="1"/>
  <c r="Q1035" i="1"/>
  <c r="Q1511" i="1"/>
  <c r="Q1062" i="1"/>
  <c r="Q889" i="1"/>
  <c r="Q498" i="1"/>
  <c r="Q675" i="1"/>
  <c r="Q1213" i="1"/>
  <c r="Q9" i="1"/>
  <c r="Q452" i="1"/>
  <c r="Q864" i="1"/>
  <c r="Q1364" i="1"/>
  <c r="Q479" i="1"/>
  <c r="Q393" i="1"/>
  <c r="Q157" i="1"/>
  <c r="Q570" i="1"/>
  <c r="Q1418" i="1"/>
  <c r="Q1397" i="1"/>
  <c r="Q248" i="1"/>
  <c r="Q1492" i="1"/>
  <c r="Q201" i="1"/>
  <c r="Q967" i="1"/>
  <c r="Q1179" i="1"/>
  <c r="Q949" i="1"/>
  <c r="Q513" i="1"/>
  <c r="Q1090" i="1"/>
  <c r="Q1215" i="1"/>
  <c r="Q1022" i="1"/>
  <c r="Q265" i="1"/>
  <c r="Q1039" i="1"/>
  <c r="Q1110" i="1"/>
  <c r="Q503" i="1"/>
  <c r="Q775" i="1"/>
  <c r="Q1210" i="1"/>
  <c r="Q22" i="1"/>
  <c r="Q436" i="1"/>
  <c r="Q875" i="1"/>
  <c r="Q1365" i="1"/>
  <c r="Q472" i="1"/>
  <c r="Q908" i="1"/>
  <c r="Q145" i="1"/>
  <c r="Q563" i="1"/>
  <c r="Q1429" i="1"/>
  <c r="Q1445" i="1"/>
  <c r="Q247" i="1"/>
  <c r="Q1491" i="1"/>
  <c r="Q196" i="1"/>
  <c r="Q960" i="1"/>
  <c r="Q1182" i="1"/>
  <c r="Q952" i="1"/>
  <c r="Q1307" i="1"/>
  <c r="Q1085" i="1"/>
  <c r="Q165" i="1"/>
  <c r="Q1193" i="1"/>
  <c r="Q267" i="1"/>
  <c r="Q1066" i="1"/>
  <c r="Q1267" i="1"/>
  <c r="Q500" i="1"/>
  <c r="Q723" i="1"/>
  <c r="Q1264" i="1"/>
  <c r="Q434" i="1"/>
  <c r="Q1219" i="1"/>
  <c r="Q1363" i="1"/>
  <c r="Q480" i="1"/>
  <c r="Q911" i="1"/>
  <c r="Q159" i="1"/>
  <c r="Q558" i="1"/>
  <c r="Q1420" i="1"/>
  <c r="Q1407" i="1"/>
  <c r="Q244" i="1"/>
  <c r="Q186" i="1"/>
  <c r="Q382" i="1"/>
  <c r="Q942" i="1"/>
  <c r="Q1531" i="1"/>
  <c r="Q659" i="1"/>
  <c r="Q1186" i="1"/>
  <c r="Q258" i="1"/>
  <c r="Q1368" i="1"/>
  <c r="Q708" i="1"/>
  <c r="Q754" i="1"/>
  <c r="Q25" i="1"/>
  <c r="Q438" i="1"/>
  <c r="Q1532" i="1"/>
  <c r="Q467" i="1"/>
  <c r="Q148" i="1"/>
  <c r="Q578" i="1"/>
  <c r="Q1470" i="1"/>
  <c r="Q251" i="1"/>
  <c r="Q192" i="1"/>
  <c r="Q373" i="1"/>
  <c r="Q931" i="1"/>
  <c r="Q1297" i="1"/>
  <c r="Q1270" i="1"/>
  <c r="Q997" i="1"/>
  <c r="Q1188" i="1"/>
  <c r="Q268" i="1"/>
  <c r="Q1374" i="1"/>
  <c r="Q33" i="1"/>
  <c r="Q693" i="1"/>
  <c r="Q795" i="1"/>
  <c r="Q831" i="1"/>
  <c r="Q6" i="1"/>
  <c r="Q444" i="1"/>
  <c r="Q1230" i="1"/>
  <c r="Q1541" i="1"/>
  <c r="Q466" i="1"/>
  <c r="Q1147" i="1"/>
  <c r="Q161" i="1"/>
  <c r="Q580" i="1"/>
  <c r="Q1415" i="1"/>
  <c r="Q1440" i="1"/>
  <c r="Q990" i="1"/>
  <c r="Q584" i="1"/>
  <c r="Q188" i="1"/>
  <c r="Q371" i="1"/>
  <c r="Q326" i="1"/>
  <c r="Q939" i="1"/>
  <c r="Q1296" i="1"/>
  <c r="Q1271" i="1"/>
  <c r="Q1081" i="1"/>
  <c r="Q1189" i="1"/>
  <c r="Q298" i="1"/>
  <c r="Q1379" i="1"/>
  <c r="Q77" i="1"/>
  <c r="Q707" i="1"/>
  <c r="Q782" i="1"/>
  <c r="Q821" i="1"/>
  <c r="Q225" i="1"/>
  <c r="Q617" i="1"/>
  <c r="Q1228" i="1"/>
  <c r="Q1538" i="1"/>
  <c r="Q985" i="1"/>
  <c r="Q1162" i="1"/>
  <c r="Q928" i="1"/>
  <c r="Q544" i="1"/>
  <c r="Q1453" i="1"/>
  <c r="Q1439" i="1"/>
  <c r="Q991" i="1"/>
  <c r="Q595" i="1"/>
  <c r="Q194" i="1"/>
  <c r="Q368" i="1"/>
  <c r="Q324" i="1"/>
  <c r="Q937" i="1"/>
  <c r="Q1293" i="1"/>
  <c r="Q1521" i="1"/>
  <c r="Q1084" i="1"/>
  <c r="Q1202" i="1"/>
  <c r="Q299" i="1"/>
  <c r="Q47" i="1"/>
  <c r="Q83" i="1"/>
  <c r="Q716" i="1"/>
  <c r="Q771" i="1"/>
  <c r="Q812" i="1"/>
  <c r="Q232" i="1"/>
  <c r="Q616" i="1"/>
  <c r="Q1239" i="1"/>
  <c r="Q1536" i="1"/>
  <c r="Q548" i="1"/>
  <c r="Q1149" i="1"/>
  <c r="Q925" i="1"/>
  <c r="Q540" i="1"/>
  <c r="Q1460" i="1"/>
  <c r="Q1467" i="1"/>
  <c r="Q992" i="1"/>
  <c r="Q592" i="1"/>
  <c r="Q193" i="1"/>
  <c r="Q379" i="1"/>
  <c r="Q329" i="1"/>
  <c r="Q938" i="1"/>
  <c r="Q1523" i="1"/>
  <c r="Q1076" i="1"/>
  <c r="Q1314" i="1"/>
  <c r="Q303" i="1"/>
  <c r="Q46" i="1"/>
  <c r="Q92" i="1"/>
  <c r="Q692" i="1"/>
  <c r="Q737" i="1"/>
  <c r="Q824" i="1"/>
  <c r="Q235" i="1"/>
  <c r="Q650" i="1"/>
  <c r="Q1235" i="1"/>
  <c r="Q1276" i="1"/>
  <c r="Q1098" i="1"/>
  <c r="Q1142" i="1"/>
  <c r="Q917" i="1"/>
  <c r="Q537" i="1"/>
  <c r="Q1456" i="1"/>
  <c r="Q1409" i="1"/>
  <c r="Q1306" i="1"/>
  <c r="Q131" i="1"/>
  <c r="Q530" i="1"/>
  <c r="Q56" i="1"/>
  <c r="Q319" i="1"/>
  <c r="Q933" i="1"/>
  <c r="Q1527" i="1"/>
  <c r="Q860" i="1"/>
  <c r="Q1313" i="1"/>
  <c r="Q287" i="1"/>
  <c r="Q38" i="1"/>
  <c r="Q87" i="1"/>
  <c r="Q697" i="1"/>
  <c r="Q724" i="1"/>
  <c r="Q822" i="1"/>
  <c r="Q231" i="1"/>
  <c r="Q635" i="1"/>
  <c r="Q1237" i="1"/>
  <c r="Q1273" i="1"/>
  <c r="Q1100" i="1"/>
  <c r="Q1152" i="1"/>
  <c r="Q918" i="1"/>
  <c r="Q541" i="1"/>
  <c r="Q1424" i="1"/>
  <c r="Q59" i="1"/>
  <c r="Q465" i="1"/>
  <c r="Q125" i="1"/>
  <c r="Q528" i="1"/>
  <c r="Q49" i="1"/>
  <c r="Q322" i="1"/>
  <c r="Q944" i="1"/>
  <c r="Q21" i="1"/>
  <c r="Q1488" i="1"/>
  <c r="Q1173" i="1"/>
  <c r="Q998" i="1"/>
  <c r="Q1268" i="1"/>
  <c r="Q852" i="1"/>
  <c r="Q1240" i="1"/>
  <c r="Q904" i="1"/>
  <c r="Q1477" i="1"/>
  <c r="Q583" i="1"/>
  <c r="Q1175" i="1"/>
  <c r="BV2" i="1" a="1"/>
  <c r="BV2" i="1" s="1"/>
  <c r="BW2" i="1" s="1" a="1"/>
  <c r="BW2" i="1" s="1"/>
  <c r="BY2" i="1" a="1"/>
  <c r="BY2" i="1" s="1"/>
  <c r="BY1544" i="1" s="1"/>
  <c r="BW718" i="1" l="1" a="1"/>
  <c r="BW718" i="1" s="1"/>
  <c r="BW290" i="1" a="1"/>
  <c r="BW290" i="1" s="1"/>
  <c r="BW450" i="1" a="1"/>
  <c r="BW450" i="1" s="1"/>
  <c r="BW422" i="1" a="1"/>
  <c r="BW422" i="1" s="1"/>
  <c r="BW18" i="1" a="1"/>
  <c r="BW18" i="1" s="1"/>
  <c r="BW371" i="1" a="1"/>
  <c r="BW371" i="1" s="1"/>
  <c r="BW373" i="1" a="1"/>
  <c r="BW373" i="1" s="1"/>
  <c r="BW50" i="1" a="1"/>
  <c r="BW50" i="1" s="1"/>
  <c r="BW676" i="1" a="1"/>
  <c r="BW676" i="1" s="1"/>
  <c r="BW171" i="1" a="1"/>
  <c r="BW171" i="1" s="1"/>
  <c r="BW267" i="1" a="1"/>
  <c r="BW267" i="1" s="1"/>
  <c r="BW59" i="1" a="1"/>
  <c r="BW59" i="1" s="1"/>
  <c r="BW467" i="1" a="1"/>
  <c r="BW467" i="1" s="1"/>
  <c r="BW612" i="1" a="1"/>
  <c r="BW612" i="1" s="1"/>
  <c r="BW85" i="1" a="1"/>
  <c r="BW85" i="1" s="1"/>
  <c r="BW901" i="1" a="1"/>
  <c r="BW901" i="1" s="1"/>
  <c r="BW365" i="1" a="1"/>
  <c r="BW365" i="1" s="1"/>
  <c r="BW546" i="1" a="1"/>
  <c r="BW546" i="1" s="1"/>
  <c r="BW675" i="1" a="1"/>
  <c r="BW675" i="1" s="1"/>
  <c r="BW903" i="1" a="1"/>
  <c r="BW903" i="1" s="1"/>
  <c r="BW594" i="1" a="1"/>
  <c r="BW594" i="1" s="1"/>
  <c r="BW210" i="1" a="1"/>
  <c r="BW210" i="1" s="1"/>
  <c r="BW488" i="1" a="1"/>
  <c r="BW488" i="1" s="1"/>
  <c r="BW484" i="1" a="1"/>
  <c r="BW484" i="1" s="1"/>
  <c r="BW584" i="1" a="1"/>
  <c r="BW584" i="1" s="1"/>
  <c r="BW693" i="1" a="1"/>
  <c r="BW693" i="1" s="1"/>
  <c r="BW738" i="1" a="1"/>
  <c r="BW738" i="1" s="1"/>
  <c r="BW493" i="1" a="1"/>
  <c r="BW493" i="1" s="1"/>
  <c r="BW461" i="1" a="1"/>
  <c r="BW461" i="1" s="1"/>
  <c r="BW772" i="1" a="1"/>
  <c r="BW772" i="1" s="1"/>
  <c r="BW490" i="1" a="1"/>
  <c r="BW490" i="1" s="1"/>
  <c r="BW504" i="1" a="1"/>
  <c r="BW504" i="1" s="1"/>
  <c r="BW458" i="1" a="1"/>
  <c r="BW458" i="1" s="1"/>
  <c r="BW824" i="1" a="1"/>
  <c r="BW824" i="1" s="1"/>
  <c r="BW597" i="1" a="1"/>
  <c r="BW597" i="1" s="1"/>
  <c r="BW445" i="1" a="1"/>
  <c r="BW445" i="1" s="1"/>
  <c r="BW407" i="1" a="1"/>
  <c r="BW407" i="1" s="1"/>
  <c r="BW337" i="1" a="1"/>
  <c r="BW337" i="1" s="1"/>
  <c r="BW235" i="1" a="1"/>
  <c r="BW235" i="1" s="1"/>
  <c r="BW646" i="1" a="1"/>
  <c r="BW646" i="1" s="1"/>
  <c r="BW98" i="1" a="1"/>
  <c r="BW98" i="1" s="1"/>
  <c r="BW928" i="1" a="1"/>
  <c r="BW928" i="1" s="1"/>
  <c r="BW112" i="1" a="1"/>
  <c r="BW112" i="1" s="1"/>
  <c r="BW752" i="1" a="1"/>
  <c r="BW752" i="1" s="1"/>
  <c r="BW650" i="1" a="1"/>
  <c r="BW650" i="1" s="1"/>
  <c r="BW349" i="1" a="1"/>
  <c r="BW349" i="1" s="1"/>
  <c r="BW447" i="1" a="1"/>
  <c r="BW447" i="1" s="1"/>
  <c r="BW150" i="1" a="1"/>
  <c r="BW150" i="1" s="1"/>
  <c r="BW667" i="1" a="1"/>
  <c r="BW667" i="1" s="1"/>
  <c r="BW794" i="1" a="1"/>
  <c r="BW794" i="1" s="1"/>
  <c r="BW287" i="1" a="1"/>
  <c r="BW287" i="1" s="1"/>
  <c r="BW915" i="1" a="1"/>
  <c r="BW915" i="1" s="1"/>
  <c r="BW405" i="1" a="1"/>
  <c r="BW405" i="1" s="1"/>
  <c r="BW914" i="1" a="1"/>
  <c r="BW914" i="1" s="1"/>
  <c r="BW748" i="1" a="1"/>
  <c r="BW748" i="1" s="1"/>
  <c r="BW285" i="1" a="1"/>
  <c r="BW285" i="1" s="1"/>
  <c r="BW849" i="1" a="1"/>
  <c r="BW849" i="1" s="1"/>
  <c r="BW507" i="1" a="1"/>
  <c r="BW507" i="1" s="1"/>
  <c r="BW804" i="1" a="1"/>
  <c r="BW804" i="1" s="1"/>
  <c r="BW218" i="1" a="1"/>
  <c r="BW218" i="1" s="1"/>
  <c r="BW40" i="1" a="1"/>
  <c r="BW40" i="1" s="1"/>
  <c r="BW861" i="1" a="1"/>
  <c r="BW861" i="1" s="1"/>
  <c r="BW483" i="1" a="1"/>
  <c r="BW483" i="1" s="1"/>
  <c r="BW749" i="1" a="1"/>
  <c r="BW749" i="1" s="1"/>
  <c r="BW119" i="1" a="1"/>
  <c r="BW119" i="1" s="1"/>
  <c r="BW938" i="1" a="1"/>
  <c r="BW938" i="1" s="1"/>
  <c r="BW593" i="1" a="1"/>
  <c r="BW593" i="1" s="1"/>
  <c r="BW714" i="1" a="1"/>
  <c r="BW714" i="1" s="1"/>
  <c r="BW379" i="1" a="1"/>
  <c r="BW379" i="1" s="1"/>
  <c r="BW782" i="1" a="1"/>
  <c r="BW782" i="1" s="1"/>
  <c r="BW37" i="1" a="1"/>
  <c r="BW37" i="1" s="1"/>
  <c r="BW647" i="1" a="1"/>
  <c r="BW647" i="1" s="1"/>
  <c r="BW950" i="1" a="1"/>
  <c r="BW950" i="1" s="1"/>
  <c r="BW310" i="1" a="1"/>
  <c r="BW310" i="1" s="1"/>
  <c r="BW409" i="1" a="1"/>
  <c r="BW409" i="1" s="1"/>
  <c r="BW750" i="1" a="1"/>
  <c r="BW750" i="1" s="1"/>
  <c r="BW77" i="1" a="1"/>
  <c r="BW77" i="1" s="1"/>
  <c r="BW340" i="1" a="1"/>
  <c r="BW340" i="1" s="1"/>
  <c r="BW880" i="1" a="1"/>
  <c r="BW880" i="1" s="1"/>
  <c r="BW430" i="1" a="1"/>
  <c r="BW430" i="1" s="1"/>
  <c r="BW662" i="1" a="1"/>
  <c r="BW662" i="1" s="1"/>
  <c r="BW785" i="1" a="1"/>
  <c r="BW785" i="1" s="1"/>
  <c r="BW900" i="1" a="1"/>
  <c r="BW900" i="1" s="1"/>
  <c r="BW435" i="1" a="1"/>
  <c r="BW435" i="1" s="1"/>
  <c r="BW342" i="1" a="1"/>
  <c r="BW342" i="1" s="1"/>
  <c r="BW561" i="1" a="1"/>
  <c r="BW561" i="1" s="1"/>
  <c r="BW888" i="1" a="1"/>
  <c r="BW888" i="1" s="1"/>
  <c r="BW156" i="1" a="1"/>
  <c r="BW156" i="1" s="1"/>
  <c r="BW74" i="1" a="1"/>
  <c r="BW74" i="1" s="1"/>
  <c r="BW139" i="1" a="1"/>
  <c r="BW139" i="1" s="1"/>
  <c r="BW580" i="1" a="1"/>
  <c r="BW580" i="1" s="1"/>
  <c r="BW442" i="1" a="1"/>
  <c r="BW442" i="1" s="1"/>
  <c r="BW43" i="1" a="1"/>
  <c r="BW43" i="1" s="1"/>
  <c r="BW518" i="1" a="1"/>
  <c r="BW518" i="1" s="1"/>
  <c r="BW283" i="1" a="1"/>
  <c r="BW283" i="1" s="1"/>
  <c r="BW666" i="1" a="1"/>
  <c r="BW666" i="1" s="1"/>
  <c r="BW327" i="1" a="1"/>
  <c r="BW327" i="1" s="1"/>
  <c r="BW841" i="1" a="1"/>
  <c r="BW841" i="1" s="1"/>
  <c r="BW535" i="1" a="1"/>
  <c r="BW535" i="1" s="1"/>
  <c r="BW143" i="1" a="1"/>
  <c r="BW143" i="1" s="1"/>
  <c r="BW875" i="1" a="1"/>
  <c r="BW875" i="1" s="1"/>
  <c r="BW372" i="1" a="1"/>
  <c r="BW372" i="1" s="1"/>
  <c r="BW164" i="1" a="1"/>
  <c r="BW164" i="1" s="1"/>
  <c r="BW544" i="1" a="1"/>
  <c r="BW544" i="1" s="1"/>
  <c r="BW242" i="1" a="1"/>
  <c r="BW242" i="1" s="1"/>
  <c r="BW812" i="1" a="1"/>
  <c r="BW812" i="1" s="1"/>
  <c r="BW364" i="1" a="1"/>
  <c r="BW364" i="1" s="1"/>
  <c r="BW778" i="1" a="1"/>
  <c r="BW778" i="1" s="1"/>
  <c r="BW568" i="1" a="1"/>
  <c r="BW568" i="1" s="1"/>
  <c r="BW443" i="1" a="1"/>
  <c r="BW443" i="1" s="1"/>
  <c r="BW545" i="1" a="1"/>
  <c r="BW545" i="1" s="1"/>
  <c r="BW174" i="1" a="1"/>
  <c r="BW174" i="1" s="1"/>
  <c r="BW851" i="1" a="1"/>
  <c r="BW851" i="1" s="1"/>
  <c r="BW669" i="1" a="1"/>
  <c r="BW669" i="1" s="1"/>
  <c r="BW929" i="1" a="1"/>
  <c r="BW929" i="1" s="1"/>
  <c r="BW963" i="1" a="1"/>
  <c r="BW963" i="1" s="1"/>
  <c r="BW699" i="1" a="1"/>
  <c r="BW699" i="1" s="1"/>
  <c r="BW953" i="1" a="1"/>
  <c r="BW953" i="1" s="1"/>
  <c r="BW729" i="1" a="1"/>
  <c r="BW729" i="1" s="1"/>
  <c r="BW837" i="1" a="1"/>
  <c r="BW837" i="1" s="1"/>
  <c r="BW839" i="1" a="1"/>
  <c r="BW839" i="1" s="1"/>
  <c r="BW815" i="1" a="1"/>
  <c r="BW815" i="1" s="1"/>
  <c r="BW416" i="1" a="1"/>
  <c r="BW416" i="1" s="1"/>
  <c r="BW899" i="1" a="1"/>
  <c r="BW899" i="1" s="1"/>
  <c r="BW724" i="1" a="1"/>
  <c r="BW724" i="1" s="1"/>
  <c r="BW949" i="1" a="1"/>
  <c r="BW949" i="1" s="1"/>
  <c r="BW770" i="1" a="1"/>
  <c r="BW770" i="1" s="1"/>
  <c r="BW336" i="1" a="1"/>
  <c r="BW336" i="1" s="1"/>
  <c r="BW948" i="1" a="1"/>
  <c r="BW948" i="1" s="1"/>
  <c r="BW648" i="1" a="1"/>
  <c r="BW648" i="1" s="1"/>
  <c r="BW75" i="1" a="1"/>
  <c r="BW75" i="1" s="1"/>
  <c r="BW51" i="1" a="1"/>
  <c r="BW51" i="1" s="1"/>
  <c r="BW747" i="1" a="1"/>
  <c r="BW747" i="1" s="1"/>
  <c r="BW272" i="1" a="1"/>
  <c r="BW272" i="1" s="1"/>
  <c r="BW338" i="1" a="1"/>
  <c r="BW338" i="1" s="1"/>
  <c r="BW832" i="1" a="1"/>
  <c r="BW832" i="1" s="1"/>
  <c r="BW510" i="1" a="1"/>
  <c r="BW510" i="1" s="1"/>
  <c r="BW668" i="1" a="1"/>
  <c r="BW668" i="1" s="1"/>
  <c r="BW49" i="1" a="1"/>
  <c r="BW49" i="1" s="1"/>
  <c r="BW860" i="1" a="1"/>
  <c r="BW860" i="1" s="1"/>
  <c r="BW823" i="1" a="1"/>
  <c r="BW823" i="1" s="1"/>
  <c r="BW68" i="1" a="1"/>
  <c r="BW68" i="1" s="1"/>
  <c r="BW375" i="1" a="1"/>
  <c r="BW375" i="1" s="1"/>
  <c r="BW634" i="1" a="1"/>
  <c r="BW634" i="1" s="1"/>
  <c r="BW226" i="1" a="1"/>
  <c r="BW226" i="1" s="1"/>
  <c r="BW610" i="1" a="1"/>
  <c r="BW610" i="1" s="1"/>
  <c r="BW830" i="1" a="1"/>
  <c r="BW830" i="1" s="1"/>
  <c r="BW644" i="1" a="1"/>
  <c r="BW644" i="1" s="1"/>
  <c r="BW260" i="1" a="1"/>
  <c r="BW260" i="1" s="1"/>
  <c r="BW456" i="1" a="1"/>
  <c r="BW456" i="1" s="1"/>
  <c r="BW935" i="1" a="1"/>
  <c r="BW935" i="1" s="1"/>
  <c r="BW216" i="1" a="1"/>
  <c r="BW216" i="1" s="1"/>
  <c r="BW239" i="1" a="1"/>
  <c r="BW239" i="1" s="1"/>
  <c r="BW17" i="1" a="1"/>
  <c r="BW17" i="1" s="1"/>
  <c r="BW302" i="1" a="1"/>
  <c r="BW302" i="1" s="1"/>
  <c r="BW126" i="1" a="1"/>
  <c r="BW126" i="1" s="1"/>
  <c r="BW744" i="1" a="1"/>
  <c r="BW744" i="1" s="1"/>
  <c r="BW848" i="1" a="1"/>
  <c r="BW848" i="1" s="1"/>
  <c r="BW454" i="1" a="1"/>
  <c r="BW454" i="1" s="1"/>
  <c r="BW479" i="1" a="1"/>
  <c r="BW479" i="1" s="1"/>
  <c r="BW83" i="1" a="1"/>
  <c r="BW83" i="1" s="1"/>
  <c r="BW86" i="1" a="1"/>
  <c r="BW86" i="1" s="1"/>
  <c r="BW686" i="1" a="1"/>
  <c r="BW686" i="1" s="1"/>
  <c r="BW674" i="1" a="1"/>
  <c r="BW674" i="1" s="1"/>
  <c r="BW23" i="1" a="1"/>
  <c r="BW23" i="1" s="1"/>
  <c r="BW657" i="1" a="1"/>
  <c r="BW657" i="1" s="1"/>
  <c r="BW838" i="1" a="1"/>
  <c r="BW838" i="1" s="1"/>
  <c r="BW975" i="1" a="1"/>
  <c r="BW975" i="1" s="1"/>
  <c r="BW701" i="1" a="1"/>
  <c r="BW701" i="1" s="1"/>
  <c r="BW630" i="1" a="1"/>
  <c r="BW630" i="1" s="1"/>
  <c r="BW523" i="1" a="1"/>
  <c r="BW523" i="1" s="1"/>
  <c r="BW817" i="1" a="1"/>
  <c r="BW817" i="1" s="1"/>
  <c r="BW437" i="1" a="1"/>
  <c r="BW437" i="1" s="1"/>
  <c r="BW231" i="1" a="1"/>
  <c r="BW231" i="1" s="1"/>
  <c r="BW735" i="1" a="1"/>
  <c r="BW735" i="1" s="1"/>
  <c r="BW45" i="1" a="1"/>
  <c r="BW45" i="1" s="1"/>
  <c r="BW304" i="1" a="1"/>
  <c r="BW304" i="1" s="1"/>
  <c r="BW654" i="1" a="1"/>
  <c r="BW654" i="1" s="1"/>
  <c r="BW100" i="1" a="1"/>
  <c r="BW100" i="1" s="1"/>
  <c r="BW802" i="1" a="1"/>
  <c r="BW802" i="1" s="1"/>
  <c r="BW656" i="1" a="1"/>
  <c r="BW656" i="1" s="1"/>
  <c r="BW140" i="1" a="1"/>
  <c r="BW140" i="1" s="1"/>
  <c r="BW583" i="1" a="1"/>
  <c r="BW583" i="1" s="1"/>
  <c r="BW555" i="1" a="1"/>
  <c r="BW555" i="1" s="1"/>
  <c r="BW223" i="1" a="1"/>
  <c r="BW223" i="1" s="1"/>
  <c r="BW303" i="1" a="1"/>
  <c r="BW303" i="1" s="1"/>
  <c r="BW829" i="1" a="1"/>
  <c r="BW829" i="1" s="1"/>
  <c r="BW339" i="1" a="1"/>
  <c r="BW339" i="1" s="1"/>
  <c r="BW57" i="1" a="1"/>
  <c r="BW57" i="1" s="1"/>
  <c r="BW716" i="1" a="1"/>
  <c r="BW716" i="1" s="1"/>
  <c r="BW790" i="1" a="1"/>
  <c r="BW790" i="1" s="1"/>
  <c r="BW469" i="1" a="1"/>
  <c r="BW469" i="1" s="1"/>
  <c r="BW898" i="1" a="1"/>
  <c r="BW898" i="1" s="1"/>
  <c r="BW926" i="1" a="1"/>
  <c r="BW926" i="1" s="1"/>
  <c r="BW854" i="1" a="1"/>
  <c r="BW854" i="1" s="1"/>
  <c r="BW352" i="1" a="1"/>
  <c r="BW352" i="1" s="1"/>
  <c r="BW194" i="1" a="1"/>
  <c r="BW194" i="1" s="1"/>
  <c r="BW396" i="1" a="1"/>
  <c r="BW396" i="1" s="1"/>
  <c r="BW44" i="1" a="1"/>
  <c r="BW44" i="1" s="1"/>
  <c r="BW622" i="1" a="1"/>
  <c r="BW622" i="1" s="1"/>
  <c r="BW32" i="1" a="1"/>
  <c r="BW32" i="1" s="1"/>
  <c r="BW864" i="1" a="1"/>
  <c r="BW864" i="1" s="1"/>
  <c r="BW732" i="1" a="1"/>
  <c r="BW732" i="1" s="1"/>
  <c r="BW672" i="1" a="1"/>
  <c r="BW672" i="1" s="1"/>
  <c r="BW93" i="1" a="1"/>
  <c r="BW93" i="1" s="1"/>
  <c r="BW592" i="1" a="1"/>
  <c r="BW592" i="1" s="1"/>
  <c r="BW368" i="1" a="1"/>
  <c r="BW368" i="1" s="1"/>
  <c r="BW11" i="1" a="1"/>
  <c r="BW11" i="1" s="1"/>
  <c r="BW166" i="1" a="1"/>
  <c r="BW166" i="1" s="1"/>
  <c r="BW276" i="1" a="1"/>
  <c r="BW276" i="1" s="1"/>
  <c r="BW328" i="1" a="1"/>
  <c r="BW328" i="1" s="1"/>
  <c r="BW526" i="1" a="1"/>
  <c r="BW526" i="1" s="1"/>
  <c r="BW941" i="1" a="1"/>
  <c r="BW941" i="1" s="1"/>
  <c r="BW133" i="1" a="1"/>
  <c r="BW133" i="1" s="1"/>
  <c r="BW501" i="1" a="1"/>
  <c r="BW501" i="1" s="1"/>
  <c r="BW505" i="1" a="1"/>
  <c r="BW505" i="1" s="1"/>
  <c r="BW967" i="1" a="1"/>
  <c r="BW967" i="1" s="1"/>
  <c r="BW641" i="1" a="1"/>
  <c r="BW641" i="1" s="1"/>
  <c r="BW8" i="1" a="1"/>
  <c r="BW8" i="1" s="1"/>
  <c r="BW460" i="1" a="1"/>
  <c r="BW460" i="1" s="1"/>
  <c r="BW168" i="1" a="1"/>
  <c r="BW168" i="1" s="1"/>
  <c r="BW581" i="1" a="1"/>
  <c r="BW581" i="1" s="1"/>
  <c r="BW534" i="1" a="1"/>
  <c r="BW534" i="1" s="1"/>
  <c r="BW846" i="1" a="1"/>
  <c r="BW846" i="1" s="1"/>
  <c r="BW559" i="1" a="1"/>
  <c r="BW559" i="1" s="1"/>
  <c r="BW152" i="1" a="1"/>
  <c r="BW152" i="1" s="1"/>
  <c r="BW799" i="1" a="1"/>
  <c r="BW799" i="1" s="1"/>
  <c r="BW128" i="1" a="1"/>
  <c r="BW128" i="1" s="1"/>
  <c r="BW623" i="1" a="1"/>
  <c r="BW623" i="1" s="1"/>
  <c r="BW940" i="1" a="1"/>
  <c r="BW940" i="1" s="1"/>
  <c r="BW845" i="1" a="1"/>
  <c r="BW845" i="1" s="1"/>
  <c r="BW813" i="1" a="1"/>
  <c r="BW813" i="1" s="1"/>
  <c r="BW887" i="1" a="1"/>
  <c r="BW887" i="1" s="1"/>
  <c r="BW792" i="1" a="1"/>
  <c r="BW792" i="1" s="1"/>
  <c r="BW870" i="1" a="1"/>
  <c r="BW870" i="1" s="1"/>
  <c r="BW917" i="1" a="1"/>
  <c r="BW917" i="1" s="1"/>
  <c r="BW499" i="1" a="1"/>
  <c r="BW499" i="1" s="1"/>
  <c r="BW12" i="1" a="1"/>
  <c r="BW12" i="1" s="1"/>
  <c r="BW308" i="1" a="1"/>
  <c r="BW308" i="1" s="1"/>
  <c r="BW783" i="1" a="1"/>
  <c r="BW783" i="1" s="1"/>
  <c r="BW157" i="1" a="1"/>
  <c r="BW157" i="1" s="1"/>
  <c r="BW192" i="1" a="1"/>
  <c r="BW192" i="1" s="1"/>
  <c r="BW362" i="1" a="1"/>
  <c r="BW362" i="1" s="1"/>
  <c r="BW633" i="1" a="1"/>
  <c r="BW633" i="1" s="1"/>
  <c r="BW730" i="1" a="1"/>
  <c r="BW730" i="1" s="1"/>
  <c r="BW697" i="1" a="1"/>
  <c r="BW697" i="1" s="1"/>
  <c r="BW370" i="1" a="1"/>
  <c r="BW370" i="1" s="1"/>
  <c r="BW353" i="1" a="1"/>
  <c r="BW353" i="1" s="1"/>
  <c r="BW1116" i="1" a="1"/>
  <c r="BW1116" i="1" s="1"/>
  <c r="BW67" i="1" a="1"/>
  <c r="BW67" i="1" s="1"/>
  <c r="BW170" i="1" a="1"/>
  <c r="BW170" i="1" s="1"/>
  <c r="BW176" i="1" a="1"/>
  <c r="BW176" i="1" s="1"/>
  <c r="BW392" i="1" a="1"/>
  <c r="BW392" i="1" s="1"/>
  <c r="BW548" i="1" a="1"/>
  <c r="BW548" i="1" s="1"/>
  <c r="BW356" i="1" a="1"/>
  <c r="BW356" i="1" s="1"/>
  <c r="BW155" i="1" a="1"/>
  <c r="BW155" i="1" s="1"/>
  <c r="BW249" i="1" a="1"/>
  <c r="BW249" i="1" s="1"/>
  <c r="BW521" i="1" a="1"/>
  <c r="BW521" i="1" s="1"/>
  <c r="BW221" i="1" a="1"/>
  <c r="BW221" i="1" s="1"/>
  <c r="BW78" i="1" a="1"/>
  <c r="BW78" i="1" s="1"/>
  <c r="BW865" i="1" a="1"/>
  <c r="BW865" i="1" s="1"/>
  <c r="BW687" i="1" a="1"/>
  <c r="BW687" i="1" s="1"/>
  <c r="BW972" i="1" a="1"/>
  <c r="BW972" i="1" s="1"/>
  <c r="BW48" i="1" a="1"/>
  <c r="BW48" i="1" s="1"/>
  <c r="BW145" i="1" a="1"/>
  <c r="BW145" i="1" s="1"/>
  <c r="BW828" i="1" a="1"/>
  <c r="BW828" i="1" s="1"/>
  <c r="BW393" i="1" a="1"/>
  <c r="BW393" i="1" s="1"/>
  <c r="BW69" i="1" a="1"/>
  <c r="BW69" i="1" s="1"/>
  <c r="BW292" i="1" a="1"/>
  <c r="BW292" i="1" s="1"/>
  <c r="BW492" i="1" a="1"/>
  <c r="BW492" i="1" s="1"/>
  <c r="BW679" i="1" a="1"/>
  <c r="BW679" i="1" s="1"/>
  <c r="BW46" i="1" a="1"/>
  <c r="BW46" i="1" s="1"/>
  <c r="BW298" i="1" a="1"/>
  <c r="BW298" i="1" s="1"/>
  <c r="BW163" i="1" a="1"/>
  <c r="BW163" i="1" s="1"/>
  <c r="BW611" i="1" a="1"/>
  <c r="BW611" i="1" s="1"/>
  <c r="BW538" i="1" a="1"/>
  <c r="BW538" i="1" s="1"/>
  <c r="BW424" i="1" a="1"/>
  <c r="BW424" i="1" s="1"/>
  <c r="BW132" i="1" a="1"/>
  <c r="BW132" i="1" s="1"/>
  <c r="BW560" i="1" a="1"/>
  <c r="BW560" i="1" s="1"/>
  <c r="BW115" i="1" a="1"/>
  <c r="BW115" i="1" s="1"/>
  <c r="BW741" i="1" a="1"/>
  <c r="BW741" i="1" s="1"/>
  <c r="BW661" i="1" a="1"/>
  <c r="BW661" i="1" s="1"/>
  <c r="BW391" i="1" a="1"/>
  <c r="BW391" i="1" s="1"/>
  <c r="BW821" i="1" a="1"/>
  <c r="BW821" i="1" s="1"/>
  <c r="BW476" i="1" a="1"/>
  <c r="BW476" i="1" s="1"/>
  <c r="BW414" i="1" a="1"/>
  <c r="BW414" i="1" s="1"/>
  <c r="BW219" i="1" a="1"/>
  <c r="BW219" i="1" s="1"/>
  <c r="BW691" i="1" a="1"/>
  <c r="BW691" i="1" s="1"/>
  <c r="BW833" i="1" a="1"/>
  <c r="BW833" i="1" s="1"/>
  <c r="BW280" i="1" a="1"/>
  <c r="BW280" i="1" s="1"/>
  <c r="BW951" i="1" a="1"/>
  <c r="BW951" i="1" s="1"/>
  <c r="BW394" i="1" a="1"/>
  <c r="BW394" i="1" s="1"/>
  <c r="BW789" i="1" a="1"/>
  <c r="BW789" i="1" s="1"/>
  <c r="BW220" i="1" a="1"/>
  <c r="BW220" i="1" s="1"/>
  <c r="BW543" i="1" a="1"/>
  <c r="BW543" i="1" s="1"/>
  <c r="BW169" i="1" a="1"/>
  <c r="BW169" i="1" s="1"/>
  <c r="BW441" i="1" a="1"/>
  <c r="BW441" i="1" s="1"/>
  <c r="BW825" i="1" a="1"/>
  <c r="BW825" i="1" s="1"/>
  <c r="BW374" i="1" a="1"/>
  <c r="BW374" i="1" s="1"/>
  <c r="BW709" i="1" a="1"/>
  <c r="BW709" i="1" s="1"/>
  <c r="BW600" i="1" a="1"/>
  <c r="BW600" i="1" s="1"/>
  <c r="BW578" i="1" a="1"/>
  <c r="BW578" i="1" s="1"/>
  <c r="BW399" i="1" a="1"/>
  <c r="BW399" i="1" s="1"/>
  <c r="BW878" i="1" a="1"/>
  <c r="BW878" i="1" s="1"/>
  <c r="BW172" i="1" a="1"/>
  <c r="BW172" i="1" s="1"/>
  <c r="BW705" i="1" a="1"/>
  <c r="BW705" i="1" s="1"/>
  <c r="BW588" i="1" a="1"/>
  <c r="BW588" i="1" s="1"/>
  <c r="BW350" i="1" a="1"/>
  <c r="BW350" i="1" s="1"/>
  <c r="BW710" i="1" a="1"/>
  <c r="BW710" i="1" s="1"/>
  <c r="BW457" i="1" a="1"/>
  <c r="BW457" i="1" s="1"/>
  <c r="BW707" i="1" a="1"/>
  <c r="BW707" i="1" s="1"/>
  <c r="BW179" i="1" a="1"/>
  <c r="BW179" i="1" s="1"/>
  <c r="BW731" i="1" a="1"/>
  <c r="BW731" i="1" s="1"/>
  <c r="BW306" i="1" a="1"/>
  <c r="BW306" i="1" s="1"/>
  <c r="BW94" i="1" a="1"/>
  <c r="BW94" i="1" s="1"/>
  <c r="BW907" i="1" a="1"/>
  <c r="BW907" i="1" s="1"/>
  <c r="BW70" i="1" a="1"/>
  <c r="BW70" i="1" s="1"/>
  <c r="BW446" i="1" a="1"/>
  <c r="BW446" i="1" s="1"/>
  <c r="BW65" i="1" a="1"/>
  <c r="BW65" i="1" s="1"/>
  <c r="BW341" i="1" a="1"/>
  <c r="BW341" i="1" s="1"/>
  <c r="BW595" i="1" a="1"/>
  <c r="BW595" i="1" s="1"/>
  <c r="BW537" i="1" a="1"/>
  <c r="BW537" i="1" s="1"/>
  <c r="BW541" i="1" a="1"/>
  <c r="BW541" i="1" s="1"/>
  <c r="BW840" i="1" a="1"/>
  <c r="BW840" i="1" s="1"/>
  <c r="BW620" i="1" a="1"/>
  <c r="BW620" i="1" s="1"/>
  <c r="BW681" i="1" a="1"/>
  <c r="BW681" i="1" s="1"/>
  <c r="BW153" i="1" a="1"/>
  <c r="BW153" i="1" s="1"/>
  <c r="BW522" i="1" a="1"/>
  <c r="BW522" i="1" s="1"/>
  <c r="BW806" i="1" a="1"/>
  <c r="BW806" i="1" s="1"/>
  <c r="BW227" i="1" a="1"/>
  <c r="BW227" i="1" s="1"/>
  <c r="BW655" i="1" a="1"/>
  <c r="BW655" i="1" s="1"/>
  <c r="BW252" i="1" a="1"/>
  <c r="BW252" i="1" s="1"/>
  <c r="BW15" i="1" a="1"/>
  <c r="BW15" i="1" s="1"/>
  <c r="BW1115" i="1" a="1"/>
  <c r="BW1115" i="1" s="1"/>
  <c r="BW925" i="1" a="1"/>
  <c r="BW925" i="1" s="1"/>
  <c r="BW862" i="1" a="1"/>
  <c r="BW862" i="1" s="1"/>
  <c r="BW184" i="1" a="1"/>
  <c r="BW184" i="1" s="1"/>
  <c r="BW884" i="1" a="1"/>
  <c r="BW884" i="1" s="1"/>
  <c r="BW890" i="1" a="1"/>
  <c r="BW890" i="1" s="1"/>
  <c r="BW297" i="1" a="1"/>
  <c r="BW297" i="1" s="1"/>
  <c r="BW334" i="1" a="1"/>
  <c r="BW334" i="1" s="1"/>
  <c r="BW924" i="1" a="1"/>
  <c r="BW924" i="1" s="1"/>
  <c r="BW520" i="1" a="1"/>
  <c r="BW520" i="1" s="1"/>
  <c r="BW256" i="1" a="1"/>
  <c r="BW256" i="1" s="1"/>
  <c r="BW345" i="1" a="1"/>
  <c r="BW345" i="1" s="1"/>
  <c r="BW314" i="1" a="1"/>
  <c r="BW314" i="1" s="1"/>
  <c r="BW728" i="1" a="1"/>
  <c r="BW728" i="1" s="1"/>
  <c r="BW24" i="1" a="1"/>
  <c r="BW24" i="1" s="1"/>
  <c r="BW617" i="1" a="1"/>
  <c r="BW617" i="1" s="1"/>
  <c r="BW495" i="1" a="1"/>
  <c r="BW495" i="1" s="1"/>
  <c r="BW58" i="1" a="1"/>
  <c r="BW58" i="1" s="1"/>
  <c r="BW54" i="1" a="1"/>
  <c r="BW54" i="1" s="1"/>
  <c r="BW605" i="1" a="1"/>
  <c r="BW605" i="1" s="1"/>
  <c r="BW206" i="1" a="1"/>
  <c r="BW206" i="1" s="1"/>
  <c r="BW4" i="1" a="1"/>
  <c r="BW4" i="1" s="1"/>
  <c r="BW711" i="1" a="1"/>
  <c r="BW711" i="1" s="1"/>
  <c r="BW706" i="1" a="1"/>
  <c r="BW706" i="1" s="1"/>
  <c r="BW311" i="1" a="1"/>
  <c r="BW311" i="1" s="1"/>
  <c r="BW852" i="1" a="1"/>
  <c r="BW852" i="1" s="1"/>
  <c r="BW241" i="1" a="1"/>
  <c r="BW241" i="1" s="1"/>
  <c r="BW402" i="1" a="1"/>
  <c r="BW402" i="1" s="1"/>
  <c r="BW572" i="1" a="1"/>
  <c r="BW572" i="1" s="1"/>
  <c r="BW665" i="1" a="1"/>
  <c r="BW665" i="1" s="1"/>
  <c r="BW919" i="1" a="1"/>
  <c r="BW919" i="1" s="1"/>
  <c r="BW642" i="1" a="1"/>
  <c r="BW642" i="1" s="1"/>
  <c r="BW801" i="1" a="1"/>
  <c r="BW801" i="1" s="1"/>
  <c r="BW211" i="1" a="1"/>
  <c r="BW211" i="1" s="1"/>
  <c r="BW66" i="1" a="1"/>
  <c r="BW66" i="1" s="1"/>
  <c r="BW755" i="1" a="1"/>
  <c r="BW755" i="1" s="1"/>
  <c r="BW202" i="1" a="1"/>
  <c r="BW202" i="1" s="1"/>
  <c r="BW258" i="1" a="1"/>
  <c r="BW258" i="1" s="1"/>
  <c r="BW99" i="1" a="1"/>
  <c r="BW99" i="1" s="1"/>
  <c r="BW277" i="1" a="1"/>
  <c r="BW277" i="1" s="1"/>
  <c r="BW1103" i="1" a="1"/>
  <c r="BW1103" i="1" s="1"/>
  <c r="BW181" i="1" a="1"/>
  <c r="BW181" i="1" s="1"/>
  <c r="BW236" i="1" a="1"/>
  <c r="BW236" i="1" s="1"/>
  <c r="BW810" i="1" a="1"/>
  <c r="BW810" i="1" s="1"/>
  <c r="BW893" i="1" a="1"/>
  <c r="BW893" i="1" s="1"/>
  <c r="BW421" i="1" a="1"/>
  <c r="BW421" i="1" s="1"/>
  <c r="BW317" i="1" a="1"/>
  <c r="BW317" i="1" s="1"/>
  <c r="BW294" i="1" a="1"/>
  <c r="BW294" i="1" s="1"/>
  <c r="BW61" i="1" a="1"/>
  <c r="BW61" i="1" s="1"/>
  <c r="BW254" i="1" a="1"/>
  <c r="BW254" i="1" s="1"/>
  <c r="BW519" i="1" a="1"/>
  <c r="BW519" i="1" s="1"/>
  <c r="BW562" i="1" a="1"/>
  <c r="BW562" i="1" s="1"/>
  <c r="BW215" i="1" a="1"/>
  <c r="BW215" i="1" s="1"/>
  <c r="BW517" i="1" a="1"/>
  <c r="BW517" i="1" s="1"/>
  <c r="BW146" i="1" a="1"/>
  <c r="BW146" i="1" s="1"/>
  <c r="BW315" i="1" a="1"/>
  <c r="BW315" i="1" s="1"/>
  <c r="BW579" i="1" a="1"/>
  <c r="BW579" i="1" s="1"/>
  <c r="BW489" i="1" a="1"/>
  <c r="BW489" i="1" s="1"/>
  <c r="BW96" i="1" a="1"/>
  <c r="BW96" i="1" s="1"/>
  <c r="BW178" i="1" a="1"/>
  <c r="BW178" i="1" s="1"/>
  <c r="BW859" i="1" a="1"/>
  <c r="BW859" i="1" s="1"/>
  <c r="BW598" i="1" a="1"/>
  <c r="BW598" i="1" s="1"/>
  <c r="BW175" i="1" a="1"/>
  <c r="BW175" i="1" s="1"/>
  <c r="BW775" i="1" a="1"/>
  <c r="BW775" i="1" s="1"/>
  <c r="BW142" i="1" a="1"/>
  <c r="BW142" i="1" s="1"/>
  <c r="BW937" i="1" a="1"/>
  <c r="BW937" i="1" s="1"/>
  <c r="BW734" i="1" a="1"/>
  <c r="BW734" i="1" s="1"/>
  <c r="BW737" i="1" a="1"/>
  <c r="BW737" i="1" s="1"/>
  <c r="BW246" i="1" a="1"/>
  <c r="BW246" i="1" s="1"/>
  <c r="BW660" i="1" a="1"/>
  <c r="BW660" i="1" s="1"/>
  <c r="BW866" i="1" a="1"/>
  <c r="BW866" i="1" s="1"/>
  <c r="BW264" i="1" a="1"/>
  <c r="BW264" i="1" s="1"/>
  <c r="BW270" i="1" a="1"/>
  <c r="BW270" i="1" s="1"/>
  <c r="BW733" i="1" a="1"/>
  <c r="BW733" i="1" s="1"/>
  <c r="BW803" i="1" a="1"/>
  <c r="BW803" i="1" s="1"/>
  <c r="BW160" i="1" a="1"/>
  <c r="BW160" i="1" s="1"/>
  <c r="BW151" i="1" a="1"/>
  <c r="BW151" i="1" s="1"/>
  <c r="BW473" i="1" a="1"/>
  <c r="BW473" i="1" s="1"/>
  <c r="BW1102" i="1" a="1"/>
  <c r="BW1102" i="1" s="1"/>
  <c r="BW1067" i="1" a="1"/>
  <c r="BW1067" i="1" s="1"/>
  <c r="BW1058" i="1" a="1"/>
  <c r="BW1058" i="1" s="1"/>
  <c r="BW72" i="1" a="1"/>
  <c r="BW72" i="1" s="1"/>
  <c r="BW902" i="1" a="1"/>
  <c r="BW902" i="1" s="1"/>
  <c r="BW831" i="1" a="1"/>
  <c r="BW831" i="1" s="1"/>
  <c r="BW494" i="1" a="1"/>
  <c r="BW494" i="1" s="1"/>
  <c r="BW777" i="1" a="1"/>
  <c r="BW777" i="1" s="1"/>
  <c r="BW916" i="1" a="1"/>
  <c r="BW916" i="1" s="1"/>
  <c r="BW89" i="1" a="1"/>
  <c r="BW89" i="1" s="1"/>
  <c r="BW855" i="1" a="1"/>
  <c r="BW855" i="1" s="1"/>
  <c r="BW762" i="1" a="1"/>
  <c r="BW762" i="1" s="1"/>
  <c r="BW259" i="1" a="1"/>
  <c r="BW259" i="1" s="1"/>
  <c r="BW688" i="1" a="1"/>
  <c r="BW688" i="1" s="1"/>
  <c r="BW793" i="1" a="1"/>
  <c r="BW793" i="1" s="1"/>
  <c r="BW653" i="1" a="1"/>
  <c r="BW653" i="1" s="1"/>
  <c r="BW344" i="1" a="1"/>
  <c r="BW344" i="1" s="1"/>
  <c r="BW417" i="1" a="1"/>
  <c r="BW417" i="1" s="1"/>
  <c r="BW316" i="1" a="1"/>
  <c r="BW316" i="1" s="1"/>
  <c r="BW125" i="1" a="1"/>
  <c r="BW125" i="1" s="1"/>
  <c r="BW639" i="1" a="1"/>
  <c r="BW639" i="1" s="1"/>
  <c r="BW1107" i="1" a="1"/>
  <c r="BW1107" i="1" s="1"/>
  <c r="BW1055" i="1" a="1"/>
  <c r="BW1055" i="1" s="1"/>
  <c r="BW324" i="1" a="1"/>
  <c r="BW324" i="1" s="1"/>
  <c r="BW959" i="1" a="1"/>
  <c r="BW959" i="1" s="1"/>
  <c r="BW881" i="1" a="1"/>
  <c r="BW881" i="1" s="1"/>
  <c r="BW471" i="1" a="1"/>
  <c r="BW471" i="1" s="1"/>
  <c r="BW765" i="1" a="1"/>
  <c r="BW765" i="1" s="1"/>
  <c r="BW856" i="1" a="1"/>
  <c r="BW856" i="1" s="1"/>
  <c r="BW60" i="1" a="1"/>
  <c r="BW60" i="1" s="1"/>
  <c r="BW834" i="1" a="1"/>
  <c r="BW834" i="1" s="1"/>
  <c r="BW739" i="1" a="1"/>
  <c r="BW739" i="1" s="1"/>
  <c r="BW199" i="1" a="1"/>
  <c r="BW199" i="1" s="1"/>
  <c r="BW638" i="1" a="1"/>
  <c r="BW638" i="1" s="1"/>
  <c r="BW766" i="1" a="1"/>
  <c r="BW766" i="1" s="1"/>
  <c r="BW645" i="1" a="1"/>
  <c r="BW645" i="1" s="1"/>
  <c r="BW244" i="1" a="1"/>
  <c r="BW244" i="1" s="1"/>
  <c r="BW230" i="1" a="1"/>
  <c r="BW230" i="1" s="1"/>
  <c r="BW291" i="1" a="1"/>
  <c r="BW291" i="1" s="1"/>
  <c r="BW224" i="1" a="1"/>
  <c r="BW224" i="1" s="1"/>
  <c r="BW780" i="1" a="1"/>
  <c r="BW780" i="1" s="1"/>
  <c r="BW1104" i="1" a="1"/>
  <c r="BW1104" i="1" s="1"/>
  <c r="BW1054" i="1" a="1"/>
  <c r="BW1054" i="1" s="1"/>
  <c r="BW1043" i="1" a="1"/>
  <c r="BW1043" i="1" s="1"/>
  <c r="BW1033" i="1" a="1"/>
  <c r="BW1033" i="1" s="1"/>
  <c r="BW652" i="1" a="1"/>
  <c r="BW652" i="1" s="1"/>
  <c r="BW539" i="1" a="1"/>
  <c r="BW539" i="1" s="1"/>
  <c r="BW721" i="1" a="1"/>
  <c r="BW721" i="1" s="1"/>
  <c r="BW162" i="1" a="1"/>
  <c r="BW162" i="1" s="1"/>
  <c r="BW29" i="1" a="1"/>
  <c r="BW29" i="1" s="1"/>
  <c r="BW387" i="1" a="1"/>
  <c r="BW387" i="1" s="1"/>
  <c r="BW698" i="1" a="1"/>
  <c r="BW698" i="1" s="1"/>
  <c r="BW626" i="1" a="1"/>
  <c r="BW626" i="1" s="1"/>
  <c r="BW773" i="1" a="1"/>
  <c r="BW773" i="1" s="1"/>
  <c r="BW763" i="1" a="1"/>
  <c r="BW763" i="1" s="1"/>
  <c r="BW377" i="1" a="1"/>
  <c r="BW377" i="1" s="1"/>
  <c r="BW680" i="1" a="1"/>
  <c r="BW680" i="1" s="1"/>
  <c r="BW570" i="1" a="1"/>
  <c r="BW570" i="1" s="1"/>
  <c r="BW502" i="1" a="1"/>
  <c r="BW502" i="1" s="1"/>
  <c r="BW196" i="1" a="1"/>
  <c r="BW196" i="1" s="1"/>
  <c r="BW144" i="1" a="1"/>
  <c r="BW144" i="1" s="1"/>
  <c r="BW130" i="1" a="1"/>
  <c r="BW130" i="1" s="1"/>
  <c r="BW376" i="1" a="1"/>
  <c r="BW376" i="1" s="1"/>
  <c r="BW791" i="1" a="1"/>
  <c r="BW791" i="1" s="1"/>
  <c r="BW536" i="1" a="1"/>
  <c r="BW536" i="1" s="1"/>
  <c r="BW1092" i="1" a="1"/>
  <c r="BW1092" i="1" s="1"/>
  <c r="BW1031" i="1" a="1"/>
  <c r="BW1031" i="1" s="1"/>
  <c r="BW576" i="1" a="1"/>
  <c r="BW576" i="1" s="1"/>
  <c r="BW966" i="1" a="1"/>
  <c r="BW966" i="1" s="1"/>
  <c r="BW212" i="1" a="1"/>
  <c r="BW212" i="1" s="1"/>
  <c r="BW472" i="1" a="1"/>
  <c r="BW472" i="1" s="1"/>
  <c r="BW300" i="1" a="1"/>
  <c r="BW300" i="1" s="1"/>
  <c r="BW627" i="1" a="1"/>
  <c r="BW627" i="1" s="1"/>
  <c r="BW589" i="1" a="1"/>
  <c r="BW589" i="1" s="1"/>
  <c r="BW753" i="1" a="1"/>
  <c r="BW753" i="1" s="1"/>
  <c r="BW742" i="1" a="1"/>
  <c r="BW742" i="1" s="1"/>
  <c r="BW286" i="1" a="1"/>
  <c r="BW286" i="1" s="1"/>
  <c r="BW663" i="1" a="1"/>
  <c r="BW663" i="1" s="1"/>
  <c r="BW557" i="1" a="1"/>
  <c r="BW557" i="1" s="1"/>
  <c r="BW427" i="1" a="1"/>
  <c r="BW427" i="1" s="1"/>
  <c r="BW136" i="1" a="1"/>
  <c r="BW136" i="1" s="1"/>
  <c r="BW835" i="1" a="1"/>
  <c r="BW835" i="1" s="1"/>
  <c r="BW95" i="1" a="1"/>
  <c r="BW95" i="1" s="1"/>
  <c r="BW434" i="1" a="1"/>
  <c r="BW434" i="1" s="1"/>
  <c r="BW451" i="1" a="1"/>
  <c r="BW451" i="1" s="1"/>
  <c r="BW30" i="1" a="1"/>
  <c r="BW30" i="1" s="1"/>
  <c r="BW1091" i="1" a="1"/>
  <c r="BW1091" i="1" s="1"/>
  <c r="BW1021" i="1" a="1"/>
  <c r="BW1021" i="1" s="1"/>
  <c r="BW1090" i="1" a="1"/>
  <c r="BW1090" i="1" s="1"/>
  <c r="BW1018" i="1" a="1"/>
  <c r="BW1018" i="1" s="1"/>
  <c r="BW932" i="1" a="1"/>
  <c r="BW932" i="1" s="1"/>
  <c r="BW643" i="1" a="1"/>
  <c r="BW643" i="1" s="1"/>
  <c r="BW590" i="1" a="1"/>
  <c r="BW590" i="1" s="1"/>
  <c r="BW319" i="1" a="1"/>
  <c r="BW319" i="1" s="1"/>
  <c r="BW850" i="1" a="1"/>
  <c r="BW850" i="1" s="1"/>
  <c r="BW968" i="1" a="1"/>
  <c r="BW968" i="1" s="1"/>
  <c r="BW444" i="1" a="1"/>
  <c r="BW444" i="1" s="1"/>
  <c r="BW550" i="1" a="1"/>
  <c r="BW550" i="1" s="1"/>
  <c r="BW719" i="1" a="1"/>
  <c r="BW719" i="1" s="1"/>
  <c r="BW347" i="1" a="1"/>
  <c r="BW347" i="1" s="1"/>
  <c r="BW225" i="1" a="1"/>
  <c r="BW225" i="1" s="1"/>
  <c r="BW614" i="1" a="1"/>
  <c r="BW614" i="1" s="1"/>
  <c r="BW274" i="1" a="1"/>
  <c r="BW274" i="1" s="1"/>
  <c r="BW389" i="1" a="1"/>
  <c r="BW389" i="1" s="1"/>
  <c r="BW82" i="1" a="1"/>
  <c r="BW82" i="1" s="1"/>
  <c r="BW784" i="1" a="1"/>
  <c r="BW784" i="1" s="1"/>
  <c r="BW217" i="1" a="1"/>
  <c r="BW217" i="1" s="1"/>
  <c r="BW942" i="1" a="1"/>
  <c r="BW942" i="1" s="1"/>
  <c r="BW692" i="1" a="1"/>
  <c r="BW692" i="1" s="1"/>
  <c r="BW1133" i="1" a="1"/>
  <c r="BW1133" i="1" s="1"/>
  <c r="BW1082" i="1" a="1"/>
  <c r="BW1082" i="1" s="1"/>
  <c r="BW1009" i="1" a="1"/>
  <c r="BW1009" i="1" s="1"/>
  <c r="BW664" i="1" a="1"/>
  <c r="BW664" i="1" s="1"/>
  <c r="BW853" i="1" a="1"/>
  <c r="BW853" i="1" s="1"/>
  <c r="BW369" i="1" a="1"/>
  <c r="BW369" i="1" s="1"/>
  <c r="BW912" i="1" a="1"/>
  <c r="BW912" i="1" s="1"/>
  <c r="BW957" i="1" a="1"/>
  <c r="BW957" i="1" s="1"/>
  <c r="BW420" i="1" a="1"/>
  <c r="BW420" i="1" s="1"/>
  <c r="BW527" i="1" a="1"/>
  <c r="BW527" i="1" s="1"/>
  <c r="BW466" i="1" a="1"/>
  <c r="BW466" i="1" s="1"/>
  <c r="BW321" i="1" a="1"/>
  <c r="BW321" i="1" s="1"/>
  <c r="BW195" i="1" a="1"/>
  <c r="BW195" i="1" s="1"/>
  <c r="BW448" i="1" a="1"/>
  <c r="BW448" i="1" s="1"/>
  <c r="BW257" i="1" a="1"/>
  <c r="BW257" i="1" s="1"/>
  <c r="BW333" i="1" a="1"/>
  <c r="BW333" i="1" s="1"/>
  <c r="BW289" i="1" a="1"/>
  <c r="BW289" i="1" s="1"/>
  <c r="BW767" i="1" a="1"/>
  <c r="BW767" i="1" s="1"/>
  <c r="BW205" i="1" a="1"/>
  <c r="BW205" i="1" s="1"/>
  <c r="BW727" i="1" a="1"/>
  <c r="BW727" i="1" s="1"/>
  <c r="BW712" i="1" a="1"/>
  <c r="BW712" i="1" s="1"/>
  <c r="BW1130" i="1" a="1"/>
  <c r="BW1130" i="1" s="1"/>
  <c r="BW1080" i="1" a="1"/>
  <c r="BW1080" i="1" s="1"/>
  <c r="BW998" i="1" a="1"/>
  <c r="BW998" i="1" s="1"/>
  <c r="BW700" i="1" a="1"/>
  <c r="BW700" i="1" s="1"/>
  <c r="BW79" i="1" a="1"/>
  <c r="BW79" i="1" s="1"/>
  <c r="BW540" i="1" a="1"/>
  <c r="BW540" i="1" s="1"/>
  <c r="BW42" i="1" a="1"/>
  <c r="BW42" i="1" s="1"/>
  <c r="BW947" i="1" a="1"/>
  <c r="BW947" i="1" s="1"/>
  <c r="BW386" i="1" a="1"/>
  <c r="BW386" i="1" s="1"/>
  <c r="BW509" i="1" a="1"/>
  <c r="BW509" i="1" s="1"/>
  <c r="BW383" i="1" a="1"/>
  <c r="BW383" i="1" s="1"/>
  <c r="BW261" i="1" a="1"/>
  <c r="BW261" i="1" s="1"/>
  <c r="BW165" i="1" a="1"/>
  <c r="BW165" i="1" s="1"/>
  <c r="BW411" i="1" a="1"/>
  <c r="BW411" i="1" s="1"/>
  <c r="BW198" i="1" a="1"/>
  <c r="BW198" i="1" s="1"/>
  <c r="BW295" i="1" a="1"/>
  <c r="BW295" i="1" s="1"/>
  <c r="BW213" i="1" a="1"/>
  <c r="BW213" i="1" s="1"/>
  <c r="BW759" i="1" a="1"/>
  <c r="BW759" i="1" s="1"/>
  <c r="BW167" i="1" a="1"/>
  <c r="BW167" i="1" s="1"/>
  <c r="BW31" i="1" a="1"/>
  <c r="BW31" i="1" s="1"/>
  <c r="BW97" i="1" a="1"/>
  <c r="BW97" i="1" s="1"/>
  <c r="BW1129" i="1" a="1"/>
  <c r="BW1129" i="1" s="1"/>
  <c r="BW1079" i="1" a="1"/>
  <c r="BW1079" i="1" s="1"/>
  <c r="BW996" i="1" a="1"/>
  <c r="BW996" i="1" s="1"/>
  <c r="BW678" i="1" a="1"/>
  <c r="BW678" i="1" s="1"/>
  <c r="BW704" i="1" a="1"/>
  <c r="BW704" i="1" s="1"/>
  <c r="BW800" i="1" a="1"/>
  <c r="BW800" i="1" s="1"/>
  <c r="BW378" i="1" a="1"/>
  <c r="BW378" i="1" s="1"/>
  <c r="BW760" i="1" a="1"/>
  <c r="BW760" i="1" s="1"/>
  <c r="BW320" i="1" a="1"/>
  <c r="BW320" i="1" s="1"/>
  <c r="BW312" i="1" a="1"/>
  <c r="BW312" i="1" s="1"/>
  <c r="BW116" i="1" a="1"/>
  <c r="BW116" i="1" s="1"/>
  <c r="BW367" i="1" a="1"/>
  <c r="BW367" i="1" s="1"/>
  <c r="BW628" i="1" a="1"/>
  <c r="BW628" i="1" s="1"/>
  <c r="BW960" i="1" a="1"/>
  <c r="BW960" i="1" s="1"/>
  <c r="BW419" i="1" a="1"/>
  <c r="BW419" i="1" s="1"/>
  <c r="BW922" i="1" a="1"/>
  <c r="BW922" i="1" s="1"/>
  <c r="BW969" i="1" a="1"/>
  <c r="BW969" i="1" s="1"/>
  <c r="BW250" i="1" a="1"/>
  <c r="BW250" i="1" s="1"/>
  <c r="BW768" i="1" a="1"/>
  <c r="BW768" i="1" s="1"/>
  <c r="BW185" i="1" a="1"/>
  <c r="BW185" i="1" s="1"/>
  <c r="BW673" i="1" a="1"/>
  <c r="BW673" i="1" s="1"/>
  <c r="BW786" i="1" a="1"/>
  <c r="BW786" i="1" s="1"/>
  <c r="BW245" i="1" a="1"/>
  <c r="BW245" i="1" s="1"/>
  <c r="BW577" i="1" a="1"/>
  <c r="BW577" i="1" s="1"/>
  <c r="BW233" i="1" a="1"/>
  <c r="BW233" i="1" s="1"/>
  <c r="BW936" i="1" a="1"/>
  <c r="BW936" i="1" s="1"/>
  <c r="BW299" i="1" a="1"/>
  <c r="BW299" i="1" s="1"/>
  <c r="BW262" i="1" a="1"/>
  <c r="BW262" i="1" s="1"/>
  <c r="BW348" i="1" a="1"/>
  <c r="BW348" i="1" s="1"/>
  <c r="BW200" i="1" a="1"/>
  <c r="BW200" i="1" s="1"/>
  <c r="BW433" i="1" a="1"/>
  <c r="BW433" i="1" s="1"/>
  <c r="BW335" i="1" a="1"/>
  <c r="BW335" i="1" s="1"/>
  <c r="BW159" i="1" a="1"/>
  <c r="BW159" i="1" s="1"/>
  <c r="BW22" i="1" a="1"/>
  <c r="BW22" i="1" s="1"/>
  <c r="BW201" i="1" a="1"/>
  <c r="BW201" i="1" s="1"/>
  <c r="BW567" i="1" a="1"/>
  <c r="BW567" i="1" s="1"/>
  <c r="BW129" i="1" a="1"/>
  <c r="BW129" i="1" s="1"/>
  <c r="BW124" i="1" a="1"/>
  <c r="BW124" i="1" s="1"/>
  <c r="BW618" i="1" a="1"/>
  <c r="BW618" i="1" s="1"/>
  <c r="BW1128" i="1" a="1"/>
  <c r="BW1128" i="1" s="1"/>
  <c r="BW1078" i="1" a="1"/>
  <c r="BW1078" i="1" s="1"/>
  <c r="BW987" i="1" a="1"/>
  <c r="BW987" i="1" s="1"/>
  <c r="BW366" i="1" a="1"/>
  <c r="BW366" i="1" s="1"/>
  <c r="BW585" i="1" a="1"/>
  <c r="BW585" i="1" s="1"/>
  <c r="BW973" i="1" a="1"/>
  <c r="BW973" i="1" s="1"/>
  <c r="BW197" i="1" a="1"/>
  <c r="BW197" i="1" s="1"/>
  <c r="BW331" i="1" a="1"/>
  <c r="BW331" i="1" s="1"/>
  <c r="BW616" i="1" a="1"/>
  <c r="BW616" i="1" s="1"/>
  <c r="BW408" i="1" a="1"/>
  <c r="BW408" i="1" s="1"/>
  <c r="BW363" i="1" a="1"/>
  <c r="BW363" i="1" s="1"/>
  <c r="BW962" i="1" a="1"/>
  <c r="BW962" i="1" s="1"/>
  <c r="BW637" i="1" a="1"/>
  <c r="BW637" i="1" s="1"/>
  <c r="BW743" i="1" a="1"/>
  <c r="BW743" i="1" s="1"/>
  <c r="BW278" i="1" a="1"/>
  <c r="BW278" i="1" s="1"/>
  <c r="BW307" i="1" a="1"/>
  <c r="BW307" i="1" s="1"/>
  <c r="BW109" i="1" a="1"/>
  <c r="BW109" i="1" s="1"/>
  <c r="BW177" i="1" a="1"/>
  <c r="BW177" i="1" s="1"/>
  <c r="BW325" i="1" a="1"/>
  <c r="BW325" i="1" s="1"/>
  <c r="BW268" i="1" a="1"/>
  <c r="BW268" i="1" s="1"/>
  <c r="BW869" i="1" a="1"/>
  <c r="BW869" i="1" s="1"/>
  <c r="BW496" i="1" a="1"/>
  <c r="BW496" i="1" s="1"/>
  <c r="BW498" i="1" a="1"/>
  <c r="BW498" i="1" s="1"/>
  <c r="BW952" i="1" a="1"/>
  <c r="BW952" i="1" s="1"/>
  <c r="BW186" i="1" a="1"/>
  <c r="BW186" i="1" s="1"/>
  <c r="BW309" i="1" a="1"/>
  <c r="BW309" i="1" s="1"/>
  <c r="BW781" i="1" a="1"/>
  <c r="BW781" i="1" s="1"/>
  <c r="BW397" i="1" a="1"/>
  <c r="BW397" i="1" s="1"/>
  <c r="BW933" i="1" a="1"/>
  <c r="BW933" i="1" s="1"/>
  <c r="BW816" i="1" a="1"/>
  <c r="BW816" i="1" s="1"/>
  <c r="BW398" i="1" a="1"/>
  <c r="BW398" i="1" s="1"/>
  <c r="BW717" i="1" a="1"/>
  <c r="BW717" i="1" s="1"/>
  <c r="BW482" i="1" a="1"/>
  <c r="BW482" i="1" s="1"/>
  <c r="BW927" i="1" a="1"/>
  <c r="BW927" i="1" s="1"/>
  <c r="BW265" i="1" a="1"/>
  <c r="BW265" i="1" s="1"/>
  <c r="BW203" i="1" a="1"/>
  <c r="BW203" i="1" s="1"/>
  <c r="BW288" i="1" a="1"/>
  <c r="BW288" i="1" s="1"/>
  <c r="BW135" i="1" a="1"/>
  <c r="BW135" i="1" s="1"/>
  <c r="BW395" i="1" a="1"/>
  <c r="BW395" i="1" s="1"/>
  <c r="BW275" i="1" a="1"/>
  <c r="BW275" i="1" s="1"/>
  <c r="BW138" i="1" a="1"/>
  <c r="BW138" i="1" s="1"/>
  <c r="BW713" i="1" a="1"/>
  <c r="BW713" i="1" s="1"/>
  <c r="BW189" i="1" a="1"/>
  <c r="BW189" i="1" s="1"/>
  <c r="BW480" i="1" a="1"/>
  <c r="BW480" i="1" s="1"/>
  <c r="BW453" i="1" a="1"/>
  <c r="BW453" i="1" s="1"/>
  <c r="BW282" i="1" a="1"/>
  <c r="BW282" i="1" s="1"/>
  <c r="BW746" i="1" a="1"/>
  <c r="BW746" i="1" s="1"/>
  <c r="BW1119" i="1" a="1"/>
  <c r="BW1119" i="1" s="1"/>
  <c r="BW1070" i="1" a="1"/>
  <c r="BW1070" i="1" s="1"/>
  <c r="BW985" i="1" a="1"/>
  <c r="BW985" i="1" s="1"/>
  <c r="BW964" i="1" a="1"/>
  <c r="BW964" i="1" s="1"/>
  <c r="BW931" i="1" a="1"/>
  <c r="BW931" i="1" s="1"/>
  <c r="BW108" i="1" a="1"/>
  <c r="BW108" i="1" s="1"/>
  <c r="BW787" i="1" a="1"/>
  <c r="BW787" i="1" s="1"/>
  <c r="BW756" i="1" a="1"/>
  <c r="BW756" i="1" s="1"/>
  <c r="BW512" i="1" a="1"/>
  <c r="BW512" i="1" s="1"/>
  <c r="BW20" i="1" a="1"/>
  <c r="BW20" i="1" s="1"/>
  <c r="BW796" i="1" a="1"/>
  <c r="BW796" i="1" s="1"/>
  <c r="BW470" i="1" a="1"/>
  <c r="BW470" i="1" s="1"/>
  <c r="BW19" i="1" a="1"/>
  <c r="BW19" i="1" s="1"/>
  <c r="BW603" i="1" a="1"/>
  <c r="BW603" i="1" s="1"/>
  <c r="BW232" i="1" a="1"/>
  <c r="BW232" i="1" s="1"/>
  <c r="BW814" i="1" a="1"/>
  <c r="BW814" i="1" s="1"/>
  <c r="BW439" i="1" a="1"/>
  <c r="BW439" i="1" s="1"/>
  <c r="BW844" i="1" a="1"/>
  <c r="BW844" i="1" s="1"/>
  <c r="BW382" i="1" a="1"/>
  <c r="BW382" i="1" s="1"/>
  <c r="BW843" i="1" a="1"/>
  <c r="BW843" i="1" s="1"/>
  <c r="BW346" i="1" a="1"/>
  <c r="BW346" i="1" s="1"/>
  <c r="BW412" i="1" a="1"/>
  <c r="BW412" i="1" s="1"/>
  <c r="BW715" i="1" a="1"/>
  <c r="BW715" i="1" s="1"/>
  <c r="BW432" i="1" a="1"/>
  <c r="BW432" i="1" s="1"/>
  <c r="BW671" i="1" a="1"/>
  <c r="BW671" i="1" s="1"/>
  <c r="BW296" i="1" a="1"/>
  <c r="BW296" i="1" s="1"/>
  <c r="BW868" i="1" a="1"/>
  <c r="BW868" i="1" s="1"/>
  <c r="BW475" i="1" a="1"/>
  <c r="BW475" i="1" s="1"/>
  <c r="BW7" i="1" a="1"/>
  <c r="BW7" i="1" s="1"/>
  <c r="BW332" i="1" a="1"/>
  <c r="BW332" i="1" s="1"/>
  <c r="BW251" i="1" a="1"/>
  <c r="BW251" i="1" s="1"/>
  <c r="BW318" i="1" a="1"/>
  <c r="BW318" i="1" s="1"/>
  <c r="BW826" i="1" a="1"/>
  <c r="BW826" i="1" s="1"/>
  <c r="BW542" i="1" a="1"/>
  <c r="BW542" i="1" s="1"/>
  <c r="BW193" i="1" a="1"/>
  <c r="BW193" i="1" s="1"/>
  <c r="BW279" i="1" a="1"/>
  <c r="BW279" i="1" s="1"/>
  <c r="BW428" i="1" a="1"/>
  <c r="BW428" i="1" s="1"/>
  <c r="BW3" i="1" a="1"/>
  <c r="BW3" i="1" s="1"/>
  <c r="BW955" i="1" a="1"/>
  <c r="BW955" i="1" s="1"/>
  <c r="BW913" i="1" a="1"/>
  <c r="BW913" i="1" s="1"/>
  <c r="BW930" i="1" a="1"/>
  <c r="BW930" i="1" s="1"/>
  <c r="BW908" i="1" a="1"/>
  <c r="BW908" i="1" s="1"/>
  <c r="BW761" i="1" a="1"/>
  <c r="BW761" i="1" s="1"/>
  <c r="BW798" i="1" a="1"/>
  <c r="BW798" i="1" s="1"/>
  <c r="BW1132" i="1" a="1"/>
  <c r="BW1132" i="1" s="1"/>
  <c r="BW1118" i="1" a="1"/>
  <c r="BW1118" i="1" s="1"/>
  <c r="BW1106" i="1" a="1"/>
  <c r="BW1106" i="1" s="1"/>
  <c r="BW1094" i="1" a="1"/>
  <c r="BW1094" i="1" s="1"/>
  <c r="BW1081" i="1" a="1"/>
  <c r="BW1081" i="1" s="1"/>
  <c r="BW1069" i="1" a="1"/>
  <c r="BW1069" i="1" s="1"/>
  <c r="BW1057" i="1" a="1"/>
  <c r="BW1057" i="1" s="1"/>
  <c r="BW1045" i="1" a="1"/>
  <c r="BW1045" i="1" s="1"/>
  <c r="BW1032" i="1" a="1"/>
  <c r="BW1032" i="1" s="1"/>
  <c r="BW1020" i="1" a="1"/>
  <c r="BW1020" i="1" s="1"/>
  <c r="BW1008" i="1" a="1"/>
  <c r="BW1008" i="1" s="1"/>
  <c r="BW997" i="1" a="1"/>
  <c r="BW997" i="1" s="1"/>
  <c r="BW986" i="1" a="1"/>
  <c r="BW986" i="1" s="1"/>
  <c r="BW281" i="1" a="1"/>
  <c r="BW281" i="1" s="1"/>
  <c r="BW808" i="1" a="1"/>
  <c r="BW808" i="1" s="1"/>
  <c r="BW530" i="1" a="1"/>
  <c r="BW530" i="1" s="1"/>
  <c r="BW180" i="1" a="1"/>
  <c r="BW180" i="1" s="1"/>
  <c r="BW229" i="1" a="1"/>
  <c r="BW229" i="1" s="1"/>
  <c r="BW403" i="1" a="1"/>
  <c r="BW403" i="1" s="1"/>
  <c r="BW73" i="1" a="1"/>
  <c r="BW73" i="1" s="1"/>
  <c r="BW487" i="1" a="1"/>
  <c r="BW487" i="1" s="1"/>
  <c r="BW956" i="1" a="1"/>
  <c r="BW956" i="1" s="1"/>
  <c r="BW944" i="1" a="1"/>
  <c r="BW944" i="1" s="1"/>
  <c r="BW599" i="1" a="1"/>
  <c r="BW599" i="1" s="1"/>
  <c r="BW190" i="1" a="1"/>
  <c r="BW190" i="1" s="1"/>
  <c r="BW809" i="1" a="1"/>
  <c r="BW809" i="1" s="1"/>
  <c r="BW1131" i="1" a="1"/>
  <c r="BW1131" i="1" s="1"/>
  <c r="BW1117" i="1" a="1"/>
  <c r="BW1117" i="1" s="1"/>
  <c r="BW1105" i="1" a="1"/>
  <c r="BW1105" i="1" s="1"/>
  <c r="BW1093" i="1" a="1"/>
  <c r="BW1093" i="1" s="1"/>
  <c r="BW1068" i="1" a="1"/>
  <c r="BW1068" i="1" s="1"/>
  <c r="BW1056" i="1" a="1"/>
  <c r="BW1056" i="1" s="1"/>
  <c r="BW1044" i="1" a="1"/>
  <c r="BW1044" i="1" s="1"/>
  <c r="BW1019" i="1" a="1"/>
  <c r="BW1019" i="1" s="1"/>
  <c r="BW1007" i="1" a="1"/>
  <c r="BW1007" i="1" s="1"/>
  <c r="BW1042" i="1" a="1"/>
  <c r="BW1042" i="1" s="1"/>
  <c r="BW1030" i="1" a="1"/>
  <c r="BW1030" i="1" s="1"/>
  <c r="BW1006" i="1" a="1"/>
  <c r="BW1006" i="1" s="1"/>
  <c r="BW995" i="1" a="1"/>
  <c r="BW995" i="1" s="1"/>
  <c r="BW984" i="1" a="1"/>
  <c r="BW984" i="1" s="1"/>
  <c r="BW1066" i="1" a="1"/>
  <c r="BW1066" i="1" s="1"/>
  <c r="BW1053" i="1" a="1"/>
  <c r="BW1053" i="1" s="1"/>
  <c r="BW1041" i="1" a="1"/>
  <c r="BW1041" i="1" s="1"/>
  <c r="BW1029" i="1" a="1"/>
  <c r="BW1029" i="1" s="1"/>
  <c r="BW1017" i="1" a="1"/>
  <c r="BW1017" i="1" s="1"/>
  <c r="BW1005" i="1" a="1"/>
  <c r="BW1005" i="1" s="1"/>
  <c r="BW994" i="1" a="1"/>
  <c r="BW994" i="1" s="1"/>
  <c r="BW983" i="1" a="1"/>
  <c r="BW983" i="1" s="1"/>
  <c r="BW1127" i="1" a="1"/>
  <c r="BW1127" i="1" s="1"/>
  <c r="BW1114" i="1" a="1"/>
  <c r="BW1114" i="1" s="1"/>
  <c r="BW1089" i="1" a="1"/>
  <c r="BW1089" i="1" s="1"/>
  <c r="BW1077" i="1" a="1"/>
  <c r="BW1077" i="1" s="1"/>
  <c r="BW1065" i="1" a="1"/>
  <c r="BW1065" i="1" s="1"/>
  <c r="BW1040" i="1" a="1"/>
  <c r="BW1040" i="1" s="1"/>
  <c r="BW1028" i="1" a="1"/>
  <c r="BW1028" i="1" s="1"/>
  <c r="BW1016" i="1" a="1"/>
  <c r="BW1016" i="1" s="1"/>
  <c r="BW1004" i="1" a="1"/>
  <c r="BW1004" i="1" s="1"/>
  <c r="BW993" i="1" a="1"/>
  <c r="BW993" i="1" s="1"/>
  <c r="BW921" i="1" a="1"/>
  <c r="BW921" i="1" s="1"/>
  <c r="BW191" i="1" a="1"/>
  <c r="BW191" i="1" s="1"/>
  <c r="BW107" i="1" a="1"/>
  <c r="BW107" i="1" s="1"/>
  <c r="BW238" i="1" a="1"/>
  <c r="BW238" i="1" s="1"/>
  <c r="BW497" i="1" a="1"/>
  <c r="BW497" i="1" s="1"/>
  <c r="BW438" i="1" a="1"/>
  <c r="BW438" i="1" s="1"/>
  <c r="BW234" i="1" a="1"/>
  <c r="BW234" i="1" s="1"/>
  <c r="BW690" i="1" a="1"/>
  <c r="BW690" i="1" s="1"/>
  <c r="BW322" i="1" a="1"/>
  <c r="BW322" i="1" s="1"/>
  <c r="BW237" i="1" a="1"/>
  <c r="BW237" i="1" s="1"/>
  <c r="BW222" i="1" a="1"/>
  <c r="BW222" i="1" s="1"/>
  <c r="BW858" i="1" a="1"/>
  <c r="BW858" i="1" s="1"/>
  <c r="BW263" i="1" a="1"/>
  <c r="BW263" i="1" s="1"/>
  <c r="BW305" i="1" a="1"/>
  <c r="BW305" i="1" s="1"/>
  <c r="BW513" i="1" a="1"/>
  <c r="BW513" i="1" s="1"/>
  <c r="BW920" i="1" a="1"/>
  <c r="BW920" i="1" s="1"/>
  <c r="BW357" i="1" a="1"/>
  <c r="BW357" i="1" s="1"/>
  <c r="BW776" i="1" a="1"/>
  <c r="BW776" i="1" s="1"/>
  <c r="BW425" i="1" a="1"/>
  <c r="BW425" i="1" s="1"/>
  <c r="BW455" i="1" a="1"/>
  <c r="BW455" i="1" s="1"/>
  <c r="BW35" i="1" a="1"/>
  <c r="BW35" i="1" s="1"/>
  <c r="BW842" i="1" a="1"/>
  <c r="BW842" i="1" s="1"/>
  <c r="BW207" i="1" a="1"/>
  <c r="BW207" i="1" s="1"/>
  <c r="BW909" i="1" a="1"/>
  <c r="BW909" i="1" s="1"/>
  <c r="BW127" i="1" a="1"/>
  <c r="BW127" i="1" s="1"/>
  <c r="BW970" i="1" a="1"/>
  <c r="BW970" i="1" s="1"/>
  <c r="BW575" i="1" a="1"/>
  <c r="BW575" i="1" s="1"/>
  <c r="BW910" i="1" a="1"/>
  <c r="BW910" i="1" s="1"/>
  <c r="BW871" i="1" a="1"/>
  <c r="BW871" i="1" s="1"/>
  <c r="BW21" i="1" a="1"/>
  <c r="BW21" i="1" s="1"/>
  <c r="BW736" i="1" a="1"/>
  <c r="BW736" i="1" s="1"/>
  <c r="BW818" i="1" a="1"/>
  <c r="BW818" i="1" s="1"/>
  <c r="BW745" i="1" a="1"/>
  <c r="BW745" i="1" s="1"/>
  <c r="BW423" i="1" a="1"/>
  <c r="BW423" i="1" s="1"/>
  <c r="BW965" i="1" a="1"/>
  <c r="BW965" i="1" s="1"/>
  <c r="BW689" i="1" a="1"/>
  <c r="BW689" i="1" s="1"/>
  <c r="BW360" i="1" a="1"/>
  <c r="BW360" i="1" s="1"/>
  <c r="BW918" i="1" a="1"/>
  <c r="BW918" i="1" s="1"/>
  <c r="BW684" i="1" a="1"/>
  <c r="BW684" i="1" s="1"/>
  <c r="BW240" i="1" a="1"/>
  <c r="BW240" i="1" s="1"/>
  <c r="BW805" i="1" a="1"/>
  <c r="BW805" i="1" s="1"/>
  <c r="BW486" i="1" a="1"/>
  <c r="BW486" i="1" s="1"/>
  <c r="BW39" i="1" a="1"/>
  <c r="BW39" i="1" s="1"/>
  <c r="BW708" i="1" a="1"/>
  <c r="BW708" i="1" s="1"/>
  <c r="BW111" i="1" a="1"/>
  <c r="BW111" i="1" s="1"/>
  <c r="BW682" i="1" a="1"/>
  <c r="BW682" i="1" s="1"/>
  <c r="BW110" i="1" a="1"/>
  <c r="BW110" i="1" s="1"/>
  <c r="BW658" i="1" a="1"/>
  <c r="BW658" i="1" s="1"/>
  <c r="BW134" i="1" a="1"/>
  <c r="BW134" i="1" s="1"/>
  <c r="BW182" i="1" a="1"/>
  <c r="BW182" i="1" s="1"/>
  <c r="BW606" i="1" a="1"/>
  <c r="BW606" i="1" s="1"/>
  <c r="BW122" i="1" a="1"/>
  <c r="BW122" i="1" s="1"/>
  <c r="BW531" i="1" a="1"/>
  <c r="BW531" i="1" s="1"/>
  <c r="BW87" i="1" a="1"/>
  <c r="BW87" i="1" s="1"/>
  <c r="BW696" i="1" a="1"/>
  <c r="BW696" i="1" s="1"/>
  <c r="BW273" i="1" a="1"/>
  <c r="BW273" i="1" s="1"/>
  <c r="BW629" i="1" a="1"/>
  <c r="BW629" i="1" s="1"/>
  <c r="BW6" i="1" a="1"/>
  <c r="BW6" i="1" s="1"/>
  <c r="BW102" i="1" a="1"/>
  <c r="BW102" i="1" s="1"/>
  <c r="BW131" i="1" a="1"/>
  <c r="BW131" i="1" s="1"/>
  <c r="BW751" i="1" a="1"/>
  <c r="BW751" i="1" s="1"/>
  <c r="BW380" i="1" a="1"/>
  <c r="BW380" i="1" s="1"/>
  <c r="BW64" i="1" a="1"/>
  <c r="BW64" i="1" s="1"/>
  <c r="BW118" i="1" a="1"/>
  <c r="BW118" i="1" s="1"/>
  <c r="BW266" i="1" a="1"/>
  <c r="BW266" i="1" s="1"/>
  <c r="BW547" i="1" a="1"/>
  <c r="BW547" i="1" s="1"/>
  <c r="BW385" i="1" a="1"/>
  <c r="BW385" i="1" s="1"/>
  <c r="BW436" i="1" a="1"/>
  <c r="BW436" i="1" s="1"/>
  <c r="BW904" i="1" a="1"/>
  <c r="BW904" i="1" s="1"/>
  <c r="BW779" i="1" a="1"/>
  <c r="BW779" i="1" s="1"/>
  <c r="BW873" i="1" a="1"/>
  <c r="BW873" i="1" s="1"/>
  <c r="BV1544" i="1"/>
  <c r="BW1126" i="1" a="1"/>
  <c r="BW1126" i="1" s="1"/>
  <c r="BW1113" i="1" a="1"/>
  <c r="BW1113" i="1" s="1"/>
  <c r="BW1101" i="1" a="1"/>
  <c r="BW1101" i="1" s="1"/>
  <c r="BW1088" i="1" a="1"/>
  <c r="BW1088" i="1" s="1"/>
  <c r="BW1076" i="1" a="1"/>
  <c r="BW1076" i="1" s="1"/>
  <c r="BW1064" i="1" a="1"/>
  <c r="BW1064" i="1" s="1"/>
  <c r="BW1052" i="1" a="1"/>
  <c r="BW1052" i="1" s="1"/>
  <c r="BW1039" i="1" a="1"/>
  <c r="BW1039" i="1" s="1"/>
  <c r="BW1027" i="1" a="1"/>
  <c r="BW1027" i="1" s="1"/>
  <c r="BW1015" i="1" a="1"/>
  <c r="BW1015" i="1" s="1"/>
  <c r="BW982" i="1" a="1"/>
  <c r="BW982" i="1" s="1"/>
  <c r="BW939" i="1" a="1"/>
  <c r="BW939" i="1" s="1"/>
  <c r="BW946" i="1" a="1"/>
  <c r="BW946" i="1" s="1"/>
  <c r="BW104" i="1" a="1"/>
  <c r="BW104" i="1" s="1"/>
  <c r="BW769" i="1" a="1"/>
  <c r="BW769" i="1" s="1"/>
  <c r="BW882" i="1" a="1"/>
  <c r="BW882" i="1" s="1"/>
  <c r="BW822" i="1" a="1"/>
  <c r="BW822" i="1" s="1"/>
  <c r="BW500" i="1" a="1"/>
  <c r="BW500" i="1" s="1"/>
  <c r="BW976" i="1" a="1"/>
  <c r="BW976" i="1" s="1"/>
  <c r="BW807" i="1" a="1"/>
  <c r="BW807" i="1" s="1"/>
  <c r="BW326" i="1" a="1"/>
  <c r="BW326" i="1" s="1"/>
  <c r="BW889" i="1" a="1"/>
  <c r="BW889" i="1" s="1"/>
  <c r="BW640" i="1" a="1"/>
  <c r="BW640" i="1" s="1"/>
  <c r="BW208" i="1" a="1"/>
  <c r="BW208" i="1" s="1"/>
  <c r="BW795" i="1" a="1"/>
  <c r="BW795" i="1" s="1"/>
  <c r="BW468" i="1" a="1"/>
  <c r="BW468" i="1" s="1"/>
  <c r="BW14" i="1" a="1"/>
  <c r="BW14" i="1" s="1"/>
  <c r="BW659" i="1" a="1"/>
  <c r="BW659" i="1" s="1"/>
  <c r="BW81" i="1" a="1"/>
  <c r="BW81" i="1" s="1"/>
  <c r="BW635" i="1" a="1"/>
  <c r="BW635" i="1" s="1"/>
  <c r="BW80" i="1" a="1"/>
  <c r="BW80" i="1" s="1"/>
  <c r="BW624" i="1" a="1"/>
  <c r="BW624" i="1" s="1"/>
  <c r="BW10" i="1" a="1"/>
  <c r="BW10" i="1" s="1"/>
  <c r="BW161" i="1" a="1"/>
  <c r="BW161" i="1" s="1"/>
  <c r="BW571" i="1" a="1"/>
  <c r="BW571" i="1" s="1"/>
  <c r="BW101" i="1" a="1"/>
  <c r="BW101" i="1" s="1"/>
  <c r="BW516" i="1" a="1"/>
  <c r="BW516" i="1" s="1"/>
  <c r="BW53" i="1" a="1"/>
  <c r="BW53" i="1" s="1"/>
  <c r="BW670" i="1" a="1"/>
  <c r="BW670" i="1" s="1"/>
  <c r="BW253" i="1" a="1"/>
  <c r="BW253" i="1" s="1"/>
  <c r="BW596" i="1" a="1"/>
  <c r="BW596" i="1" s="1"/>
  <c r="BW413" i="1" a="1"/>
  <c r="BW413" i="1" s="1"/>
  <c r="BW91" i="1" a="1"/>
  <c r="BW91" i="1" s="1"/>
  <c r="BW120" i="1" a="1"/>
  <c r="BW120" i="1" s="1"/>
  <c r="BW726" i="1" a="1"/>
  <c r="BW726" i="1" s="1"/>
  <c r="BW355" i="1" a="1"/>
  <c r="BW355" i="1" s="1"/>
  <c r="BW55" i="1" a="1"/>
  <c r="BW55" i="1" s="1"/>
  <c r="BW106" i="1" a="1"/>
  <c r="BW106" i="1" s="1"/>
  <c r="BW228" i="1" a="1"/>
  <c r="BW228" i="1" s="1"/>
  <c r="BW722" i="1" a="1"/>
  <c r="BW722" i="1" s="1"/>
  <c r="BW551" i="1" a="1"/>
  <c r="BW551" i="1" s="1"/>
  <c r="BW481" i="1" a="1"/>
  <c r="BW481" i="1" s="1"/>
  <c r="BW974" i="1" a="1"/>
  <c r="BW974" i="1" s="1"/>
  <c r="BW247" i="1" a="1"/>
  <c r="BW247" i="1" s="1"/>
  <c r="BW797" i="1" a="1"/>
  <c r="BW797" i="1" s="1"/>
  <c r="BW1125" i="1" a="1"/>
  <c r="BW1125" i="1" s="1"/>
  <c r="BW1112" i="1" a="1"/>
  <c r="BW1112" i="1" s="1"/>
  <c r="BW1100" i="1" a="1"/>
  <c r="BW1100" i="1" s="1"/>
  <c r="BW1075" i="1" a="1"/>
  <c r="BW1075" i="1" s="1"/>
  <c r="BW1063" i="1" a="1"/>
  <c r="BW1063" i="1" s="1"/>
  <c r="BW1051" i="1" a="1"/>
  <c r="BW1051" i="1" s="1"/>
  <c r="BW1026" i="1" a="1"/>
  <c r="BW1026" i="1" s="1"/>
  <c r="BW1014" i="1" a="1"/>
  <c r="BW1014" i="1" s="1"/>
  <c r="BW1003" i="1" a="1"/>
  <c r="BW1003" i="1" s="1"/>
  <c r="BW992" i="1" a="1"/>
  <c r="BW992" i="1" s="1"/>
  <c r="BW981" i="1" a="1"/>
  <c r="BW981" i="1" s="1"/>
  <c r="BW173" i="1" a="1"/>
  <c r="BW173" i="1" s="1"/>
  <c r="BW764" i="1" a="1"/>
  <c r="BW764" i="1" s="1"/>
  <c r="BW440" i="1" a="1"/>
  <c r="BW440" i="1" s="1"/>
  <c r="BW945" i="1" a="1"/>
  <c r="BW945" i="1" s="1"/>
  <c r="BW636" i="1" a="1"/>
  <c r="BW636" i="1" s="1"/>
  <c r="BW34" i="1" a="1"/>
  <c r="BW34" i="1" s="1"/>
  <c r="BW625" i="1" a="1"/>
  <c r="BW625" i="1" s="1"/>
  <c r="BW954" i="1" a="1"/>
  <c r="BW954" i="1" s="1"/>
  <c r="BW601" i="1" a="1"/>
  <c r="BW601" i="1" s="1"/>
  <c r="BW533" i="1" a="1"/>
  <c r="BW533" i="1" s="1"/>
  <c r="BW141" i="1" a="1"/>
  <c r="BW141" i="1" s="1"/>
  <c r="BW558" i="1" a="1"/>
  <c r="BW558" i="1" s="1"/>
  <c r="BW88" i="1" a="1"/>
  <c r="BW88" i="1" s="1"/>
  <c r="BW503" i="1" a="1"/>
  <c r="BW503" i="1" s="1"/>
  <c r="BW758" i="1" a="1"/>
  <c r="BW758" i="1" s="1"/>
  <c r="BW621" i="1" a="1"/>
  <c r="BW621" i="1" s="1"/>
  <c r="BW214" i="1" a="1"/>
  <c r="BW214" i="1" s="1"/>
  <c r="BW569" i="1" a="1"/>
  <c r="BW569" i="1" s="1"/>
  <c r="BW401" i="1" a="1"/>
  <c r="BW401" i="1" s="1"/>
  <c r="BW71" i="1" a="1"/>
  <c r="BW71" i="1" s="1"/>
  <c r="BW76" i="1" a="1"/>
  <c r="BW76" i="1" s="1"/>
  <c r="BW702" i="1" a="1"/>
  <c r="BW702" i="1" s="1"/>
  <c r="BW343" i="1" a="1"/>
  <c r="BW343" i="1" s="1"/>
  <c r="BW5" i="1" a="1"/>
  <c r="BW5" i="1" s="1"/>
  <c r="BW84" i="1" a="1"/>
  <c r="BW84" i="1" s="1"/>
  <c r="BW204" i="1" a="1"/>
  <c r="BW204" i="1" s="1"/>
  <c r="BW771" i="1" a="1"/>
  <c r="BW771" i="1" s="1"/>
  <c r="BW609" i="1" a="1"/>
  <c r="BW609" i="1" s="1"/>
  <c r="BW554" i="1" a="1"/>
  <c r="BW554" i="1" s="1"/>
  <c r="BW400" i="1" a="1"/>
  <c r="BW400" i="1" s="1"/>
  <c r="BW147" i="1" a="1"/>
  <c r="BW147" i="1" s="1"/>
  <c r="BW877" i="1" a="1"/>
  <c r="BW877" i="1" s="1"/>
  <c r="BW1138" i="1" a="1"/>
  <c r="BW1138" i="1" s="1"/>
  <c r="BW1124" i="1" a="1"/>
  <c r="BW1124" i="1" s="1"/>
  <c r="BW1111" i="1" a="1"/>
  <c r="BW1111" i="1" s="1"/>
  <c r="BW1099" i="1" a="1"/>
  <c r="BW1099" i="1" s="1"/>
  <c r="BW1087" i="1" a="1"/>
  <c r="BW1087" i="1" s="1"/>
  <c r="BW1074" i="1" a="1"/>
  <c r="BW1074" i="1" s="1"/>
  <c r="BW1062" i="1" a="1"/>
  <c r="BW1062" i="1" s="1"/>
  <c r="BW1050" i="1" a="1"/>
  <c r="BW1050" i="1" s="1"/>
  <c r="BW1038" i="1" a="1"/>
  <c r="BW1038" i="1" s="1"/>
  <c r="BW1025" i="1" a="1"/>
  <c r="BW1025" i="1" s="1"/>
  <c r="BW1013" i="1" a="1"/>
  <c r="BW1013" i="1" s="1"/>
  <c r="BW1002" i="1" a="1"/>
  <c r="BW1002" i="1" s="1"/>
  <c r="BW991" i="1" a="1"/>
  <c r="BW991" i="1" s="1"/>
  <c r="BW113" i="1" a="1"/>
  <c r="BW113" i="1" s="1"/>
  <c r="BW958" i="1" a="1"/>
  <c r="BW958" i="1" s="1"/>
  <c r="BW269" i="1" a="1"/>
  <c r="BW269" i="1" s="1"/>
  <c r="BW867" i="1" a="1"/>
  <c r="BW867" i="1" s="1"/>
  <c r="BW604" i="1" a="1"/>
  <c r="BW604" i="1" s="1"/>
  <c r="BW148" i="1" a="1"/>
  <c r="BW148" i="1" s="1"/>
  <c r="BW720" i="1" a="1"/>
  <c r="BW720" i="1" s="1"/>
  <c r="BW415" i="1" a="1"/>
  <c r="BW415" i="1" s="1"/>
  <c r="BW906" i="1" a="1"/>
  <c r="BW906" i="1" s="1"/>
  <c r="BW615" i="1" a="1"/>
  <c r="BW615" i="1" s="1"/>
  <c r="BW13" i="1" a="1"/>
  <c r="BW13" i="1" s="1"/>
  <c r="BW587" i="1" a="1"/>
  <c r="BW587" i="1" s="1"/>
  <c r="BW943" i="1" a="1"/>
  <c r="BW943" i="1" s="1"/>
  <c r="BW586" i="1" a="1"/>
  <c r="BW586" i="1" s="1"/>
  <c r="BW506" i="1" a="1"/>
  <c r="BW506" i="1" s="1"/>
  <c r="BW123" i="1" a="1"/>
  <c r="BW123" i="1" s="1"/>
  <c r="BW532" i="1" a="1"/>
  <c r="BW532" i="1" s="1"/>
  <c r="BW56" i="1" a="1"/>
  <c r="BW56" i="1" s="1"/>
  <c r="BW462" i="1" a="1"/>
  <c r="BW462" i="1" s="1"/>
  <c r="BW723" i="1" a="1"/>
  <c r="BW723" i="1" s="1"/>
  <c r="BW613" i="1" a="1"/>
  <c r="BW613" i="1" s="1"/>
  <c r="BW158" i="1" a="1"/>
  <c r="BW158" i="1" s="1"/>
  <c r="BW528" i="1" a="1"/>
  <c r="BW528" i="1" s="1"/>
  <c r="BW388" i="1" a="1"/>
  <c r="BW388" i="1" s="1"/>
  <c r="BW33" i="1" a="1"/>
  <c r="BW33" i="1" s="1"/>
  <c r="BW47" i="1" a="1"/>
  <c r="BW47" i="1" s="1"/>
  <c r="BW694" i="1" a="1"/>
  <c r="BW694" i="1" s="1"/>
  <c r="BW330" i="1" a="1"/>
  <c r="BW330" i="1" s="1"/>
  <c r="BW429" i="1" a="1"/>
  <c r="BW429" i="1" s="1"/>
  <c r="BW36" i="1" a="1"/>
  <c r="BW36" i="1" s="1"/>
  <c r="BW154" i="1" a="1"/>
  <c r="BW154" i="1" s="1"/>
  <c r="BW788" i="1" a="1"/>
  <c r="BW788" i="1" s="1"/>
  <c r="BW631" i="1" a="1"/>
  <c r="BW631" i="1" s="1"/>
  <c r="BW582" i="1" a="1"/>
  <c r="BW582" i="1" s="1"/>
  <c r="BW92" i="1" a="1"/>
  <c r="BW92" i="1" s="1"/>
  <c r="BW452" i="1" a="1"/>
  <c r="BW452" i="1" s="1"/>
  <c r="BW891" i="1" a="1"/>
  <c r="BW891" i="1" s="1"/>
  <c r="BW1137" i="1" a="1"/>
  <c r="BW1137" i="1" s="1"/>
  <c r="BW1123" i="1" a="1"/>
  <c r="BW1123" i="1" s="1"/>
  <c r="BW1110" i="1" a="1"/>
  <c r="BW1110" i="1" s="1"/>
  <c r="BW1098" i="1" a="1"/>
  <c r="BW1098" i="1" s="1"/>
  <c r="BW1086" i="1" a="1"/>
  <c r="BW1086" i="1" s="1"/>
  <c r="BW1061" i="1" a="1"/>
  <c r="BW1061" i="1" s="1"/>
  <c r="BW1049" i="1" a="1"/>
  <c r="BW1049" i="1" s="1"/>
  <c r="BW1037" i="1" a="1"/>
  <c r="BW1037" i="1" s="1"/>
  <c r="BW1012" i="1" a="1"/>
  <c r="BW1012" i="1" s="1"/>
  <c r="BW1001" i="1" a="1"/>
  <c r="BW1001" i="1" s="1"/>
  <c r="BW990" i="1" a="1"/>
  <c r="BW990" i="1" s="1"/>
  <c r="BW980" i="1" a="1"/>
  <c r="BW980" i="1" s="1"/>
  <c r="BW863" i="1" a="1"/>
  <c r="BW863" i="1" s="1"/>
  <c r="BW284" i="1" a="1"/>
  <c r="BW284" i="1" s="1"/>
  <c r="BW187" i="1" a="1"/>
  <c r="BW187" i="1" s="1"/>
  <c r="BW607" i="1" a="1"/>
  <c r="BW607" i="1" s="1"/>
  <c r="BW271" i="1" a="1"/>
  <c r="BW271" i="1" s="1"/>
  <c r="BW591" i="1" a="1"/>
  <c r="BW591" i="1" s="1"/>
  <c r="BW209" i="1" a="1"/>
  <c r="BW209" i="1" s="1"/>
  <c r="BW857" i="1" a="1"/>
  <c r="BW857" i="1" s="1"/>
  <c r="BW573" i="1" a="1"/>
  <c r="BW573" i="1" s="1"/>
  <c r="BW114" i="1" a="1"/>
  <c r="BW114" i="1" s="1"/>
  <c r="BW695" i="1" a="1"/>
  <c r="BW695" i="1" s="1"/>
  <c r="BW384" i="1" a="1"/>
  <c r="BW384" i="1" s="1"/>
  <c r="BW896" i="1" a="1"/>
  <c r="BW896" i="1" s="1"/>
  <c r="BW566" i="1" a="1"/>
  <c r="BW566" i="1" s="1"/>
  <c r="BW934" i="1" a="1"/>
  <c r="BW934" i="1" s="1"/>
  <c r="BW565" i="1" a="1"/>
  <c r="BW565" i="1" s="1"/>
  <c r="BW894" i="1" a="1"/>
  <c r="BW894" i="1" s="1"/>
  <c r="BW564" i="1" a="1"/>
  <c r="BW564" i="1" s="1"/>
  <c r="BW478" i="1" a="1"/>
  <c r="BW478" i="1" s="1"/>
  <c r="BW103" i="1" a="1"/>
  <c r="BW103" i="1" s="1"/>
  <c r="BW491" i="1" a="1"/>
  <c r="BW491" i="1" s="1"/>
  <c r="BW41" i="1" a="1"/>
  <c r="BW41" i="1" s="1"/>
  <c r="BW431" i="1" a="1"/>
  <c r="BW431" i="1" s="1"/>
  <c r="BW961" i="1" a="1"/>
  <c r="BW961" i="1" s="1"/>
  <c r="BW556" i="1" a="1"/>
  <c r="BW556" i="1" s="1"/>
  <c r="BW137" i="1" a="1"/>
  <c r="BW137" i="1" s="1"/>
  <c r="BW514" i="1" a="1"/>
  <c r="BW514" i="1" s="1"/>
  <c r="BW351" i="1" a="1"/>
  <c r="BW351" i="1" s="1"/>
  <c r="BW418" i="1" a="1"/>
  <c r="BW418" i="1" s="1"/>
  <c r="BW38" i="1" a="1"/>
  <c r="BW38" i="1" s="1"/>
  <c r="BW677" i="1" a="1"/>
  <c r="BW677" i="1" s="1"/>
  <c r="BW293" i="1" a="1"/>
  <c r="BW293" i="1" s="1"/>
  <c r="BW404" i="1" a="1"/>
  <c r="BW404" i="1" s="1"/>
  <c r="BW26" i="1" a="1"/>
  <c r="BW26" i="1" s="1"/>
  <c r="BW117" i="1" a="1"/>
  <c r="BW117" i="1" s="1"/>
  <c r="BW819" i="1" a="1"/>
  <c r="BW819" i="1" s="1"/>
  <c r="BW685" i="1" a="1"/>
  <c r="BW685" i="1" s="1"/>
  <c r="BW651" i="1" a="1"/>
  <c r="BW651" i="1" s="1"/>
  <c r="BW359" i="1" a="1"/>
  <c r="BW359" i="1" s="1"/>
  <c r="BW619" i="1" a="1"/>
  <c r="BW619" i="1" s="1"/>
  <c r="BW892" i="1" a="1"/>
  <c r="BW892" i="1" s="1"/>
  <c r="BW1136" i="1" a="1"/>
  <c r="BW1136" i="1" s="1"/>
  <c r="BW1122" i="1" a="1"/>
  <c r="BW1122" i="1" s="1"/>
  <c r="BW1109" i="1" a="1"/>
  <c r="BW1109" i="1" s="1"/>
  <c r="BW1097" i="1" a="1"/>
  <c r="BW1097" i="1" s="1"/>
  <c r="BW1085" i="1" a="1"/>
  <c r="BW1085" i="1" s="1"/>
  <c r="BW1073" i="1" a="1"/>
  <c r="BW1073" i="1" s="1"/>
  <c r="BW1060" i="1" a="1"/>
  <c r="BW1060" i="1" s="1"/>
  <c r="BW1048" i="1" a="1"/>
  <c r="BW1048" i="1" s="1"/>
  <c r="BW1036" i="1" a="1"/>
  <c r="BW1036" i="1" s="1"/>
  <c r="BW1024" i="1" a="1"/>
  <c r="BW1024" i="1" s="1"/>
  <c r="BW1011" i="1" a="1"/>
  <c r="BW1011" i="1" s="1"/>
  <c r="BW1000" i="1" a="1"/>
  <c r="BW1000" i="1" s="1"/>
  <c r="BW979" i="1" a="1"/>
  <c r="BW979" i="1" s="1"/>
  <c r="BW574" i="1" a="1"/>
  <c r="BW574" i="1" s="1"/>
  <c r="BW183" i="1" a="1"/>
  <c r="BW183" i="1" s="1"/>
  <c r="BW847" i="1" a="1"/>
  <c r="BW847" i="1" s="1"/>
  <c r="BW552" i="1" a="1"/>
  <c r="BW552" i="1" s="1"/>
  <c r="BW90" i="1" a="1"/>
  <c r="BW90" i="1" s="1"/>
  <c r="BW683" i="1" a="1"/>
  <c r="BW683" i="1" s="1"/>
  <c r="BW358" i="1" a="1"/>
  <c r="BW358" i="1" s="1"/>
  <c r="BW886" i="1" a="1"/>
  <c r="BW886" i="1" s="1"/>
  <c r="BW549" i="1" a="1"/>
  <c r="BW549" i="1" s="1"/>
  <c r="BW905" i="1" a="1"/>
  <c r="BW905" i="1" s="1"/>
  <c r="BW525" i="1" a="1"/>
  <c r="BW525" i="1" s="1"/>
  <c r="BW885" i="1" a="1"/>
  <c r="BW885" i="1" s="1"/>
  <c r="BW524" i="1" a="1"/>
  <c r="BW524" i="1" s="1"/>
  <c r="BW464" i="1" a="1"/>
  <c r="BW464" i="1" s="1"/>
  <c r="BW28" i="1" a="1"/>
  <c r="BW28" i="1" s="1"/>
  <c r="BW477" i="1" a="1"/>
  <c r="BW477" i="1" s="1"/>
  <c r="BW25" i="1" a="1"/>
  <c r="BW25" i="1" s="1"/>
  <c r="BW410" i="1" a="1"/>
  <c r="BW410" i="1" s="1"/>
  <c r="BW923" i="1" a="1"/>
  <c r="BW923" i="1" s="1"/>
  <c r="BW529" i="1" a="1"/>
  <c r="BW529" i="1" s="1"/>
  <c r="BW121" i="1" a="1"/>
  <c r="BW121" i="1" s="1"/>
  <c r="BW474" i="1" a="1"/>
  <c r="BW474" i="1" s="1"/>
  <c r="BW313" i="1" a="1"/>
  <c r="BW313" i="1" s="1"/>
  <c r="BW406" i="1" a="1"/>
  <c r="BW406" i="1" s="1"/>
  <c r="BW27" i="1" a="1"/>
  <c r="BW27" i="1" s="1"/>
  <c r="BW632" i="1" a="1"/>
  <c r="BW632" i="1" s="1"/>
  <c r="BW255" i="1" a="1"/>
  <c r="BW255" i="1" s="1"/>
  <c r="BW354" i="1" a="1"/>
  <c r="BW354" i="1" s="1"/>
  <c r="BW16" i="1" a="1"/>
  <c r="BW16" i="1" s="1"/>
  <c r="BW105" i="1" a="1"/>
  <c r="BW105" i="1" s="1"/>
  <c r="BW836" i="1" a="1"/>
  <c r="BW836" i="1" s="1"/>
  <c r="BW757" i="1" a="1"/>
  <c r="BW757" i="1" s="1"/>
  <c r="BW703" i="1" a="1"/>
  <c r="BW703" i="1" s="1"/>
  <c r="BW563" i="1" a="1"/>
  <c r="BW563" i="1" s="1"/>
  <c r="BW872" i="1" a="1"/>
  <c r="BW872" i="1" s="1"/>
  <c r="BW811" i="1" a="1"/>
  <c r="BW811" i="1" s="1"/>
  <c r="BW1135" i="1" a="1"/>
  <c r="BW1135" i="1" s="1"/>
  <c r="BW1121" i="1" a="1"/>
  <c r="BW1121" i="1" s="1"/>
  <c r="BW1096" i="1" a="1"/>
  <c r="BW1096" i="1" s="1"/>
  <c r="BW1084" i="1" a="1"/>
  <c r="BW1084" i="1" s="1"/>
  <c r="BW1072" i="1" a="1"/>
  <c r="BW1072" i="1" s="1"/>
  <c r="BW1047" i="1" a="1"/>
  <c r="BW1047" i="1" s="1"/>
  <c r="BW1035" i="1" a="1"/>
  <c r="BW1035" i="1" s="1"/>
  <c r="BW1023" i="1" a="1"/>
  <c r="BW1023" i="1" s="1"/>
  <c r="BW989" i="1" a="1"/>
  <c r="BW989" i="1" s="1"/>
  <c r="BW978" i="1" a="1"/>
  <c r="BW978" i="1" s="1"/>
  <c r="BW911" i="1" a="1"/>
  <c r="BW911" i="1" s="1"/>
  <c r="BW725" i="1" a="1"/>
  <c r="BW725" i="1" s="1"/>
  <c r="BW971" i="1" a="1"/>
  <c r="BW971" i="1" s="1"/>
  <c r="BW754" i="1" a="1"/>
  <c r="BW754" i="1" s="1"/>
  <c r="BW608" i="1" a="1"/>
  <c r="BW608" i="1" s="1"/>
  <c r="BW553" i="1" a="1"/>
  <c r="BW553" i="1" s="1"/>
  <c r="BW149" i="1" a="1"/>
  <c r="BW149" i="1" s="1"/>
  <c r="BW827" i="1" a="1"/>
  <c r="BW827" i="1" s="1"/>
  <c r="BW511" i="1" a="1"/>
  <c r="BW511" i="1" s="1"/>
  <c r="BW62" i="1" a="1"/>
  <c r="BW62" i="1" s="1"/>
  <c r="BW649" i="1" a="1"/>
  <c r="BW649" i="1" s="1"/>
  <c r="BW323" i="1" a="1"/>
  <c r="BW323" i="1" s="1"/>
  <c r="BW876" i="1" a="1"/>
  <c r="BW876" i="1" s="1"/>
  <c r="BW508" i="1" a="1"/>
  <c r="BW508" i="1" s="1"/>
  <c r="BW895" i="1" a="1"/>
  <c r="BW895" i="1" s="1"/>
  <c r="BW485" i="1" a="1"/>
  <c r="BW485" i="1" s="1"/>
  <c r="BW874" i="1" a="1"/>
  <c r="BW874" i="1" s="1"/>
  <c r="BW459" i="1" a="1"/>
  <c r="BW459" i="1" s="1"/>
  <c r="BW449" i="1" a="1"/>
  <c r="BW449" i="1" s="1"/>
  <c r="BW9" i="1" a="1"/>
  <c r="BW9" i="1" s="1"/>
  <c r="BW463" i="1" a="1"/>
  <c r="BW463" i="1" s="1"/>
  <c r="BW740" i="1" a="1"/>
  <c r="BW740" i="1" s="1"/>
  <c r="BW390" i="1" a="1"/>
  <c r="BW390" i="1" s="1"/>
  <c r="BW897" i="1" a="1"/>
  <c r="BW897" i="1" s="1"/>
  <c r="BW515" i="1" a="1"/>
  <c r="BW515" i="1" s="1"/>
  <c r="BW52" i="1" a="1"/>
  <c r="BW52" i="1" s="1"/>
  <c r="BW426" i="1" a="1"/>
  <c r="BW426" i="1" s="1"/>
  <c r="BW301" i="1" a="1"/>
  <c r="BW301" i="1" s="1"/>
  <c r="BW381" i="1" a="1"/>
  <c r="BW381" i="1" s="1"/>
  <c r="BW879" i="1" a="1"/>
  <c r="BW879" i="1" s="1"/>
  <c r="BW602" i="1" a="1"/>
  <c r="BW602" i="1" s="1"/>
  <c r="BW243" i="1" a="1"/>
  <c r="BW243" i="1" s="1"/>
  <c r="BW329" i="1" a="1"/>
  <c r="BW329" i="1" s="1"/>
  <c r="BW465" i="1" a="1"/>
  <c r="BW465" i="1" s="1"/>
  <c r="BW63" i="1" a="1"/>
  <c r="BW63" i="1" s="1"/>
  <c r="BW883" i="1" a="1"/>
  <c r="BW883" i="1" s="1"/>
  <c r="BW820" i="1" a="1"/>
  <c r="BW820" i="1" s="1"/>
  <c r="BW774" i="1" a="1"/>
  <c r="BW774" i="1" s="1"/>
  <c r="BW361" i="1" a="1"/>
  <c r="BW361" i="1" s="1"/>
  <c r="BW188" i="1" a="1"/>
  <c r="BW188" i="1" s="1"/>
  <c r="BW248" i="1" a="1"/>
  <c r="BW248" i="1" s="1"/>
  <c r="BW1134" i="1" a="1"/>
  <c r="BW1134" i="1" s="1"/>
  <c r="BW1120" i="1" a="1"/>
  <c r="BW1120" i="1" s="1"/>
  <c r="BW1108" i="1" a="1"/>
  <c r="BW1108" i="1" s="1"/>
  <c r="BW1095" i="1" a="1"/>
  <c r="BW1095" i="1" s="1"/>
  <c r="BW1083" i="1" a="1"/>
  <c r="BW1083" i="1" s="1"/>
  <c r="BW1071" i="1" a="1"/>
  <c r="BW1071" i="1" s="1"/>
  <c r="BW1059" i="1" a="1"/>
  <c r="BW1059" i="1" s="1"/>
  <c r="BW1046" i="1" a="1"/>
  <c r="BW1046" i="1" s="1"/>
  <c r="BW1034" i="1" a="1"/>
  <c r="BW1034" i="1" s="1"/>
  <c r="BW1022" i="1" a="1"/>
  <c r="BW1022" i="1" s="1"/>
  <c r="BW1010" i="1" a="1"/>
  <c r="BW1010" i="1" s="1"/>
  <c r="BW999" i="1" a="1"/>
  <c r="BW999" i="1" s="1"/>
  <c r="BW988" i="1" a="1"/>
  <c r="BW988" i="1" s="1"/>
  <c r="BW977" i="1" a="1"/>
  <c r="BW977" i="1" s="1"/>
  <c r="AF2" i="1" a="1"/>
  <c r="BK2" i="1" s="1" a="1"/>
  <c r="BM197" i="1" s="1" a="1"/>
  <c r="BM197" i="1" s="1"/>
  <c r="BL162" i="1" l="1" a="1"/>
  <c r="BL162" i="1" s="1"/>
  <c r="BL211" i="1" a="1"/>
  <c r="BL211" i="1" s="1"/>
  <c r="BL194" i="1" a="1"/>
  <c r="BL194" i="1" s="1"/>
  <c r="BL163" i="1" a="1"/>
  <c r="BL163" i="1" s="1"/>
  <c r="BM129" i="1" a="1"/>
  <c r="BM129" i="1" s="1"/>
  <c r="BL141" i="1" a="1"/>
  <c r="BL141" i="1" s="1"/>
  <c r="BM156" i="1" a="1"/>
  <c r="BM156" i="1" s="1"/>
  <c r="BL222" i="1" a="1"/>
  <c r="BL222" i="1" s="1"/>
  <c r="BM108" i="1" a="1"/>
  <c r="BM108" i="1" s="1"/>
  <c r="BL54" i="1" a="1"/>
  <c r="BL54" i="1" s="1"/>
  <c r="BM115" i="1" a="1"/>
  <c r="BM115" i="1" s="1"/>
  <c r="BM40" i="1" a="1"/>
  <c r="BM40" i="1" s="1"/>
  <c r="BM255" i="1" a="1"/>
  <c r="BM255" i="1" s="1"/>
  <c r="BL185" i="1" a="1"/>
  <c r="BL185" i="1" s="1"/>
  <c r="BL10" i="1" a="1"/>
  <c r="BL10" i="1" s="1"/>
  <c r="BM118" i="1" a="1"/>
  <c r="BM118" i="1" s="1"/>
  <c r="BL50" i="1" a="1"/>
  <c r="BL50" i="1" s="1"/>
  <c r="BM104" i="1" a="1"/>
  <c r="BM104" i="1" s="1"/>
  <c r="BM173" i="1" a="1"/>
  <c r="BM173" i="1" s="1"/>
  <c r="BL224" i="1" a="1"/>
  <c r="BL224" i="1" s="1"/>
  <c r="BL226" i="1" a="1"/>
  <c r="BL226" i="1" s="1"/>
  <c r="BL21" i="1" a="1"/>
  <c r="BL21" i="1" s="1"/>
  <c r="BM119" i="1" a="1"/>
  <c r="BM119" i="1" s="1"/>
  <c r="BM226" i="1" a="1"/>
  <c r="BM226" i="1" s="1"/>
  <c r="BM188" i="1" a="1"/>
  <c r="BM188" i="1" s="1"/>
  <c r="BL42" i="1" a="1"/>
  <c r="BL42" i="1" s="1"/>
  <c r="BK2" i="1"/>
  <c r="BL2" i="1" s="1" a="1"/>
  <c r="BL2" i="1" s="1"/>
  <c r="BL240" i="1" a="1"/>
  <c r="BL240" i="1" s="1"/>
  <c r="BM130" i="1" a="1"/>
  <c r="BM130" i="1" s="1"/>
  <c r="BL137" i="1" a="1"/>
  <c r="BL137" i="1" s="1"/>
  <c r="BL19" i="1" a="1"/>
  <c r="BL19" i="1" s="1"/>
  <c r="BM174" i="1" a="1"/>
  <c r="BM174" i="1" s="1"/>
  <c r="BM57" i="1" a="1"/>
  <c r="BM57" i="1" s="1"/>
  <c r="BM37" i="1" a="1"/>
  <c r="BM37" i="1" s="1"/>
  <c r="BM144" i="1" a="1"/>
  <c r="BM144" i="1" s="1"/>
  <c r="BL192" i="1" a="1"/>
  <c r="BL192" i="1" s="1"/>
  <c r="BM185" i="1" a="1"/>
  <c r="BM185" i="1" s="1"/>
  <c r="BL107" i="1" a="1"/>
  <c r="BL107" i="1" s="1"/>
  <c r="BL98" i="1" a="1"/>
  <c r="BL98" i="1" s="1"/>
  <c r="BM198" i="1" a="1"/>
  <c r="BM198" i="1" s="1"/>
  <c r="BM231" i="1" a="1"/>
  <c r="BM231" i="1" s="1"/>
  <c r="BM224" i="1" a="1"/>
  <c r="BM224" i="1" s="1"/>
  <c r="BM204" i="1" a="1"/>
  <c r="BM204" i="1" s="1"/>
  <c r="BL219" i="1" a="1"/>
  <c r="BL219" i="1" s="1"/>
  <c r="BM127" i="1" a="1"/>
  <c r="BM127" i="1" s="1"/>
  <c r="BL249" i="1" a="1"/>
  <c r="BL249" i="1" s="1"/>
  <c r="BM59" i="1" a="1"/>
  <c r="BM59" i="1" s="1"/>
  <c r="BL153" i="1" a="1"/>
  <c r="BL153" i="1" s="1"/>
  <c r="BM52" i="1" a="1"/>
  <c r="BM52" i="1" s="1"/>
  <c r="BL15" i="1" a="1"/>
  <c r="BL15" i="1" s="1"/>
  <c r="BM154" i="1" a="1"/>
  <c r="BM154" i="1" s="1"/>
  <c r="BL131" i="1" a="1"/>
  <c r="BL131" i="1" s="1"/>
  <c r="BL87" i="1" a="1"/>
  <c r="BL87" i="1" s="1"/>
  <c r="BL104" i="1" a="1"/>
  <c r="BL104" i="1" s="1"/>
  <c r="BL242" i="1" a="1"/>
  <c r="BL242" i="1" s="1"/>
  <c r="BL7" i="1" a="1"/>
  <c r="BL7" i="1" s="1"/>
  <c r="BL71" i="1" a="1"/>
  <c r="BL71" i="1" s="1"/>
  <c r="BM109" i="1" a="1"/>
  <c r="BM109" i="1" s="1"/>
  <c r="BM236" i="1" a="1"/>
  <c r="BM236" i="1" s="1"/>
  <c r="BL79" i="1" a="1"/>
  <c r="BL79" i="1" s="1"/>
  <c r="BL132" i="1" a="1"/>
  <c r="BL132" i="1" s="1"/>
  <c r="BM33" i="1" a="1"/>
  <c r="BM33" i="1" s="1"/>
  <c r="BL86" i="1" a="1"/>
  <c r="BL86" i="1" s="1"/>
  <c r="BL47" i="1" a="1"/>
  <c r="BL47" i="1" s="1"/>
  <c r="BL56" i="1" a="1"/>
  <c r="BL56" i="1" s="1"/>
  <c r="BM24" i="1" a="1"/>
  <c r="BM24" i="1" s="1"/>
  <c r="BL235" i="1" a="1"/>
  <c r="BL235" i="1" s="1"/>
  <c r="BM178" i="1" a="1"/>
  <c r="BM178" i="1" s="1"/>
  <c r="BL13" i="1" a="1"/>
  <c r="BL13" i="1" s="1"/>
  <c r="BM171" i="1" a="1"/>
  <c r="BM171" i="1" s="1"/>
  <c r="BL149" i="1" a="1"/>
  <c r="BL149" i="1" s="1"/>
  <c r="BL165" i="1" a="1"/>
  <c r="BL165" i="1" s="1"/>
  <c r="BL191" i="1" a="1"/>
  <c r="BL191" i="1" s="1"/>
  <c r="BM87" i="1" a="1"/>
  <c r="BM87" i="1" s="1"/>
  <c r="BM251" i="1" a="1"/>
  <c r="BM251" i="1" s="1"/>
  <c r="BM139" i="1" a="1"/>
  <c r="BM139" i="1" s="1"/>
  <c r="BL77" i="1" a="1"/>
  <c r="BL77" i="1" s="1"/>
  <c r="BL147" i="1" a="1"/>
  <c r="BL147" i="1" s="1"/>
  <c r="BM206" i="1" a="1"/>
  <c r="BM206" i="1" s="1"/>
  <c r="BM97" i="1" a="1"/>
  <c r="BM97" i="1" s="1"/>
  <c r="BM225" i="1" a="1"/>
  <c r="BM225" i="1" s="1"/>
  <c r="BL252" i="1" a="1"/>
  <c r="BL252" i="1" s="1"/>
  <c r="BM62" i="1" a="1"/>
  <c r="BM62" i="1" s="1"/>
  <c r="BM201" i="1" a="1"/>
  <c r="BM201" i="1" s="1"/>
  <c r="BL128" i="1" a="1"/>
  <c r="BL128" i="1" s="1"/>
  <c r="BM235" i="1" a="1"/>
  <c r="BM235" i="1" s="1"/>
  <c r="BL168" i="1" a="1"/>
  <c r="BL168" i="1" s="1"/>
  <c r="BM160" i="1" a="1"/>
  <c r="BM160" i="1" s="1"/>
  <c r="BL203" i="1" a="1"/>
  <c r="BL203" i="1" s="1"/>
  <c r="BL57" i="1" a="1"/>
  <c r="BL57" i="1" s="1"/>
  <c r="BM27" i="1" a="1"/>
  <c r="BM27" i="1" s="1"/>
  <c r="BM81" i="1" a="1"/>
  <c r="BM81" i="1" s="1"/>
  <c r="BL243" i="1" a="1"/>
  <c r="BL243" i="1" s="1"/>
  <c r="BL247" i="1" a="1"/>
  <c r="BL247" i="1" s="1"/>
  <c r="BL81" i="1" a="1"/>
  <c r="BL81" i="1" s="1"/>
  <c r="BL82" i="1" a="1"/>
  <c r="BL82" i="1" s="1"/>
  <c r="BM219" i="1" a="1"/>
  <c r="BM219" i="1" s="1"/>
  <c r="BM105" i="1" a="1"/>
  <c r="BM105" i="1" s="1"/>
  <c r="BL166" i="1" a="1"/>
  <c r="BL166" i="1" s="1"/>
  <c r="BL227" i="1" a="1"/>
  <c r="BL227" i="1" s="1"/>
  <c r="BM221" i="1" a="1"/>
  <c r="BM221" i="1" s="1"/>
  <c r="BM5" i="1" a="1"/>
  <c r="BM5" i="1" s="1"/>
  <c r="BM67" i="1" a="1"/>
  <c r="BM67" i="1" s="1"/>
  <c r="BM218" i="1" a="1"/>
  <c r="BM218" i="1" s="1"/>
  <c r="BM229" i="1" a="1"/>
  <c r="BM229" i="1" s="1"/>
  <c r="BL140" i="1" a="1"/>
  <c r="BL140" i="1" s="1"/>
  <c r="BL76" i="1" a="1"/>
  <c r="BL76" i="1" s="1"/>
  <c r="BL65" i="1" a="1"/>
  <c r="BL65" i="1" s="1"/>
  <c r="BM124" i="1" a="1"/>
  <c r="BM124" i="1" s="1"/>
  <c r="BL250" i="1" a="1"/>
  <c r="BL250" i="1" s="1"/>
  <c r="BL134" i="1" a="1"/>
  <c r="BL134" i="1" s="1"/>
  <c r="BL212" i="1" a="1"/>
  <c r="BL212" i="1" s="1"/>
  <c r="BM239" i="1" a="1"/>
  <c r="BM239" i="1" s="1"/>
  <c r="BM123" i="1" a="1"/>
  <c r="BM123" i="1" s="1"/>
  <c r="BM86" i="1" a="1"/>
  <c r="BM86" i="1" s="1"/>
  <c r="BL241" i="1" a="1"/>
  <c r="BL241" i="1" s="1"/>
  <c r="BL60" i="1" a="1"/>
  <c r="BL60" i="1" s="1"/>
  <c r="BL112" i="1" a="1"/>
  <c r="BL112" i="1" s="1"/>
  <c r="BM202" i="1" a="1"/>
  <c r="BM202" i="1" s="1"/>
  <c r="BM138" i="1" a="1"/>
  <c r="BM138" i="1" s="1"/>
  <c r="BM192" i="1" a="1"/>
  <c r="BM192" i="1" s="1"/>
  <c r="BL84" i="1" a="1"/>
  <c r="BL84" i="1" s="1"/>
  <c r="BM213" i="1" a="1"/>
  <c r="BM213" i="1" s="1"/>
  <c r="BL232" i="1" a="1"/>
  <c r="BL232" i="1" s="1"/>
  <c r="BM74" i="1" a="1"/>
  <c r="BM74" i="1" s="1"/>
  <c r="BL117" i="1" a="1"/>
  <c r="BL117" i="1" s="1"/>
  <c r="BM38" i="1" a="1"/>
  <c r="BM38" i="1" s="1"/>
  <c r="BM223" i="1" a="1"/>
  <c r="BM223" i="1" s="1"/>
  <c r="BM217" i="1" a="1"/>
  <c r="BM217" i="1" s="1"/>
  <c r="BL233" i="1" a="1"/>
  <c r="BL233" i="1" s="1"/>
  <c r="BL126" i="1" a="1"/>
  <c r="BL126" i="1" s="1"/>
  <c r="BM193" i="1" a="1"/>
  <c r="BM193" i="1" s="1"/>
  <c r="BM29" i="1" a="1"/>
  <c r="BM29" i="1" s="1"/>
  <c r="BL215" i="1" a="1"/>
  <c r="BL215" i="1" s="1"/>
  <c r="BL217" i="1" a="1"/>
  <c r="BL217" i="1" s="1"/>
  <c r="BL30" i="1" a="1"/>
  <c r="BL30" i="1" s="1"/>
  <c r="BM232" i="1" a="1"/>
  <c r="BM232" i="1" s="1"/>
  <c r="BL99" i="1" a="1"/>
  <c r="BL99" i="1" s="1"/>
  <c r="BL238" i="1" a="1"/>
  <c r="BL238" i="1" s="1"/>
  <c r="BM58" i="1" a="1"/>
  <c r="BM58" i="1" s="1"/>
  <c r="BL183" i="1" a="1"/>
  <c r="BL183" i="1" s="1"/>
  <c r="BM241" i="1" a="1"/>
  <c r="BM241" i="1" s="1"/>
  <c r="BM190" i="1" a="1"/>
  <c r="BM190" i="1" s="1"/>
  <c r="BM180" i="1" a="1"/>
  <c r="BM180" i="1" s="1"/>
  <c r="BM234" i="1" a="1"/>
  <c r="BM234" i="1" s="1"/>
  <c r="BL46" i="1" a="1"/>
  <c r="BL46" i="1" s="1"/>
  <c r="BM186" i="1" a="1"/>
  <c r="BM186" i="1" s="1"/>
  <c r="BL27" i="1" a="1"/>
  <c r="BL27" i="1" s="1"/>
  <c r="BL200" i="1" a="1"/>
  <c r="BL200" i="1" s="1"/>
  <c r="BM172" i="1" a="1"/>
  <c r="BM172" i="1" s="1"/>
  <c r="BM32" i="1" a="1"/>
  <c r="BM32" i="1" s="1"/>
  <c r="BM15" i="1" a="1"/>
  <c r="BM15" i="1" s="1"/>
  <c r="BL144" i="1" a="1"/>
  <c r="BL144" i="1" s="1"/>
  <c r="BL23" i="1" a="1"/>
  <c r="BL23" i="1" s="1"/>
  <c r="BL121" i="1" a="1"/>
  <c r="BL121" i="1" s="1"/>
  <c r="BM211" i="1" a="1"/>
  <c r="BM211" i="1" s="1"/>
  <c r="BL102" i="1" a="1"/>
  <c r="BL102" i="1" s="1"/>
  <c r="BL220" i="1" a="1"/>
  <c r="BL220" i="1" s="1"/>
  <c r="BM83" i="1" a="1"/>
  <c r="BM83" i="1" s="1"/>
  <c r="BM242" i="1" a="1"/>
  <c r="BM242" i="1" s="1"/>
  <c r="BL135" i="1" a="1"/>
  <c r="BL135" i="1" s="1"/>
  <c r="BM41" i="1" a="1"/>
  <c r="BM41" i="1" s="1"/>
  <c r="BM253" i="1" a="1"/>
  <c r="BM253" i="1" s="1"/>
  <c r="BM247" i="1" a="1"/>
  <c r="BM247" i="1" s="1"/>
  <c r="BL36" i="1" a="1"/>
  <c r="BL36" i="1" s="1"/>
  <c r="BM26" i="1" a="1"/>
  <c r="BM26" i="1" s="1"/>
  <c r="BM68" i="1" a="1"/>
  <c r="BM68" i="1" s="1"/>
  <c r="BM113" i="1" a="1"/>
  <c r="BM113" i="1" s="1"/>
  <c r="BL67" i="1" a="1"/>
  <c r="BL67" i="1" s="1"/>
  <c r="BL133" i="1" a="1"/>
  <c r="BL133" i="1" s="1"/>
  <c r="BL175" i="1" a="1"/>
  <c r="BL175" i="1" s="1"/>
  <c r="BL127" i="1" a="1"/>
  <c r="BL127" i="1" s="1"/>
  <c r="BM28" i="1" a="1"/>
  <c r="BM28" i="1" s="1"/>
  <c r="BM9" i="1" a="1"/>
  <c r="BM9" i="1" s="1"/>
  <c r="BL51" i="1" a="1"/>
  <c r="BL51" i="1" s="1"/>
  <c r="BL22" i="1" a="1"/>
  <c r="BL22" i="1" s="1"/>
  <c r="BL35" i="1" a="1"/>
  <c r="BL35" i="1" s="1"/>
  <c r="BL26" i="1" a="1"/>
  <c r="BL26" i="1" s="1"/>
  <c r="BL74" i="1" a="1"/>
  <c r="BL74" i="1" s="1"/>
  <c r="BL69" i="1" a="1"/>
  <c r="BL69" i="1" s="1"/>
  <c r="BM101" i="1" a="1"/>
  <c r="BM101" i="1" s="1"/>
  <c r="BM16" i="1" a="1"/>
  <c r="BM16" i="1" s="1"/>
  <c r="BM100" i="1" a="1"/>
  <c r="BM100" i="1" s="1"/>
  <c r="BL49" i="1" a="1"/>
  <c r="BL49" i="1" s="1"/>
  <c r="BM179" i="1" a="1"/>
  <c r="BM179" i="1" s="1"/>
  <c r="BM196" i="1" a="1"/>
  <c r="BM196" i="1" s="1"/>
  <c r="BM95" i="1" a="1"/>
  <c r="BM95" i="1" s="1"/>
  <c r="BM46" i="1" a="1"/>
  <c r="BM46" i="1" s="1"/>
  <c r="BM150" i="1" a="1"/>
  <c r="BM150" i="1" s="1"/>
  <c r="BM254" i="1" a="1"/>
  <c r="BM254" i="1" s="1"/>
  <c r="BL213" i="1" a="1"/>
  <c r="BL213" i="1" s="1"/>
  <c r="BM191" i="1" a="1"/>
  <c r="BM191" i="1" s="1"/>
  <c r="BL85" i="1" a="1"/>
  <c r="BL85" i="1" s="1"/>
  <c r="BM17" i="1" a="1"/>
  <c r="BM17" i="1" s="1"/>
  <c r="BL17" i="1" a="1"/>
  <c r="BL17" i="1" s="1"/>
  <c r="BL63" i="1" a="1"/>
  <c r="BL63" i="1" s="1"/>
  <c r="BM195" i="1" a="1"/>
  <c r="BM195" i="1" s="1"/>
  <c r="BL187" i="1" a="1"/>
  <c r="BL187" i="1" s="1"/>
  <c r="BM169" i="1" a="1"/>
  <c r="BM169" i="1" s="1"/>
  <c r="BM98" i="1" a="1"/>
  <c r="BM98" i="1" s="1"/>
  <c r="BL93" i="1" a="1"/>
  <c r="BL93" i="1" s="1"/>
  <c r="BM72" i="1" a="1"/>
  <c r="BM72" i="1" s="1"/>
  <c r="BM78" i="1" a="1"/>
  <c r="BM78" i="1" s="1"/>
  <c r="BM209" i="1" a="1"/>
  <c r="BM209" i="1" s="1"/>
  <c r="BL188" i="1" a="1"/>
  <c r="BL188" i="1" s="1"/>
  <c r="BM157" i="1" a="1"/>
  <c r="BM157" i="1" s="1"/>
  <c r="BL176" i="1" a="1"/>
  <c r="BL176" i="1" s="1"/>
  <c r="BM65" i="1" a="1"/>
  <c r="BM65" i="1" s="1"/>
  <c r="BM71" i="1" a="1"/>
  <c r="BM71" i="1" s="1"/>
  <c r="BM148" i="1" a="1"/>
  <c r="BM148" i="1" s="1"/>
  <c r="BL248" i="1" a="1"/>
  <c r="BL248" i="1" s="1"/>
  <c r="BL210" i="1" a="1"/>
  <c r="BL210" i="1" s="1"/>
  <c r="BM136" i="1" a="1"/>
  <c r="BM136" i="1" s="1"/>
  <c r="BL66" i="1" a="1"/>
  <c r="BL66" i="1" s="1"/>
  <c r="BM66" i="1" a="1"/>
  <c r="BM66" i="1" s="1"/>
  <c r="BM106" i="1" a="1"/>
  <c r="BM106" i="1" s="1"/>
  <c r="BL158" i="1" a="1"/>
  <c r="BL158" i="1" s="1"/>
  <c r="BL9" i="1" a="1"/>
  <c r="BL9" i="1" s="1"/>
  <c r="BM39" i="1" a="1"/>
  <c r="BM39" i="1" s="1"/>
  <c r="BM73" i="1" a="1"/>
  <c r="BM73" i="1" s="1"/>
  <c r="BM151" i="1" a="1"/>
  <c r="BM151" i="1" s="1"/>
  <c r="BM8" i="1" a="1"/>
  <c r="BM8" i="1" s="1"/>
  <c r="BL5" i="1" a="1"/>
  <c r="BL5" i="1" s="1"/>
  <c r="BM45" i="1" a="1"/>
  <c r="BM45" i="1" s="1"/>
  <c r="BM19" i="1" a="1"/>
  <c r="BM19" i="1" s="1"/>
  <c r="BM55" i="1" a="1"/>
  <c r="BM55" i="1" s="1"/>
  <c r="BL171" i="1" a="1"/>
  <c r="BL171" i="1" s="1"/>
  <c r="BM60" i="1" a="1"/>
  <c r="BM60" i="1" s="1"/>
  <c r="BM85" i="1" a="1"/>
  <c r="BM85" i="1" s="1"/>
  <c r="BM126" i="1" a="1"/>
  <c r="BM126" i="1" s="1"/>
  <c r="BL58" i="1" a="1"/>
  <c r="BL58" i="1" s="1"/>
  <c r="BL3" i="1" a="1"/>
  <c r="BL3" i="1" s="1"/>
  <c r="BL169" i="1" a="1"/>
  <c r="BL169" i="1" s="1"/>
  <c r="BM56" i="1" a="1"/>
  <c r="BM56" i="1" s="1"/>
  <c r="BL182" i="1" a="1"/>
  <c r="BL182" i="1" s="1"/>
  <c r="BL96" i="1" a="1"/>
  <c r="BL96" i="1" s="1"/>
  <c r="BL150" i="1" a="1"/>
  <c r="BL150" i="1" s="1"/>
  <c r="BM245" i="1" a="1"/>
  <c r="BM245" i="1" s="1"/>
  <c r="BM93" i="1" a="1"/>
  <c r="BM93" i="1" s="1"/>
  <c r="BM107" i="1" a="1"/>
  <c r="BM107" i="1" s="1"/>
  <c r="BL37" i="1" a="1"/>
  <c r="BL37" i="1" s="1"/>
  <c r="BM34" i="1" a="1"/>
  <c r="BM34" i="1" s="1"/>
  <c r="BL53" i="1" a="1"/>
  <c r="BL53" i="1" s="1"/>
  <c r="BL40" i="1" a="1"/>
  <c r="BL40" i="1" s="1"/>
  <c r="BM18" i="1" a="1"/>
  <c r="BM18" i="1" s="1"/>
  <c r="BM162" i="1" a="1"/>
  <c r="BM162" i="1" s="1"/>
  <c r="BM3" i="1" a="1"/>
  <c r="BM3" i="1" s="1"/>
  <c r="BL119" i="1" a="1"/>
  <c r="BL119" i="1" s="1"/>
  <c r="BL16" i="1" a="1"/>
  <c r="BL16" i="1" s="1"/>
  <c r="BM155" i="1" a="1"/>
  <c r="BM155" i="1" s="1"/>
  <c r="BL180" i="1" a="1"/>
  <c r="BL180" i="1" s="1"/>
  <c r="BL111" i="1" a="1"/>
  <c r="BL111" i="1" s="1"/>
  <c r="BL178" i="1" a="1"/>
  <c r="BL178" i="1" s="1"/>
  <c r="BL32" i="1" a="1"/>
  <c r="BL32" i="1" s="1"/>
  <c r="BM12" i="1" a="1"/>
  <c r="BM12" i="1" s="1"/>
  <c r="BM47" i="1" a="1"/>
  <c r="BM47" i="1" s="1"/>
  <c r="BM110" i="1" a="1"/>
  <c r="BM110" i="1" s="1"/>
  <c r="BL45" i="1" a="1"/>
  <c r="BL45" i="1" s="1"/>
  <c r="BL108" i="1" a="1"/>
  <c r="BL108" i="1" s="1"/>
  <c r="BL237" i="1" a="1"/>
  <c r="BL237" i="1" s="1"/>
  <c r="BL228" i="1" a="1"/>
  <c r="BL228" i="1" s="1"/>
  <c r="BL151" i="1" a="1"/>
  <c r="BL151" i="1" s="1"/>
  <c r="BL160" i="1" a="1"/>
  <c r="BL160" i="1" s="1"/>
  <c r="BL214" i="1" a="1"/>
  <c r="BL214" i="1" s="1"/>
  <c r="BM152" i="1" a="1"/>
  <c r="BM152" i="1" s="1"/>
  <c r="BL201" i="1" a="1"/>
  <c r="BL201" i="1" s="1"/>
  <c r="BM54" i="1" a="1"/>
  <c r="BM54" i="1" s="1"/>
  <c r="BL204" i="1" a="1"/>
  <c r="BL204" i="1" s="1"/>
  <c r="BM175" i="1" a="1"/>
  <c r="BM175" i="1" s="1"/>
  <c r="BM164" i="1" a="1"/>
  <c r="BM164" i="1" s="1"/>
  <c r="BL129" i="1" a="1"/>
  <c r="BL129" i="1" s="1"/>
  <c r="BM252" i="1" a="1"/>
  <c r="BM252" i="1" s="1"/>
  <c r="BL75" i="1" a="1"/>
  <c r="BL75" i="1" s="1"/>
  <c r="BM20" i="1" a="1"/>
  <c r="BM20" i="1" s="1"/>
  <c r="BM132" i="1" a="1"/>
  <c r="BM132" i="1" s="1"/>
  <c r="BM227" i="1" a="1"/>
  <c r="BM227" i="1" s="1"/>
  <c r="BL236" i="1" a="1"/>
  <c r="BL236" i="1" s="1"/>
  <c r="BL24" i="1" a="1"/>
  <c r="BL24" i="1" s="1"/>
  <c r="BL4" i="1" a="1"/>
  <c r="BL4" i="1" s="1"/>
  <c r="BL29" i="1" a="1"/>
  <c r="BL29" i="1" s="1"/>
  <c r="BM183" i="1" a="1"/>
  <c r="BM183" i="1" s="1"/>
  <c r="BM187" i="1" a="1"/>
  <c r="BM187" i="1" s="1"/>
  <c r="BL105" i="1" a="1"/>
  <c r="BL105" i="1" s="1"/>
  <c r="BL202" i="1" a="1"/>
  <c r="BL202" i="1" s="1"/>
  <c r="BL11" i="1" a="1"/>
  <c r="BL11" i="1" s="1"/>
  <c r="BL110" i="1" a="1"/>
  <c r="BL110" i="1" s="1"/>
  <c r="BM43" i="1" a="1"/>
  <c r="BM43" i="1" s="1"/>
  <c r="BM51" i="1" a="1"/>
  <c r="BM51" i="1" s="1"/>
  <c r="BL44" i="1" a="1"/>
  <c r="BL44" i="1" s="1"/>
  <c r="BM77" i="1" a="1"/>
  <c r="BM77" i="1" s="1"/>
  <c r="BM96" i="1" a="1"/>
  <c r="BM96" i="1" s="1"/>
  <c r="BL8" i="1" a="1"/>
  <c r="BL8" i="1" s="1"/>
  <c r="BM92" i="1" a="1"/>
  <c r="BM92" i="1" s="1"/>
  <c r="BM184" i="1" a="1"/>
  <c r="BM184" i="1" s="1"/>
  <c r="BL148" i="1" a="1"/>
  <c r="BL148" i="1" s="1"/>
  <c r="BL12" i="1" a="1"/>
  <c r="BL12" i="1" s="1"/>
  <c r="BM80" i="1" a="1"/>
  <c r="BM80" i="1" s="1"/>
  <c r="BL55" i="1" a="1"/>
  <c r="BL55" i="1" s="1"/>
  <c r="BL100" i="1" a="1"/>
  <c r="BL100" i="1" s="1"/>
  <c r="BM210" i="1" a="1"/>
  <c r="BM210" i="1" s="1"/>
  <c r="BL231" i="1" a="1"/>
  <c r="BL231" i="1" s="1"/>
  <c r="BM194" i="1" a="1"/>
  <c r="BM194" i="1" s="1"/>
  <c r="BM116" i="1" a="1"/>
  <c r="BM116" i="1" s="1"/>
  <c r="BM222" i="1" a="1"/>
  <c r="BM222" i="1" s="1"/>
  <c r="BM30" i="1" a="1"/>
  <c r="BM30" i="1" s="1"/>
  <c r="BL59" i="1" a="1"/>
  <c r="BL59" i="1" s="1"/>
  <c r="BL186" i="1" a="1"/>
  <c r="BL186" i="1" s="1"/>
  <c r="BL156" i="1" a="1"/>
  <c r="BL156" i="1" s="1"/>
  <c r="BL101" i="1" a="1"/>
  <c r="BL101" i="1" s="1"/>
  <c r="BM233" i="1" a="1"/>
  <c r="BM233" i="1" s="1"/>
  <c r="BL196" i="1" a="1"/>
  <c r="BL196" i="1" s="1"/>
  <c r="BM121" i="1" a="1"/>
  <c r="BM121" i="1" s="1"/>
  <c r="BL230" i="1" a="1"/>
  <c r="BL230" i="1" s="1"/>
  <c r="BM237" i="1" a="1"/>
  <c r="BM237" i="1" s="1"/>
  <c r="BM243" i="1" a="1"/>
  <c r="BM243" i="1" s="1"/>
  <c r="BM7" i="1" a="1"/>
  <c r="BM7" i="1" s="1"/>
  <c r="BM69" i="1" a="1"/>
  <c r="BM69" i="1" s="1"/>
  <c r="BL209" i="1" a="1"/>
  <c r="BL209" i="1" s="1"/>
  <c r="BL253" i="1" a="1"/>
  <c r="BL253" i="1" s="1"/>
  <c r="BM114" i="1" a="1"/>
  <c r="BM114" i="1" s="1"/>
  <c r="BM168" i="1" a="1"/>
  <c r="BM168" i="1" s="1"/>
  <c r="BM10" i="1" a="1"/>
  <c r="BM10" i="1" s="1"/>
  <c r="BL114" i="1" a="1"/>
  <c r="BL114" i="1" s="1"/>
  <c r="BL244" i="1" a="1"/>
  <c r="BL244" i="1" s="1"/>
  <c r="BL208" i="1" a="1"/>
  <c r="BL208" i="1" s="1"/>
  <c r="BM214" i="1" a="1"/>
  <c r="BM214" i="1" s="1"/>
  <c r="BL205" i="1" a="1"/>
  <c r="BL205" i="1" s="1"/>
  <c r="BL83" i="1" a="1"/>
  <c r="BL83" i="1" s="1"/>
  <c r="BL255" i="1" a="1"/>
  <c r="BL255" i="1" s="1"/>
  <c r="BM146" i="1" a="1"/>
  <c r="BM146" i="1" s="1"/>
  <c r="BM11" i="1" a="1"/>
  <c r="BM11" i="1" s="1"/>
  <c r="BM147" i="1" a="1"/>
  <c r="BM147" i="1" s="1"/>
  <c r="BM21" i="1" a="1"/>
  <c r="BM21" i="1" s="1"/>
  <c r="BL142" i="1" a="1"/>
  <c r="BL142" i="1" s="1"/>
  <c r="BM44" i="1" a="1"/>
  <c r="BM44" i="1" s="1"/>
  <c r="BM228" i="1" a="1"/>
  <c r="BM228" i="1" s="1"/>
  <c r="BL122" i="1" a="1"/>
  <c r="BL122" i="1" s="1"/>
  <c r="BM220" i="1" a="1"/>
  <c r="BM220" i="1" s="1"/>
  <c r="BM248" i="1" a="1"/>
  <c r="BM248" i="1" s="1"/>
  <c r="BM177" i="1" a="1"/>
  <c r="BM177" i="1" s="1"/>
  <c r="BM238" i="1" a="1"/>
  <c r="BM238" i="1" s="1"/>
  <c r="BL70" i="1" a="1"/>
  <c r="BL70" i="1" s="1"/>
  <c r="BL80" i="1" a="1"/>
  <c r="BL80" i="1" s="1"/>
  <c r="BM167" i="1" a="1"/>
  <c r="BM167" i="1" s="1"/>
  <c r="BL14" i="1" a="1"/>
  <c r="BL14" i="1" s="1"/>
  <c r="BL177" i="1" a="1"/>
  <c r="BL177" i="1" s="1"/>
  <c r="BL89" i="1" a="1"/>
  <c r="BL89" i="1" s="1"/>
  <c r="BM200" i="1" a="1"/>
  <c r="BM200" i="1" s="1"/>
  <c r="BM48" i="1" a="1"/>
  <c r="BM48" i="1" s="1"/>
  <c r="BM35" i="1" a="1"/>
  <c r="BM35" i="1" s="1"/>
  <c r="BL229" i="1" a="1"/>
  <c r="BL229" i="1" s="1"/>
  <c r="BM161" i="1" a="1"/>
  <c r="BM161" i="1" s="1"/>
  <c r="BM240" i="1" a="1"/>
  <c r="BM240" i="1" s="1"/>
  <c r="BL31" i="1" a="1"/>
  <c r="BL31" i="1" s="1"/>
  <c r="BL161" i="1" a="1"/>
  <c r="BL161" i="1" s="1"/>
  <c r="BL155" i="1" a="1"/>
  <c r="BL155" i="1" s="1"/>
  <c r="BL34" i="1" a="1"/>
  <c r="BL34" i="1" s="1"/>
  <c r="BM120" i="1" a="1"/>
  <c r="BM120" i="1" s="1"/>
  <c r="BL118" i="1" a="1"/>
  <c r="BL118" i="1" s="1"/>
  <c r="BM63" i="1" a="1"/>
  <c r="BM63" i="1" s="1"/>
  <c r="BM158" i="1" a="1"/>
  <c r="BM158" i="1" s="1"/>
  <c r="BL48" i="1" a="1"/>
  <c r="BL48" i="1" s="1"/>
  <c r="BM137" i="1" a="1"/>
  <c r="BM137" i="1" s="1"/>
  <c r="BL125" i="1" a="1"/>
  <c r="BL125" i="1" s="1"/>
  <c r="BL18" i="1" a="1"/>
  <c r="BL18" i="1" s="1"/>
  <c r="BM102" i="1" a="1"/>
  <c r="BM102" i="1" s="1"/>
  <c r="BM159" i="1" a="1"/>
  <c r="BM159" i="1" s="1"/>
  <c r="BM208" i="1" a="1"/>
  <c r="BM208" i="1" s="1"/>
  <c r="BM89" i="1" a="1"/>
  <c r="BM89" i="1" s="1"/>
  <c r="BM75" i="1" a="1"/>
  <c r="BM75" i="1" s="1"/>
  <c r="BL245" i="1" a="1"/>
  <c r="BL245" i="1" s="1"/>
  <c r="BL145" i="1" a="1"/>
  <c r="BL145" i="1" s="1"/>
  <c r="BL106" i="1" a="1"/>
  <c r="BL106" i="1" s="1"/>
  <c r="BL154" i="1" a="1"/>
  <c r="BL154" i="1" s="1"/>
  <c r="BM182" i="1" a="1"/>
  <c r="BM182" i="1" s="1"/>
  <c r="BL251" i="1" a="1"/>
  <c r="BL251" i="1" s="1"/>
  <c r="BM6" i="1" a="1"/>
  <c r="BM6" i="1" s="1"/>
  <c r="BM165" i="1" a="1"/>
  <c r="BM165" i="1" s="1"/>
  <c r="BM125" i="1" a="1"/>
  <c r="BM125" i="1" s="1"/>
  <c r="BL190" i="1" a="1"/>
  <c r="BL190" i="1" s="1"/>
  <c r="BM250" i="1" a="1"/>
  <c r="BM250" i="1" s="1"/>
  <c r="BL115" i="1" a="1"/>
  <c r="BL115" i="1" s="1"/>
  <c r="BL234" i="1" a="1"/>
  <c r="BL234" i="1" s="1"/>
  <c r="BM61" i="1" a="1"/>
  <c r="BM61" i="1" s="1"/>
  <c r="BL143" i="1" a="1"/>
  <c r="BL143" i="1" s="1"/>
  <c r="BM215" i="1" a="1"/>
  <c r="BM215" i="1" s="1"/>
  <c r="BM14" i="1" a="1"/>
  <c r="BM14" i="1" s="1"/>
  <c r="BM163" i="1" a="1"/>
  <c r="BM163" i="1" s="1"/>
  <c r="BL124" i="1" a="1"/>
  <c r="BL124" i="1" s="1"/>
  <c r="BL90" i="1" a="1"/>
  <c r="BL90" i="1" s="1"/>
  <c r="BL62" i="1" a="1"/>
  <c r="BL62" i="1" s="1"/>
  <c r="BM189" i="1" a="1"/>
  <c r="BM189" i="1" s="1"/>
  <c r="BL72" i="1" a="1"/>
  <c r="BL72" i="1" s="1"/>
  <c r="BL195" i="1" a="1"/>
  <c r="BL195" i="1" s="1"/>
  <c r="BM212" i="1" a="1"/>
  <c r="BM212" i="1" s="1"/>
  <c r="BL139" i="1" a="1"/>
  <c r="BL139" i="1" s="1"/>
  <c r="BL225" i="1" a="1"/>
  <c r="BL225" i="1" s="1"/>
  <c r="BL199" i="1" a="1"/>
  <c r="BL199" i="1" s="1"/>
  <c r="BL120" i="1" a="1"/>
  <c r="BL120" i="1" s="1"/>
  <c r="BL173" i="1" a="1"/>
  <c r="BL173" i="1" s="1"/>
  <c r="BL97" i="1" a="1"/>
  <c r="BL97" i="1" s="1"/>
  <c r="BM244" i="1" a="1"/>
  <c r="BM244" i="1" s="1"/>
  <c r="BL216" i="1" a="1"/>
  <c r="BL216" i="1" s="1"/>
  <c r="BL221" i="1" a="1"/>
  <c r="BL221" i="1" s="1"/>
  <c r="BM111" i="1" a="1"/>
  <c r="BM111" i="1" s="1"/>
  <c r="BL20" i="1" a="1"/>
  <c r="BL20" i="1" s="1"/>
  <c r="BL218" i="1" a="1"/>
  <c r="BL218" i="1" s="1"/>
  <c r="BL136" i="1" a="1"/>
  <c r="BL136" i="1" s="1"/>
  <c r="BL33" i="1" a="1"/>
  <c r="BL33" i="1" s="1"/>
  <c r="BL193" i="1" a="1"/>
  <c r="BL193" i="1" s="1"/>
  <c r="BM135" i="1" a="1"/>
  <c r="BM135" i="1" s="1"/>
  <c r="BL170" i="1" a="1"/>
  <c r="BL170" i="1" s="1"/>
  <c r="BM50" i="1" a="1"/>
  <c r="BM50" i="1" s="1"/>
  <c r="BM70" i="1" a="1"/>
  <c r="BM70" i="1" s="1"/>
  <c r="BL223" i="1" a="1"/>
  <c r="BL223" i="1" s="1"/>
  <c r="BL174" i="1" a="1"/>
  <c r="BL174" i="1" s="1"/>
  <c r="BL61" i="1" a="1"/>
  <c r="BL61" i="1" s="1"/>
  <c r="BM31" i="1" a="1"/>
  <c r="BM31" i="1" s="1"/>
  <c r="BM90" i="1" a="1"/>
  <c r="BM90" i="1" s="1"/>
  <c r="BM230" i="1" a="1"/>
  <c r="BM230" i="1" s="1"/>
  <c r="BM181" i="1" a="1"/>
  <c r="BM181" i="1" s="1"/>
  <c r="BL39" i="1" a="1"/>
  <c r="BL39" i="1" s="1"/>
  <c r="BL138" i="1" a="1"/>
  <c r="BL138" i="1" s="1"/>
  <c r="BL64" i="1" a="1"/>
  <c r="BL64" i="1" s="1"/>
  <c r="BL95" i="1" a="1"/>
  <c r="BL95" i="1" s="1"/>
  <c r="BM4" i="1" a="1"/>
  <c r="BM4" i="1" s="1"/>
  <c r="BL198" i="1" a="1"/>
  <c r="BL198" i="1" s="1"/>
  <c r="BL94" i="1" a="1"/>
  <c r="BL94" i="1" s="1"/>
  <c r="BL254" i="1" a="1"/>
  <c r="BL254" i="1" s="1"/>
  <c r="BL181" i="1" a="1"/>
  <c r="BL181" i="1" s="1"/>
  <c r="BM205" i="1" a="1"/>
  <c r="BM205" i="1" s="1"/>
  <c r="BM53" i="1" a="1"/>
  <c r="BM53" i="1" s="1"/>
  <c r="BM170" i="1" a="1"/>
  <c r="BM170" i="1" s="1"/>
  <c r="BL103" i="1" a="1"/>
  <c r="BL103" i="1" s="1"/>
  <c r="BM134" i="1" a="1"/>
  <c r="BM134" i="1" s="1"/>
  <c r="BM22" i="1" a="1"/>
  <c r="BM22" i="1" s="1"/>
  <c r="BM216" i="1" a="1"/>
  <c r="BM216" i="1" s="1"/>
  <c r="BM133" i="1" a="1"/>
  <c r="BM133" i="1" s="1"/>
  <c r="BM76" i="1" a="1"/>
  <c r="BM76" i="1" s="1"/>
  <c r="BL146" i="1" a="1"/>
  <c r="BL146" i="1" s="1"/>
  <c r="BM142" i="1" a="1"/>
  <c r="BM142" i="1" s="1"/>
  <c r="BM64" i="1" a="1"/>
  <c r="BM64" i="1" s="1"/>
  <c r="BM25" i="1" a="1"/>
  <c r="BM25" i="1" s="1"/>
  <c r="BM166" i="1" a="1"/>
  <c r="BM166" i="1" s="1"/>
  <c r="BL172" i="1" a="1"/>
  <c r="BL172" i="1" s="1"/>
  <c r="BL246" i="1" a="1"/>
  <c r="BL246" i="1" s="1"/>
  <c r="BM84" i="1" a="1"/>
  <c r="BM84" i="1" s="1"/>
  <c r="BM49" i="1" a="1"/>
  <c r="BM49" i="1" s="1"/>
  <c r="BL6" i="1" a="1"/>
  <c r="BL6" i="1" s="1"/>
  <c r="BL88" i="1" a="1"/>
  <c r="BL88" i="1" s="1"/>
  <c r="BM117" i="1" a="1"/>
  <c r="BM117" i="1" s="1"/>
  <c r="BM249" i="1" a="1"/>
  <c r="BM249" i="1" s="1"/>
  <c r="BM13" i="1" a="1"/>
  <c r="BM13" i="1" s="1"/>
  <c r="BM79" i="1" a="1"/>
  <c r="BM79" i="1" s="1"/>
  <c r="BM140" i="1" a="1"/>
  <c r="BM140" i="1" s="1"/>
  <c r="BL130" i="1" a="1"/>
  <c r="BL130" i="1" s="1"/>
  <c r="BM246" i="1" a="1"/>
  <c r="BM246" i="1" s="1"/>
  <c r="BL179" i="1" a="1"/>
  <c r="BL179" i="1" s="1"/>
  <c r="BM145" i="1" a="1"/>
  <c r="BM145" i="1" s="1"/>
  <c r="BL152" i="1" a="1"/>
  <c r="BL152" i="1" s="1"/>
  <c r="BM99" i="1" a="1"/>
  <c r="BM99" i="1" s="1"/>
  <c r="BM203" i="1" a="1"/>
  <c r="BM203" i="1" s="1"/>
  <c r="BM91" i="1" a="1"/>
  <c r="BM91" i="1" s="1"/>
  <c r="BL91" i="1" a="1"/>
  <c r="BL91" i="1" s="1"/>
  <c r="BM112" i="1" a="1"/>
  <c r="BM112" i="1" s="1"/>
  <c r="BM143" i="1" a="1"/>
  <c r="BM143" i="1" s="1"/>
  <c r="BL113" i="1" a="1"/>
  <c r="BL113" i="1" s="1"/>
  <c r="BL206" i="1" a="1"/>
  <c r="BL206" i="1" s="1"/>
  <c r="BM131" i="1" a="1"/>
  <c r="BM131" i="1" s="1"/>
  <c r="BL157" i="1" a="1"/>
  <c r="BL157" i="1" s="1"/>
  <c r="BL207" i="1" a="1"/>
  <c r="BL207" i="1" s="1"/>
  <c r="BM207" i="1" a="1"/>
  <c r="BM207" i="1" s="1"/>
  <c r="BL28" i="1" a="1"/>
  <c r="BL28" i="1" s="1"/>
  <c r="BL92" i="1" a="1"/>
  <c r="BL92" i="1" s="1"/>
  <c r="BM141" i="1" a="1"/>
  <c r="BM141" i="1" s="1"/>
  <c r="BL41" i="1" a="1"/>
  <c r="BL41" i="1" s="1"/>
  <c r="BM128" i="1" a="1"/>
  <c r="BM128" i="1" s="1"/>
  <c r="BM82" i="1" a="1"/>
  <c r="BM82" i="1" s="1"/>
  <c r="BL43" i="1" a="1"/>
  <c r="BL43" i="1" s="1"/>
  <c r="BL239" i="1" a="1"/>
  <c r="BL239" i="1" s="1"/>
  <c r="BM149" i="1" a="1"/>
  <c r="BM149" i="1" s="1"/>
  <c r="BM122" i="1" a="1"/>
  <c r="BM122" i="1" s="1"/>
  <c r="BM199" i="1" a="1"/>
  <c r="BM199" i="1" s="1"/>
  <c r="BM23" i="1" a="1"/>
  <c r="BM23" i="1" s="1"/>
  <c r="BL78" i="1" a="1"/>
  <c r="BL78" i="1" s="1"/>
  <c r="BM176" i="1" a="1"/>
  <c r="BM176" i="1" s="1"/>
  <c r="BM88" i="1" a="1"/>
  <c r="BM88" i="1" s="1"/>
  <c r="BL38" i="1" a="1"/>
  <c r="BL38" i="1" s="1"/>
  <c r="BM103" i="1" a="1"/>
  <c r="BM103" i="1" s="1"/>
  <c r="BL25" i="1" a="1"/>
  <c r="BL25" i="1" s="1"/>
  <c r="BL123" i="1" a="1"/>
  <c r="BL123" i="1" s="1"/>
  <c r="BL164" i="1" a="1"/>
  <c r="BL164" i="1" s="1"/>
  <c r="BM36" i="1" a="1"/>
  <c r="BM36" i="1" s="1"/>
  <c r="BL184" i="1" a="1"/>
  <c r="BL184" i="1" s="1"/>
  <c r="BL68" i="1" a="1"/>
  <c r="BL68" i="1" s="1"/>
  <c r="BL197" i="1" a="1"/>
  <c r="BL197" i="1" s="1"/>
  <c r="BL52" i="1" a="1"/>
  <c r="BL52" i="1" s="1"/>
  <c r="BL167" i="1" a="1"/>
  <c r="BL167" i="1" s="1"/>
  <c r="BL189" i="1" a="1"/>
  <c r="BL189" i="1" s="1"/>
  <c r="BM42" i="1" a="1"/>
  <c r="BM42" i="1" s="1"/>
  <c r="BM153" i="1" a="1"/>
  <c r="BM153" i="1" s="1"/>
  <c r="BL73" i="1" a="1"/>
  <c r="BL73" i="1" s="1"/>
  <c r="BL159" i="1" a="1"/>
  <c r="BL159" i="1" s="1"/>
  <c r="BL116" i="1" a="1"/>
  <c r="BL116" i="1" s="1"/>
  <c r="BM94" i="1" a="1"/>
  <c r="BM94" i="1" s="1"/>
  <c r="BL109" i="1" a="1"/>
  <c r="BL109" i="1" s="1"/>
  <c r="BJ2" i="1" a="1"/>
  <c r="BJ2" i="1" s="1"/>
  <c r="AF2" i="1"/>
  <c r="BM2" i="1" l="1" a="1"/>
  <c r="BM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<sst xmlns="http://schemas.openxmlformats.org/spreadsheetml/2006/main" count="38604" uniqueCount="4279">
  <si>
    <t>Project Topic</t>
  </si>
  <si>
    <t>Acronym</t>
  </si>
  <si>
    <t>Project ID</t>
  </si>
  <si>
    <t>Start Date</t>
  </si>
  <si>
    <t>End Date</t>
  </si>
  <si>
    <t>Total Cost</t>
  </si>
  <si>
    <t>Programme</t>
  </si>
  <si>
    <t>Topic</t>
  </si>
  <si>
    <t>Call for Proposal</t>
  </si>
  <si>
    <t>Source</t>
  </si>
  <si>
    <t>Organization Role</t>
  </si>
  <si>
    <t>Organization ID</t>
  </si>
  <si>
    <t>Organization</t>
  </si>
  <si>
    <t>Country</t>
  </si>
  <si>
    <t>Project or Organ Linkedin</t>
  </si>
  <si>
    <t>Contact</t>
  </si>
  <si>
    <t>Role</t>
  </si>
  <si>
    <t>Email</t>
  </si>
  <si>
    <t>Phone</t>
  </si>
  <si>
    <t>Linkedin</t>
  </si>
  <si>
    <t>Blueprint for Atlantic-Arctic Agora on cross-sectoral cooperation for restoration of marine and coastal ecosystems and increased climate resilience through transformative innovation</t>
  </si>
  <si>
    <t>A-AAgora</t>
  </si>
  <si>
    <t>null</t>
  </si>
  <si>
    <t>HORIZON.2.6 - Food, Bioeconomy Natural Resources, Agriculture and Environment </t>
  </si>
  <si>
    <t>HORIZON-MISS-2021-OCEAN-02-03 - Atlantic and Arctic basin lighthouse - restoration of marine and coastal ecosystems and increased climate resilience</t>
  </si>
  <si>
    <t>HORIZON-MISS-2021-OCEAN-02</t>
  </si>
  <si>
    <t>https://cordis.europa.eu/project/id/101093956</t>
  </si>
  <si>
    <t>UNIVERSIDADE DE AVEIRO</t>
  </si>
  <si>
    <t>Portugal</t>
  </si>
  <si>
    <t>www.linkedin.com/school/universidade-de-aveiro</t>
  </si>
  <si>
    <t>Ana Isabel Lillebø Batista</t>
  </si>
  <si>
    <t xml:space="preserve"> Assistant Researcher at the Department of Biology &amp; CESAM</t>
  </si>
  <si>
    <t>lillebo@ua.pt</t>
  </si>
  <si>
    <t>351 234370779</t>
  </si>
  <si>
    <t>linkedin.com/in/ana-lillebø-7a5b241a</t>
  </si>
  <si>
    <t>ACTEON SARL</t>
  </si>
  <si>
    <t>France</t>
  </si>
  <si>
    <t>CHRISTIAN-ALBRECHTS-UNIVERSITAET ZU KIEL</t>
  </si>
  <si>
    <t>Germany</t>
  </si>
  <si>
    <t>naymspace software GmbH &amp; Co. KG</t>
  </si>
  <si>
    <t>Demonstrating trAnsformative solUtions to empower climate Resilience tOwards impRoved public health stAtus in the EU Boreal Region</t>
  </si>
  <si>
    <t>AURORA</t>
  </si>
  <si>
    <t>HORIZON.2.5 - Climate, Energy and Mobility </t>
  </si>
  <si>
    <t>HORIZON-MISS-2023-CLIMA-01-03 - Testing and demonstrating transformative solutions to build resilience towards health risks caused by the effects of climate change</t>
  </si>
  <si>
    <t>HORIZON-MISS-2023-CLIMA-01</t>
  </si>
  <si>
    <t>https://cordis.europa.eu/project/id/101157643</t>
  </si>
  <si>
    <t>EXUS SOFTWARE MONOPROSOPI ETAIRIA PERIORISMENIS EVTHINIS</t>
  </si>
  <si>
    <t>Greece</t>
  </si>
  <si>
    <t>www.linkedin.com/company/exus/</t>
  </si>
  <si>
    <t>Georgios Kolionis</t>
  </si>
  <si>
    <t>Research Project Manager</t>
  </si>
  <si>
    <t> gkolionis@aegean.gr</t>
  </si>
  <si>
    <t>https://www.linkedin.com/in/georgios-kolionis-phd-4969681a7/</t>
  </si>
  <si>
    <t>George Konstantinidis</t>
  </si>
  <si>
    <t>CEO and Founder</t>
  </si>
  <si>
    <t>CEO @ EXUS SOFTWARE</t>
  </si>
  <si>
    <t>linkedin.com/in/gkonst</t>
  </si>
  <si>
    <t>Eva Jaho</t>
  </si>
  <si>
    <t>Project Manager, Team Leader</t>
  </si>
  <si>
    <t>linkedin.com/in/evajaho</t>
  </si>
  <si>
    <t>AINIGMA TECHNOLOGIES</t>
  </si>
  <si>
    <t>Belgium</t>
  </si>
  <si>
    <t>www.linkedin.com/company/ainigma-technologies/</t>
  </si>
  <si>
    <t>Dr. George Rigas</t>
  </si>
  <si>
    <t>Co-founder and COO</t>
  </si>
  <si>
    <t>g.rigas@iti.gr</t>
  </si>
  <si>
    <t>Athanasios Kakasis</t>
  </si>
  <si>
    <t>Chief Executive Officer</t>
  </si>
  <si>
    <t>info@euroclinic.gr</t>
  </si>
  <si>
    <t>linkedin.com/in/athanasios-kakasis</t>
  </si>
  <si>
    <t>LIETUVOS SVEIKATOS MOKSLU UNIVERSITETAS</t>
  </si>
  <si>
    <t>Lithuania</t>
  </si>
  <si>
    <t>www.linkedin.com/company/lietuvos-sveikatos-mokslų-universitetas-lsmu-/</t>
  </si>
  <si>
    <t>Aušra Saudargienė</t>
  </si>
  <si>
    <t>Professor</t>
  </si>
  <si>
    <t>ausra.saudargiene@lsmu.lt</t>
  </si>
  <si>
    <t>Žaneta Dičkutė</t>
  </si>
  <si>
    <t>Head, Division of Academic Mobility</t>
  </si>
  <si>
    <t>zaneta.dickute@lsmu.lt</t>
  </si>
  <si>
    <t>+370 65 909 347 </t>
  </si>
  <si>
    <t>linkedin.com/in/žaneta-dičkutė-2161b1227</t>
  </si>
  <si>
    <t>VILNIAUS MIESTO SAVIVALDYBES VISUOMENES SVEIKATOS BIURAS</t>
  </si>
  <si>
    <t>www.linkedin.com/company/vilniaus-visuomenės-sveikatos-biuras-vilnius-sveikiau</t>
  </si>
  <si>
    <t xml:space="preserve"> Ausra Kazlauskaite</t>
  </si>
  <si>
    <t>Leads EU-funded urban health initiatives</t>
  </si>
  <si>
    <t>ausra.kazlauskaite@vsb.vilniuss.lt</t>
  </si>
  <si>
    <t>+370 5 211 2289</t>
  </si>
  <si>
    <t>linkedin.com/in/ausra-kazlauskiene-9918a64a</t>
  </si>
  <si>
    <t>Coastal ecosystem carbon balance in times of rapid glacier melt</t>
  </si>
  <si>
    <t>CoastCarb</t>
  </si>
  <si>
    <t>H2020-EU.1.3. - EXCELLENT SCIENCE - Marie Skłodowska-Curie Actions</t>
  </si>
  <si>
    <t>MSCA-RISE-2019 - Research and Innovation Staff Exchange</t>
  </si>
  <si>
    <t>H2020-MSCA-RISE-2019</t>
  </si>
  <si>
    <t>https://cordis.europa.eu/project/id/872690</t>
  </si>
  <si>
    <t>ALFRED-WEGENER-INSTITUT HELMHOLTZ-ZENTRUM FUR POLAR- UND MEERESFORSCHUNG</t>
  </si>
  <si>
    <t>www.linkedin.com/company/alfred-wegener-institut</t>
  </si>
  <si>
    <t>Thomas Jung</t>
  </si>
  <si>
    <t>head of Climate Dynamics</t>
  </si>
  <si>
    <t>+49(471)4831-1761</t>
  </si>
  <si>
    <t>linkedin.com/in/thomas-jung-505799308</t>
  </si>
  <si>
    <t>Dr. Nicole Biebów</t>
  </si>
  <si>
    <t>Head of International Cooperation</t>
  </si>
  <si>
    <t>Nicole.Biebow@awi.de (mailto:Nicole.Biebow@awi.de)</t>
  </si>
  <si>
    <t>+49(471)4831-1011</t>
  </si>
  <si>
    <t>Jan Hegewald</t>
  </si>
  <si>
    <t>Researcher</t>
  </si>
  <si>
    <t>Stephan Juricke</t>
  </si>
  <si>
    <t>CARL VON OSSIETZKY UNIVERSITAET OLDENBURG</t>
  </si>
  <si>
    <t>UNIVERSITEIT GENT</t>
  </si>
  <si>
    <t>STICHTING NEDERLANDSE WETENSCHAPPELIJK ONDERZOEK INSTITUTEN</t>
  </si>
  <si>
    <t>Netherlands</t>
  </si>
  <si>
    <t>COmmunity Ocean farms and Local Business cLUstErs</t>
  </si>
  <si>
    <t>COOL BLUE</t>
  </si>
  <si>
    <t>HORIZON.2.6 - Food, Bioeconomy Natural Resources, Agriculture and Environment</t>
  </si>
  <si>
    <t>HORIZON-MISS-2022-OCEAN-01-10 - Towards local community-driven business models: regenerative ocean farming</t>
  </si>
  <si>
    <t>HORIZON-MISS-2022-OCEAN-01</t>
  </si>
  <si>
    <t>https://cordis.europa.eu/project/id/101112747</t>
  </si>
  <si>
    <t>S.PRO - SUSTAINABLE PROJECTS GMBH</t>
  </si>
  <si>
    <t>Angela Schultz-Zehden</t>
  </si>
  <si>
    <t>+49 (30) 832 1417 - 40</t>
  </si>
  <si>
    <t>DEN SELVEJENDE INSTITUTION HAVHOST</t>
  </si>
  <si>
    <t>Denmark</t>
  </si>
  <si>
    <t>GOETEBORGS UNIVERSITET</t>
  </si>
  <si>
    <t>Sweden</t>
  </si>
  <si>
    <t>AKTION OSTERBOTTEN RF</t>
  </si>
  <si>
    <t>Finland</t>
  </si>
  <si>
    <t>Geologically Enhanced NaturE-based Solutions for climate change resiliency of critical water InfraStructure</t>
  </si>
  <si>
    <t>GENESIS</t>
  </si>
  <si>
    <t>HORIZON.2.5 - Climate, Energy and Mobility</t>
  </si>
  <si>
    <t>HORIZON-MISS-2023-CLIMA-01-02 - Testing and demonstrating transformative solutions to protect critical infrastructure from climate change, mainstreaming nature based solutions.</t>
  </si>
  <si>
    <t>https://cordis.europa.eu/project/id/101157447</t>
  </si>
  <si>
    <t>AGENCIA ESTATAL CONSEJO SUPERIOR DE INVESTIGACIONES CIENTIFICAS</t>
  </si>
  <si>
    <t>Spain</t>
  </si>
  <si>
    <t>www.linkedin.com/company/csic/</t>
  </si>
  <si>
    <t>Carolina Gabarró</t>
  </si>
  <si>
    <t>Researcher, ICM CSIC</t>
  </si>
  <si>
    <t>cgabarro@icm.csic.es</t>
  </si>
  <si>
    <t>+34 445777 (ext.)</t>
  </si>
  <si>
    <t>linkedin.com/in/carolina-gabarró-185a87b0</t>
  </si>
  <si>
    <t>Francisco Javier Moreno Fuentes</t>
  </si>
  <si>
    <t>Vice-President for International Relations, Researcher</t>
  </si>
  <si>
    <t>javier.moreno@cchs.csic.es</t>
  </si>
  <si>
    <t>+34 916022545</t>
  </si>
  <si>
    <t>linkedin.com/in/francisco-javier-moreno-fuentes-3b240783</t>
  </si>
  <si>
    <t>Elena Domínguez Cañas</t>
  </si>
  <si>
    <t>Head of Brussels Office</t>
  </si>
  <si>
    <t>elena.dominguez@csic.es</t>
  </si>
  <si>
    <t>+32 2 289 2699</t>
  </si>
  <si>
    <t>linkedin.com/in/edominguezgonzalez</t>
  </si>
  <si>
    <t>FEDERATION EUROPEENNE DES GEOLOGUES</t>
  </si>
  <si>
    <t>www.linkedin.com/company/european-federation-of-geologists</t>
  </si>
  <si>
    <t>Alberto Sanchez Miravalles</t>
  </si>
  <si>
    <t>Project Officer</t>
  </si>
  <si>
    <t>info.efg@eurogeologists.eu</t>
  </si>
  <si>
    <t>https://www.linkedin.com/in/alberto-sanchez-miravalles/</t>
  </si>
  <si>
    <t>Tamas Miklovicz</t>
  </si>
  <si>
    <t>Academy Manager / Project Officer</t>
  </si>
  <si>
    <t>https://www.linkedin.com/in/tamasmiklovicz/</t>
  </si>
  <si>
    <t>David Govoni</t>
  </si>
  <si>
    <t>President</t>
  </si>
  <si>
    <t>david.govoni@libero.it</t>
  </si>
  <si>
    <t>linkedin.com/in/geologyminingdavidgovoni</t>
  </si>
  <si>
    <t>Iris Vukovic</t>
  </si>
  <si>
    <t>Vice President</t>
  </si>
  <si>
    <t>linkedin.com/in/iris-vukovic-440a8a40</t>
  </si>
  <si>
    <t>Pablo Núñez Fernández</t>
  </si>
  <si>
    <t>Treasurer</t>
  </si>
  <si>
    <t>Magnus Johansson</t>
  </si>
  <si>
    <t>General Secretary</t>
  </si>
  <si>
    <t>Pavlos Tyrologou</t>
  </si>
  <si>
    <t>External Relations Officer</t>
  </si>
  <si>
    <t>Glen Burridge</t>
  </si>
  <si>
    <t>Executive Officer</t>
  </si>
  <si>
    <t>INLECOM INNOVATION ASTIKI MI KERDOSKOPIKI ETAIREIA</t>
  </si>
  <si>
    <t>LA PALMA RESEARCH CENTRE SL</t>
  </si>
  <si>
    <t>spain</t>
  </si>
  <si>
    <t>Nature-Based Solutions for Demonstrating Climate-Resilient Critical Infrastructure</t>
  </si>
  <si>
    <t>NATURE-DEMO</t>
  </si>
  <si>
    <t>https://cordis.europa.eu/project/id/101157448</t>
  </si>
  <si>
    <t>DIGINNOCENT S.R.O</t>
  </si>
  <si>
    <t>Czachia</t>
  </si>
  <si>
    <t>https://www.linkedin.com/company/diginnocent-s-r-o/</t>
  </si>
  <si>
    <t>Mohammed Eldessouki</t>
  </si>
  <si>
    <t>Founder and Director</t>
  </si>
  <si>
    <t>mohamed.eldessouki@tul.cz</t>
  </si>
  <si>
    <t>+420 48535 3342</t>
  </si>
  <si>
    <t>https://www.linkedin.com/in/mohamedeldessouki/</t>
  </si>
  <si>
    <t>UNIVERSITAET FUER BODENKULTUR WIEN</t>
  </si>
  <si>
    <t>Austria</t>
  </si>
  <si>
    <t>www.linkedin.com/school/bokuvienna</t>
  </si>
  <si>
    <t>Anca-Iulia Stoica</t>
  </si>
  <si>
    <t xml:space="preserve"> project coordinator </t>
  </si>
  <si>
    <t>anca.stoica@boku.ac.at.</t>
  </si>
  <si>
    <t>+43 1 47654-81140</t>
  </si>
  <si>
    <t>Ertl Thomas</t>
  </si>
  <si>
    <t>Head, Univ.Prof.</t>
  </si>
  <si>
    <t>+43 1 47654-81101, 81110</t>
  </si>
  <si>
    <t>Langergraber Günter</t>
  </si>
  <si>
    <t>Deputy, Univ.-Doz.</t>
  </si>
  <si>
    <t>+43 1 47654-81102, 81111</t>
  </si>
  <si>
    <t>Stoica Anca-Iulia</t>
  </si>
  <si>
    <t>Researcher, Dr.</t>
  </si>
  <si>
    <t>Allabashi Roza</t>
  </si>
  <si>
    <t>Researcher, Dr.techn.</t>
  </si>
  <si>
    <t>Thomas Ertl</t>
  </si>
  <si>
    <t>thomas.ertl@boku.ac.at</t>
  </si>
  <si>
    <t>Canet Marti Alba</t>
  </si>
  <si>
    <t>Researcher, MSc.</t>
  </si>
  <si>
    <t>+43 1 47654-81103</t>
  </si>
  <si>
    <t>UNIVERSITAET ROSTOCK</t>
  </si>
  <si>
    <t>www.linkedin.com/school/university-of-rostock/</t>
  </si>
  <si>
    <t xml:space="preserve">Oliver Staadt </t>
  </si>
  <si>
    <t>Coordinator of EVOCATION (Horizon 2020)</t>
  </si>
  <si>
    <t>oliver.staadt@uni-rostock.de</t>
  </si>
  <si>
    <t>(0381) 498 7480</t>
  </si>
  <si>
    <t>linkedin.com/in/oliverstaadt</t>
  </si>
  <si>
    <t>EISENBAHN-BUNDESAMT</t>
  </si>
  <si>
    <t>Michael Schmitz</t>
  </si>
  <si>
    <t>Head of Executive Department</t>
  </si>
  <si>
    <t>SchmitzM@eba.bund.de</t>
  </si>
  <si>
    <t>+49 228 98 26 – 160</t>
  </si>
  <si>
    <t>linkedin.com/in/michael-schmitz-27a961b4</t>
  </si>
  <si>
    <t>Precision climate resilience for agriculture and forestry sectors in the European boreal regions</t>
  </si>
  <si>
    <t>Precilience</t>
  </si>
  <si>
    <t>HORIZON-MISS-2023-CLIMA-01-01 - Testing and demonstrating transformative solutions increasing climate resilience of the agriculture and/or forestry sector.</t>
  </si>
  <si>
    <t>https://cordis.europa.eu/project/id/101157094</t>
  </si>
  <si>
    <t>LUONNONVARAKESKUS</t>
  </si>
  <si>
    <t xml:space="preserve">Ellen Huan-Niemi </t>
  </si>
  <si>
    <t>senior scientist</t>
  </si>
  <si>
    <t>ellen.huan-niemi@luke.fi</t>
  </si>
  <si>
    <t>linkedin.com/in/ellen-huan-niemi-1a86105</t>
  </si>
  <si>
    <t>AARHUS UNIVERSITET </t>
  </si>
  <si>
    <t>www.linkedin.com/school/aarhus-university-denmark</t>
  </si>
  <si>
    <t>Gerth Stølting Brodal</t>
  </si>
  <si>
    <t>gerth@cs.au.dk.</t>
  </si>
  <si>
    <t>45 50 59 54 32</t>
  </si>
  <si>
    <t>linkedin.com/in/gerth-stølting-brodal</t>
  </si>
  <si>
    <t>NIBIO - NORSK INSTITUTT FOR BIOOKONOMI </t>
  </si>
  <si>
    <t>Norway</t>
  </si>
  <si>
    <t>www.linkedin.com/company/nibio</t>
  </si>
  <si>
    <t>Anna Birgitte Milford</t>
  </si>
  <si>
    <t>Senior researcher</t>
  </si>
  <si>
    <t>anna.birgitte.milford@nibio.no</t>
  </si>
  <si>
    <t>(+47) 990 49 836</t>
  </si>
  <si>
    <t>linkedin.com/in/anna-birgitte-milford-94060640</t>
  </si>
  <si>
    <t>Johannes Breidenbach</t>
  </si>
  <si>
    <t>Research Professor, Coordinator</t>
  </si>
  <si>
    <t xml:space="preserve">ohannes.breidenbach@nibio.no </t>
  </si>
  <si>
    <t>(+47) 974 77 985</t>
  </si>
  <si>
    <t>linkedin.com/in/johannes-breidenbach-086544197</t>
  </si>
  <si>
    <t>Nhat Strøm-Andersen</t>
  </si>
  <si>
    <t>Senior Researcher, Project Manager</t>
  </si>
  <si>
    <t xml:space="preserve">nhat.strom-andersen@nibio.no </t>
  </si>
  <si>
    <t>(+47) 940 56 442</t>
  </si>
  <si>
    <t>linkedin.com/in/nhatstroemandersen</t>
  </si>
  <si>
    <t>EESTI MAAULIKOOL </t>
  </si>
  <si>
    <t>Estonia</t>
  </si>
  <si>
    <t>www.linkedin.com/school/eesti-põllumajandusülikool/</t>
  </si>
  <si>
    <t>Rajeev Bhat</t>
  </si>
  <si>
    <t xml:space="preserve">Professor </t>
  </si>
  <si>
    <t>rajeevbhat1304@gmail.com</t>
  </si>
  <si>
    <t>+372 731 3927</t>
  </si>
  <si>
    <t>linkedin.com/in/rajeev-bhat-8ba374b3</t>
  </si>
  <si>
    <t>Ivi Jõudu</t>
  </si>
  <si>
    <t>Project Coordinator, PhD</t>
  </si>
  <si>
    <t>ivi.joudu@emu.ee</t>
  </si>
  <si>
    <t>+372 731 3348</t>
  </si>
  <si>
    <t>linkedin.com/in/ivi-jõudu-509a3a75</t>
  </si>
  <si>
    <t>Suranga Kodithuwakku</t>
  </si>
  <si>
    <t>suranga@emu.ee</t>
  </si>
  <si>
    <t>linkedin.com/in/suranga-kodithuwakku-22081a81</t>
  </si>
  <si>
    <t>Alireza Fazeli</t>
  </si>
  <si>
    <t>alireza.fazeli@emu.ee</t>
  </si>
  <si>
    <t>Co-creating and Upscaling Sponge Landscapes by Working with Natural Water Retention and Sustainable Management</t>
  </si>
  <si>
    <t>SpongeWorks</t>
  </si>
  <si>
    <t>HORIZON-MISS-2023-CLIMA-OCEAN-SOIL-01-01 - Mission Climate adaptation, Mission Ocean &amp; waters and Mission Soil Deal for Europe – Joint demonstration of an integrated approach to increasing landscape water retention capacity at regional scale</t>
  </si>
  <si>
    <t>HORIZON-MISS-2023-CLIMA-OCEAN-SOIL-01</t>
  </si>
  <si>
    <t>https://cordis.europa.eu/project/id/101156116</t>
  </si>
  <si>
    <t>GOTTFRIED WILHELM LEIBNIZ UNIVERSITAET HANNOVER</t>
  </si>
  <si>
    <t>Benjamin Burkhard</t>
  </si>
  <si>
    <t>Professor (Institute of Physical Geography and Landscape Ecology)</t>
  </si>
  <si>
    <t>benjamin.burkhard@phygeo.uni-hannover.de</t>
  </si>
  <si>
    <t>+49 511 762 3537</t>
  </si>
  <si>
    <t>Christian Albert</t>
  </si>
  <si>
    <t>Project coordinator</t>
  </si>
  <si>
    <t>gebker@umwelt.uni-hannover.de</t>
  </si>
  <si>
    <t>+49 511 762 2697</t>
  </si>
  <si>
    <t>linkedin.com/in/christian-albert-b2640747</t>
  </si>
  <si>
    <t>Philipp Junker</t>
  </si>
  <si>
    <t>Professor, Executive Director(Institute of Continuum Mechanics)</t>
  </si>
  <si>
    <t>philipp.junker@ikm.uni-hannover.de</t>
  </si>
  <si>
    <t>Nina Coombs</t>
  </si>
  <si>
    <t>Manager, EU Structural Funds(Research Funding Support)</t>
  </si>
  <si>
    <t>maike.gummertzuv.uni-hannover.de</t>
  </si>
  <si>
    <t>STICHTING DELTARES </t>
  </si>
  <si>
    <t>www.linkedin.com/company/deltares</t>
  </si>
  <si>
    <t>OFFICE INTERNATIONAL DE L'EAU</t>
  </si>
  <si>
    <t>www.linkedin.com/company/office-international-de-l'eau</t>
  </si>
  <si>
    <t>Patrick BAZIN</t>
  </si>
  <si>
    <t xml:space="preserve">patrick.bazin@internationalwateroffice.com </t>
  </si>
  <si>
    <t>linkedin.com/in/patrick-bazin-1888252aa</t>
  </si>
  <si>
    <t>ELLINIKOS GEORGIKOS ORGANISMOS - DIMITRA</t>
  </si>
  <si>
    <t>Bioplastics and plastic additives as emerging environmental pollutants on a marine key species, Gilthead Sea Bream</t>
  </si>
  <si>
    <t>BioBream</t>
  </si>
  <si>
    <t>HORIZON.1.2 - Marie Skłodowska-Curie Actions (MSCA) </t>
  </si>
  <si>
    <t>HORIZON-MSCA-2023-PF-01-01 - MSCA Postdoctoral Fellowships 2023</t>
  </si>
  <si>
    <t>HORIZON-MSCA-2023-PF-01</t>
  </si>
  <si>
    <t>https://cordis.europa.eu/project/id/101153110</t>
  </si>
  <si>
    <t>PLANCTON, DIVULGACIO I SERVEIS MARINS, SOCIEDAD CIVIL PRIVADA</t>
  </si>
  <si>
    <t>www.linkedin.com/school/university-college-dublin</t>
  </si>
  <si>
    <t>Innovative Solutions for Plastic Free European Rivers</t>
  </si>
  <si>
    <t>INSPIRE</t>
  </si>
  <si>
    <t>HORIZON-MISS-2022-OCEAN-01-04 - Prevent and eliminate litter, plastics and microplastics: Innovative solutions for waste-free European rivers</t>
  </si>
  <si>
    <t>https://cordis.europa.eu/project/id/101112879</t>
  </si>
  <si>
    <t>VLAAMS INSTITUUT VOOR DE ZEE</t>
  </si>
  <si>
    <t>UNIVERZA V MARIBORU</t>
  </si>
  <si>
    <t>Slovenia</t>
  </si>
  <si>
    <t>MOLD SRL</t>
  </si>
  <si>
    <t>Italy</t>
  </si>
  <si>
    <t>FISHFLOW INNOVATIONS BV</t>
  </si>
  <si>
    <t>UPSCALING THE PLASTIC PIRATES CITIZEN SCIENCE INITIATIVE</t>
  </si>
  <si>
    <t>PlasticPiratesEU</t>
  </si>
  <si>
    <t>HORIZON-MISS-2021-OCEAN-IBA-02 - Europeanisation of Plastic Pirates Citizen Science Initiative</t>
  </si>
  <si>
    <t>HORIZON-MISS-2021-OCEAN-IBA-02</t>
  </si>
  <si>
    <t>https://cordis.europa.eu/project/id/101088822</t>
  </si>
  <si>
    <t>DEUTSCHES ZENTRUM FUR LUFT - UND RAUMFAHRT EV</t>
  </si>
  <si>
    <t>www.linkedin.com/company/dlr</t>
  </si>
  <si>
    <t>Martin Kappel</t>
  </si>
  <si>
    <t>Head of EU  EU Liaison Office</t>
  </si>
  <si>
    <t>martin.kappel@dlr.de</t>
  </si>
  <si>
    <t>+49 228 449-1001</t>
  </si>
  <si>
    <t>www.linkedin.com/in/martin-kappel-724a5410/</t>
  </si>
  <si>
    <t>A new European blueprint for circular bioplastics upcycling solutions</t>
  </si>
  <si>
    <t>ReBioCycle</t>
  </si>
  <si>
    <t>HORIZON-JU-CBE-2023-IA-04 - Recycling bio-based plastics increasing sorting and recycled content (upcycling).</t>
  </si>
  <si>
    <t>HORIZON-JU-CBE-2023</t>
  </si>
  <si>
    <t>https://cordis.europa.eu/project/id/101156032</t>
  </si>
  <si>
    <t>University College Dublin</t>
  </si>
  <si>
    <t>Ireland</t>
  </si>
  <si>
    <t>Kevin O'Connor</t>
  </si>
  <si>
    <t>Director BiOrbic SFI Bioeconomy research centre</t>
  </si>
  <si>
    <t>kevin.oconnor@biorbic.com</t>
  </si>
  <si>
    <t>linkedin.com/in/kevin-o-connor-12038a6</t>
  </si>
  <si>
    <t>TOTALENERGIES CORBION BV</t>
  </si>
  <si>
    <t>NOVAMONT SPA</t>
  </si>
  <si>
    <t>IREN SPA</t>
  </si>
  <si>
    <t>Co-creating strong uptake of REMEDIES for the future of our oceans through deploying plastic litter valorisation and prevention pathways</t>
  </si>
  <si>
    <t>REMEDIES</t>
  </si>
  <si>
    <t>HORIZON-MISS-2021-OCEAN-03-01 - Mediterranean sea basin lighthouse - actions to prevent, minimise and remediate litter and plastic pollution</t>
  </si>
  <si>
    <t>HORIZON-MISS-2021-OCEAN-03</t>
  </si>
  <si>
    <t>https://cordis.europa.eu/project/id/101093964/reporting</t>
  </si>
  <si>
    <t>KEMIJSKI INSTITUT</t>
  </si>
  <si>
    <t>ALCHEMIA-NOVA GREECE IDIOTIKI KEFALAIOUCHIKI ETAIREIA</t>
  </si>
  <si>
    <t>ENERG+ DOO</t>
  </si>
  <si>
    <t>Circular solutions for fishing gears</t>
  </si>
  <si>
    <t>SEARCULAR</t>
  </si>
  <si>
    <t>HORIZON-MISS-2022-OCEAN-01-05 - Marine litter and pollution – Smart and low environmental impact fishing gears</t>
  </si>
  <si>
    <t>https://cordis.europa.eu/project/id/101112852</t>
  </si>
  <si>
    <t>FUNDACION AZTI - AZTI FUNDAZIOA</t>
  </si>
  <si>
    <t>SINTEF OCEAN AS</t>
  </si>
  <si>
    <t>FRAUNHOFER GESELLSCHAFT ZUR FORDERUNG DER ANGEWANDTEN FORSCHUNG EV</t>
  </si>
  <si>
    <t>TEKNOLOGIAN TUTKIMUSKESKUS VTT OY</t>
  </si>
  <si>
    <t>Circular and Bio-Based Solutions for the Ultimate Prevention of Plastics in Rivers Integrated with Elimination And Monitoring Technologies</t>
  </si>
  <si>
    <t>UPSTREAM</t>
  </si>
  <si>
    <t>https://cordis.europa.eu/project/id/101112877</t>
  </si>
  <si>
    <t>FUNDACION AITIIP</t>
  </si>
  <si>
    <t>www.linkedin.com/company/aitiip-centro-tecnol-gico/</t>
  </si>
  <si>
    <t>Victor Rivera</t>
  </si>
  <si>
    <t>Gerente</t>
  </si>
  <si>
    <t>victor.rivera@aitiip.com</t>
  </si>
  <si>
    <t>+34 606 425 393</t>
  </si>
  <si>
    <t>David Roba</t>
  </si>
  <si>
    <t>Director de Ingeniería y Fabricación</t>
  </si>
  <si>
    <t>david.roba@aitiip.com</t>
  </si>
  <si>
    <t>+34 627 905 141</t>
  </si>
  <si>
    <t>linkedin.com/in/david-roba-fontán</t>
  </si>
  <si>
    <t>Berta Gonzalvo Bas</t>
  </si>
  <si>
    <t xml:space="preserve">Research Director </t>
  </si>
  <si>
    <t>berta.gonzalvo@aitiip.com</t>
  </si>
  <si>
    <t>+34 600 570 682</t>
  </si>
  <si>
    <t>www.linkedin.com/in/berta-gonzalvo-bas-6463a62</t>
  </si>
  <si>
    <t>Pere Castell</t>
  </si>
  <si>
    <t>Nuevos materiales y nanomateriales</t>
  </si>
  <si>
    <t>pere.castell@aitiip.com</t>
  </si>
  <si>
    <t>+34 976 46 45 44 Ext. 104</t>
  </si>
  <si>
    <t>Josep Crespi</t>
  </si>
  <si>
    <t>Delegado comercial</t>
  </si>
  <si>
    <t>josep.crespi@aitiip.com</t>
  </si>
  <si>
    <t>+34 976 46 45 44 Ext. 103</t>
  </si>
  <si>
    <t>Sara Gómez</t>
  </si>
  <si>
    <t>Administración</t>
  </si>
  <si>
    <t>sara.gomez@aitiip.com</t>
  </si>
  <si>
    <t>+34 976 46 45 44</t>
  </si>
  <si>
    <t>Guillermo Vicente</t>
  </si>
  <si>
    <t>Impresión 3D</t>
  </si>
  <si>
    <t>guillermo.vicente@aitiip.com</t>
  </si>
  <si>
    <t>+34 671 076 468</t>
  </si>
  <si>
    <t>María Jesus Dominguez</t>
  </si>
  <si>
    <t>Calidad</t>
  </si>
  <si>
    <t>mariajesus.dominguez@aitiip.com</t>
  </si>
  <si>
    <t>+34 976 46 45 44 Ext. 126</t>
  </si>
  <si>
    <t>ACONDICIONAMIENTO TARRASENSE ASSOCIACION</t>
  </si>
  <si>
    <t>VLAAMSE INSTELLING VOOR TECHNOLOGISCH ONDERZOEK N.V.</t>
  </si>
  <si>
    <t>Community-driven Farming for the Atlantic and Arctic sea basins through REgeneRative aquaculture</t>
  </si>
  <si>
    <t>C-FAARER</t>
  </si>
  <si>
    <t>https://cordis.europa.eu/project/id/101112729</t>
  </si>
  <si>
    <t>THE PROVOST, FELLOWS, FOUNDATION SCHOLARS &amp; THE OTHER MEMBERS OF BOARD, OF THE COLLEGE OF THE HOLY &amp; UNDIVIDED TRINITY OF QUEEN ELIZABETH NEAR DUBLIN</t>
  </si>
  <si>
    <t>Aisling Robinson</t>
  </si>
  <si>
    <t>Coordinator</t>
  </si>
  <si>
    <t>aisling.robinson@tcd.ie</t>
  </si>
  <si>
    <t>+353 1 896 1398</t>
  </si>
  <si>
    <t>www.linkedin.com/in/aisling-robinson-86550438</t>
  </si>
  <si>
    <t>HORIZON NUA INNOVATION</t>
  </si>
  <si>
    <t>DRAGOZET ALEKSANDRA</t>
  </si>
  <si>
    <t>NOFIMA AS</t>
  </si>
  <si>
    <t>Digital Twin-sustained 4D ecological monitoring of restoration in fishery depleted areas</t>
  </si>
  <si>
    <t>DIGI4ECO</t>
  </si>
  <si>
    <t>HORIZON-MISS-2022-OCEAN-01-07 - Integration of biodiversity monitoring data into the Digital Twin Ocean</t>
  </si>
  <si>
    <t>https://cordis.europa.eu/project/id/101112883</t>
  </si>
  <si>
    <t>CORONIS COMPUTING SL</t>
  </si>
  <si>
    <t>www.linkedin.com/company/coronis-computing-s.l./</t>
  </si>
  <si>
    <t>Ricard Campos Dausà</t>
  </si>
  <si>
    <t>Research &amp; Development Engineer</t>
  </si>
  <si>
    <t>ricard.campos@coronis.es</t>
  </si>
  <si>
    <t>UNIVERSITA POLITECNICA DELLE MARCHE</t>
  </si>
  <si>
    <t>ATLANTIC TECHNOLOGICAL UNIVERSITY</t>
  </si>
  <si>
    <t>Offshore Low-trophic Aquaculture in Multi-Use Scenario Realisation</t>
  </si>
  <si>
    <t>OLAMUR</t>
  </si>
  <si>
    <t>HORIZON-MISS-2021-OCEAN-04-01 - Lighthouse in the Baltic and the North Sea basins - Low impact marine aquaculture and multi-purpose use of marine space</t>
  </si>
  <si>
    <t>HORIZON-MISS-2021-OCEAN-04</t>
  </si>
  <si>
    <t>https://cordis.europa.eu/project/id/101094065</t>
  </si>
  <si>
    <t>HAVFORSKNINGSINSTITUTTET</t>
  </si>
  <si>
    <t>www.linkedin.com/company/havforskningsinstituttet</t>
  </si>
  <si>
    <t>Øivind Bergh</t>
  </si>
  <si>
    <t>oeivind.bergh@hi.no</t>
  </si>
  <si>
    <t>linkedin.com/in/øivind-bergh-500b8217</t>
  </si>
  <si>
    <t>DANMARKS METEOROLOGISKE INSTITUT</t>
  </si>
  <si>
    <t>Sustainable management of mesopelagic resources</t>
  </si>
  <si>
    <t>H2020-EU.3.2. - SOCIETAL CHALLENGES - Food security, sustainable agriculture and forestry, marine, maritime and inland water research, and the bioeconomy</t>
  </si>
  <si>
    <t>LC-BG-03-2018 - Sustainable harvesting of marine biological resources</t>
  </si>
  <si>
    <t>H2020-BG-2018-2020</t>
  </si>
  <si>
    <t>https://cordis.europa.eu/project/id/817806/reporting</t>
  </si>
  <si>
    <t>UNIVERSITAET BREMEN</t>
  </si>
  <si>
    <t>www.linkedin.com/school/university-of-bremen</t>
  </si>
  <si>
    <t>Ansgar Gerhardus</t>
  </si>
  <si>
    <t>professor</t>
  </si>
  <si>
    <t>ansgar.gerhardus@uni-bremen.de</t>
  </si>
  <si>
    <t>+49 421 218-68800</t>
  </si>
  <si>
    <t>THE UNIVERSITY COURT OF THE UNIVERSITY OF ST ANDREWS</t>
  </si>
  <si>
    <t>United Kingdom</t>
  </si>
  <si>
    <t>IMAR - INSTITUTO DO MAR</t>
  </si>
  <si>
    <t>circUlar Low Trophic oFfshore Aquaculture in wind farms and Restoration of Marine Space</t>
  </si>
  <si>
    <t>ULTFARMS</t>
  </si>
  <si>
    <t>€ 10 312 249,51</t>
  </si>
  <si>
    <t>https://cordis.europa.eu/project/id/101093888</t>
  </si>
  <si>
    <t>STICHTING DELTARES</t>
  </si>
  <si>
    <t>€ 1 633 750,00</t>
  </si>
  <si>
    <t>Participant</t>
  </si>
  <si>
    <t>FORSCHUNGS- UND ENTWICKLUNGSZENTRUM FACHHOCHSCHULE KIEL GMBH</t>
  </si>
  <si>
    <t>€ 1 461 847,50</t>
  </si>
  <si>
    <t>€ 1 453 801,25</t>
  </si>
  <si>
    <t>INSTITUT ROYAL DES SCIENCES NATURELLES DE BELGIQUE</t>
  </si>
  <si>
    <t>€ 256 250,00</t>
  </si>
  <si>
    <t>Supporting the Mission Ocean Lighthouse in the Baltic and North Sea basins</t>
  </si>
  <si>
    <t>BlueMissionBANOS</t>
  </si>
  <si>
    <t>HORIZON-MISS-2021-OCEAN-04-02 - Baltic and North Sea basin lighthouse – coordination activities</t>
  </si>
  <si>
    <t>https://cordis.europa.eu/project/id/101093845</t>
  </si>
  <si>
    <t>SUBMARINER NETWORK FOR BLUE GROWTH EWIV</t>
  </si>
  <si>
    <t>FORSCHUNGSZENTRUM JULICH GMBH</t>
  </si>
  <si>
    <t>SYDDANSK UNIVERSITET</t>
  </si>
  <si>
    <t>Participatory Art for Society Engagement with Ocean and Water</t>
  </si>
  <si>
    <t>PartArt4OW</t>
  </si>
  <si>
    <t>HORIZON-MISS-2023-OCEAN-01-11 - Ocean &amp; water and arts: the contribution of creative sectors to Mission Ocean and waters</t>
  </si>
  <si>
    <t>HORIZON-MISS-2023-OCEAN-01</t>
  </si>
  <si>
    <t>https://cordis.europa.eu/project/id/101157247</t>
  </si>
  <si>
    <t>UNIVERSITA DEGLI STUDI DI ROMA LA SAPIENZA</t>
  </si>
  <si>
    <t>www.linkedin.com/school/sapienzauniversitadiroma</t>
  </si>
  <si>
    <t>Mauro Majone</t>
  </si>
  <si>
    <t xml:space="preserve"> mauro.majone@uniroma1.it</t>
  </si>
  <si>
    <t>linkedin.com/in/mauro-majone-b2406a218</t>
  </si>
  <si>
    <t>T6 ECOSYSTEMS SRL</t>
  </si>
  <si>
    <t>FUNDACION EPICA LA FURA DELS BAUS</t>
  </si>
  <si>
    <t>REGENERA NETWORK S.L.</t>
  </si>
  <si>
    <t>Preparing the Research &amp; Innovation Core for Mission Ocean, Seas &amp; Waters</t>
  </si>
  <si>
    <t>PREP4BLUE</t>
  </si>
  <si>
    <t>HORIZON-MISS-2021-OCEAN-01-01 - Preparation for deployment of lighthouse demonstrators and solution scale ups and cross-cutting citizen and stakeholder involvement</t>
  </si>
  <si>
    <t>HORIZON-MISS-2021-OCEAN-01</t>
  </si>
  <si>
    <t>https://cordis.europa.eu/project/id/101056957</t>
  </si>
  <si>
    <t>INSTITUT FRANCAIS DE RECHERCHE POUR L'EXPLOITATION DE LA MER</t>
  </si>
  <si>
    <t>www.linkedin.com/company/ifremer</t>
  </si>
  <si>
    <t>Gilles Lericolais</t>
  </si>
  <si>
    <t>Director of European and International Affairs</t>
  </si>
  <si>
    <t>gilles.lericolais@ifremer.fr</t>
  </si>
  <si>
    <t>linkedin.com/in/gilles-lericolais-4318b1b7</t>
  </si>
  <si>
    <t>ERINN INNOVATION LIMITED</t>
  </si>
  <si>
    <t>JOINT PROGRAMMING INITIATIVE ON HEALTHY AND PRODUCTIVE SEAS AND OCEANS</t>
  </si>
  <si>
    <t>KONSORTIUM DEUTSCHE MEERESFORSCHUNG EV</t>
  </si>
  <si>
    <t xml:space="preserve"> Re-Valuing Urban Quality &amp; Climate Neutrality in European Waterfront Cities</t>
  </si>
  <si>
    <t>Re-Value</t>
  </si>
  <si>
    <t>HORIZON-MISS-2021-CIT-02-01 - Urban planning and design for just, sustainable, resilient and climate-neutral cities by 2030</t>
  </si>
  <si>
    <t>HORIZON-MISS-2021-CIT-02</t>
  </si>
  <si>
    <t>https://cordis.europa.eu/project/id/101096943</t>
  </si>
  <si>
    <t>NORGES TEKNISK-NATURVITENSKAPELIGE UNIVERSITET NTNU</t>
  </si>
  <si>
    <t>ALESUND KOMMUNE</t>
  </si>
  <si>
    <t>STAD BRUGGE</t>
  </si>
  <si>
    <t>COMUNE DI RIMINI</t>
  </si>
  <si>
    <t>Strict protection, restoration and co-management of Marine Protected Areas to ensure effective ecosystem conservation and improved connectivity of Blue Corridors</t>
  </si>
  <si>
    <t>BLUE CONNECT</t>
  </si>
  <si>
    <t>HORIZON-MISS-2023-OCEAN-01-01 - European Blue Parks – Protection and restoration of marine habitats</t>
  </si>
  <si>
    <t>https://cordis.europa.eu/project/id/101156759</t>
  </si>
  <si>
    <t>www.linkedin.com/company/royal-belgian-institute-of-natural-sciences</t>
  </si>
  <si>
    <t>Bruno Dani</t>
  </si>
  <si>
    <t>Head of the Marine Biology Section</t>
  </si>
  <si>
    <t>bruno.danis@naturalsciences.be</t>
  </si>
  <si>
    <t>+32 71 32 18 02 </t>
  </si>
  <si>
    <t>linkedin.com/in/brunodanis</t>
  </si>
  <si>
    <t>CENTYR ZA BREGOVI I MORSKI IZSLEDVANIYA</t>
  </si>
  <si>
    <t>Bulgaria</t>
  </si>
  <si>
    <t>Coastal Climate Resilience and Marine Restoration Tools for the Arctic Atlantic basin</t>
  </si>
  <si>
    <t>CLIMAREST</t>
  </si>
  <si>
    <t>https://cordis.europa.eu/project/id/101093865</t>
  </si>
  <si>
    <t>www.linkedin.com/company/sintefocean/</t>
  </si>
  <si>
    <t>Eleni Kelasidi</t>
  </si>
  <si>
    <t>eleni.kelasidi@sintef.no</t>
  </si>
  <si>
    <t>+47 45 18 57 96</t>
  </si>
  <si>
    <t>linkedin.com/in/eleni-kelasidi-62480543</t>
  </si>
  <si>
    <t>ARDITI - AGENCIA REGIONAL PARA O DESENVOLVIMENTO DA INVESTIGACAO, TECNOLOGIA E INOVACAO - ASSOCIACAO</t>
  </si>
  <si>
    <t>UNIVERSITY OF GALWAY</t>
  </si>
  <si>
    <t>Marine forest coastal restoration: an underwater gardening socio-ecological plan</t>
  </si>
  <si>
    <t>OCEAN CITIZEN</t>
  </si>
  <si>
    <t>€ 696 065,13</t>
  </si>
  <si>
    <t>HORIZON-MISS-2021-OCEAN-02-01 - European Blue Parks</t>
  </si>
  <si>
    <t>https://cordis.europa.eu/project/id/101093910</t>
  </si>
  <si>
    <t>UNIVERSITA DEL SALENTO</t>
  </si>
  <si>
    <t>www.linkedin.com/school/università-del-salento</t>
  </si>
  <si>
    <t>Stefano Piraino</t>
  </si>
  <si>
    <t xml:space="preserve"> stefano.piraino@unisalento.it</t>
  </si>
  <si>
    <t>+39 0832 29 8885</t>
  </si>
  <si>
    <t>ISRAEL OCEANOGRAPHIC AND LIMNOLOGICAL RESEARCH LIMITED</t>
  </si>
  <si>
    <t>ISRAEL</t>
  </si>
  <si>
    <t>€ 751 900,00</t>
  </si>
  <si>
    <t>CONSORZIO NAZIONALE INTERUNIVERSITARIO PER LE SCIENZE DEL MARE ASSOCIAZIONE</t>
  </si>
  <si>
    <t>€ 1 046 250,00</t>
  </si>
  <si>
    <t>€ 1 224 567,50</t>
  </si>
  <si>
    <t>Capacity with a pOsitive enviRonmEntal and societAL footprInt: portS in the future era</t>
  </si>
  <si>
    <t>COREALIS</t>
  </si>
  <si>
    <t>H2020-EU.3.4. - SOCIETAL CHALLENGES - Smart, Green And Integrated Transport</t>
  </si>
  <si>
    <t>MG-7-3-2017 - The Port of the future</t>
  </si>
  <si>
    <t>H2020-MG-2016-2017</t>
  </si>
  <si>
    <t>https://cordis.europa.eu/project/id/768994</t>
  </si>
  <si>
    <t>Institute of Communication and Computer Systems (ICCS) of NTUA</t>
  </si>
  <si>
    <t> Greece</t>
  </si>
  <si>
    <t>www.linkedin.com/company/iccs-episey-ntua</t>
  </si>
  <si>
    <t>Efstathios D. Sykas</t>
  </si>
  <si>
    <t>Professor, Director of Computer Networks lab</t>
  </si>
  <si>
    <t xml:space="preserve">sykas@cn.ntua.gr </t>
  </si>
  <si>
    <t>+30 (210) 7722528</t>
  </si>
  <si>
    <t>https://www.linkedin.com/in/efstathios-sykas-a676b76/</t>
  </si>
  <si>
    <t>Vasilis Sourlas</t>
  </si>
  <si>
    <t>Senior Researcher, Head of ITS and CCAM</t>
  </si>
  <si>
    <t>vsourlas@iccs.gr</t>
  </si>
  <si>
    <t>PIRAEUS CONTAINER TERMINAL SINGLE MEMBER SA</t>
  </si>
  <si>
    <t>www.linkedin.com/company/pct-coscoshippingports</t>
  </si>
  <si>
    <t>Captain Wang Jihang</t>
  </si>
  <si>
    <t>Managing Director</t>
  </si>
  <si>
    <t xml:space="preserve">jihang.wang@pct.com.gr </t>
  </si>
  <si>
    <t>SIMPILITY NAFTILIAKES METAFORIKES KAI EPIKOINONIAKES EPICHEIRISEIS ETAIRIA PERIORISMENIS EFTHYNIS</t>
  </si>
  <si>
    <t>George Karimalis</t>
  </si>
  <si>
    <t>Commercial Manager, Greece &amp; Middle East</t>
  </si>
  <si>
    <t>george.karimalis@marlink.com</t>
  </si>
  <si>
    <t>+30 210 412 0000</t>
  </si>
  <si>
    <t>https://www.linkedin.com/in/george-karimalis-64b4944/</t>
  </si>
  <si>
    <t>SEABILITY (CYPRUS) LTD</t>
  </si>
  <si>
    <t>Cyprus</t>
  </si>
  <si>
    <t>www.linkedin.com/company/seability</t>
  </si>
  <si>
    <t>Eric Charles Brian Kaukis</t>
  </si>
  <si>
    <t>Director</t>
  </si>
  <si>
    <t xml:space="preserve">eric.kaukis@seability.eu </t>
  </si>
  <si>
    <t>A Data Platform for the Cognitive Ports of the Future</t>
  </si>
  <si>
    <t>DataPorts</t>
  </si>
  <si>
    <t>H2020-EU.2.1.1. - INDUSTRIAL LEADERSHIP - Leadership in enabling and industrial technologies - Information and Communication Technologies (ICT)</t>
  </si>
  <si>
    <t>ICT-13-2018-2019 - Supporting the emergence of data markets and the data economy</t>
  </si>
  <si>
    <t>H2020-ICT-2018-20</t>
  </si>
  <si>
    <t>https://cordis.europa.eu/project/id/871493</t>
  </si>
  <si>
    <t>INSTITUTO TECNOLOGICO DE INFORMATICA</t>
  </si>
  <si>
    <t>https://linkedin.com/company/dataports</t>
  </si>
  <si>
    <t>Santiago Cáceres</t>
  </si>
  <si>
    <t>ITI – Instituto Tecnológico de Informática</t>
  </si>
  <si>
    <t> info@dataports-project.eu</t>
  </si>
  <si>
    <t>Jose Bernabeu-Auban</t>
  </si>
  <si>
    <t>Scientific Director</t>
  </si>
  <si>
    <t>jbernabeu@upv.es</t>
  </si>
  <si>
    <t>+34 96 387 72 31</t>
  </si>
  <si>
    <t>https://www.linkedin.com/in/jose-bernabeu-auban-2b10439/</t>
  </si>
  <si>
    <t>TRAXENS</t>
  </si>
  <si>
    <t>PRODEVELOP SL</t>
  </si>
  <si>
    <t>IBM ISRAEL - SCIENCE AND TECHNOLOGY LTD</t>
  </si>
  <si>
    <t>Developing the methodology for a coordinated approach to the clustering, monitoring and evaluation of results of actions under the Ports of the Future topic</t>
  </si>
  <si>
    <t>DocksTheFuture</t>
  </si>
  <si>
    <t>https://cordis.europa.eu/project/id/770064</t>
  </si>
  <si>
    <t>CIRCLE SPA</t>
  </si>
  <si>
    <t>Towards a green and sustainable ecosystem for the EU Port of the Future</t>
  </si>
  <si>
    <t>PortForward</t>
  </si>
  <si>
    <t>https://cordis.europa.eu/project/id/769267</t>
  </si>
  <si>
    <t>https://www.linkedin.com/in/portforward-project</t>
  </si>
  <si>
    <t>Olaf Poenticke</t>
  </si>
  <si>
    <t>olaf.poenicke@iff.fraunhofer.de</t>
  </si>
  <si>
    <t>+49 391 4090 337</t>
  </si>
  <si>
    <t>ACCIONA CONSTRUCCION SA</t>
  </si>
  <si>
    <t>Jose Manuel Entrecanales Domecq</t>
  </si>
  <si>
    <t>Chairman and CEO</t>
  </si>
  <si>
    <t>jose.manuel.entrecanales@acciona.com</t>
  </si>
  <si>
    <t>https://www.linkedin.com/in/jose-manuel-entrecanales-domecq/</t>
  </si>
  <si>
    <t>Jose Luis del Amo</t>
  </si>
  <si>
    <t>Chief Strategy and Corporate Development Officer</t>
  </si>
  <si>
    <t xml:space="preserve">jose.luis.del.amo@acciona.com </t>
  </si>
  <si>
    <t>Javier Nieto</t>
  </si>
  <si>
    <t>Chief Operating Officer of Infraestructuras</t>
  </si>
  <si>
    <t xml:space="preserve">javier.nieto@acciona.com </t>
  </si>
  <si>
    <t>INTERUNIVERSITAIR MICRO-ELECTRONICA CENTRUM (IMEC)</t>
  </si>
  <si>
    <t> Belgium</t>
  </si>
  <si>
    <t>Max Mirgoli</t>
  </si>
  <si>
    <t>Executive VP World Wide Strategic Partnerships</t>
  </si>
  <si>
    <t>max.mirgoli@imec.be</t>
  </si>
  <si>
    <t>https://www.linkedin.com/in/maxmirgoli/</t>
  </si>
  <si>
    <t>Katrien Marent</t>
  </si>
  <si>
    <t>Executive VP &amp; Chief Marketing and Communications Officer</t>
  </si>
  <si>
    <t>katrien.marent@imec.be</t>
  </si>
  <si>
    <t>https://www.linkedin.com/in/katrienmarent/</t>
  </si>
  <si>
    <t>Luc Van den hove</t>
  </si>
  <si>
    <t>President &amp; CEO</t>
  </si>
  <si>
    <t>luc.van.den.hove@imec.be</t>
  </si>
  <si>
    <t>https://www.linkedin.com/in/luc-van-den-hove-012b83197/</t>
  </si>
  <si>
    <t>Steven Latré</t>
  </si>
  <si>
    <t>VP AI &amp; Algorithms</t>
  </si>
  <si>
    <t>steven.latre@imec.be</t>
  </si>
  <si>
    <t>https://www.linkedin.com/in/stevenlatre/</t>
  </si>
  <si>
    <t>BRUNEL UNIVERSITY LONDON</t>
  </si>
  <si>
    <t>Caroline Cox</t>
  </si>
  <si>
    <t>Head of UK Recruitment and Widening Access</t>
  </si>
  <si>
    <t>caroline.cox@brunel.ac.uk</t>
  </si>
  <si>
    <t>+44 (0)1895 265576</t>
  </si>
  <si>
    <t>https://www.linkedin.com/in/coxcaroline/</t>
  </si>
  <si>
    <t>Khashim Hussain</t>
  </si>
  <si>
    <t>UK Recruitment Manager (Schools &amp; Colleges)</t>
  </si>
  <si>
    <t>khashim.hussain@brunel.ac.uk</t>
  </si>
  <si>
    <t>+44 (0)1895 268556</t>
  </si>
  <si>
    <t>Daila Campbell</t>
  </si>
  <si>
    <t>Recruitment Officer (Schools &amp; Colleges)</t>
  </si>
  <si>
    <t>daila.campbell@brunel.ac.uk</t>
  </si>
  <si>
    <t>+44 (0)7919617019</t>
  </si>
  <si>
    <t>Lesley Warren</t>
  </si>
  <si>
    <t>Senior Recruitment Officer (STEM)</t>
  </si>
  <si>
    <t>lesley.warren@brunel.ac.uk</t>
  </si>
  <si>
    <t>+44 (0)1895 265596</t>
  </si>
  <si>
    <t>An advanced surveillance platform to improve the EURopean Multi Authority BordeR Security efficiency and cooperation</t>
  </si>
  <si>
    <t>EURMARS</t>
  </si>
  <si>
    <t>HORIZON.2.3 - Civil Security for Society</t>
  </si>
  <si>
    <t>HORIZON-CL3-2021-BM-01-01 - Enhanced security and management of borders, maritime environment, activities</t>
  </si>
  <si>
    <t>HORIZON-CL3-2021-BM-01</t>
  </si>
  <si>
    <t>https://cordis.europa.eu/project/id/101073985</t>
  </si>
  <si>
    <t>EUROPEAN DYNAMICS LUXEMBOURG SA</t>
  </si>
  <si>
    <t>Luxembourg</t>
  </si>
  <si>
    <t>www.linkedin.com/company/european-dynamics</t>
  </si>
  <si>
    <t>Leonidas Bardis</t>
  </si>
  <si>
    <t>leonidas.bardis@eurodyn.com</t>
  </si>
  <si>
    <t>+30 210 8094500</t>
  </si>
  <si>
    <t>https://www.linkedin.com/in/leonidas-bardis-6b143020/</t>
  </si>
  <si>
    <t>AIT AUSTRIAN INSTITUTE OF TECHNOLOGY GMBH</t>
  </si>
  <si>
    <t>Finlnd</t>
  </si>
  <si>
    <t>GEOSYSTEMS HELLAS IT KAI EFARMOGESGEOPLIROFORIAKON SYSTIMATON ANONIMIETAIREIA</t>
  </si>
  <si>
    <t>INTEGRATED SURVEILLANCE ECOSYSTEM FOR EUROPEAN AUTHORITIES RESPONSIBLE FOR MARITIME OPERATIONS LEVERAGED BY RELIABLE AND ENHANCED AERIAL SUPPORT</t>
  </si>
  <si>
    <t>I-SEAMORE</t>
  </si>
  <si>
    <t>€ 7 995 929,38</t>
  </si>
  <si>
    <t>HORIZON-CL3-2021-BM-01-01 - Enhanced security and management of borders, maritime environment, activities and transport, by increased surveillance capability, including high altitude, long endurance aerial support</t>
  </si>
  <si>
    <t>https://cordis.europa.eu/project/id/101073911</t>
  </si>
  <si>
    <t>ATOS IT SOLUTIONS AND SERVICES IBERIA SL</t>
  </si>
  <si>
    <t>€ 387 625,00</t>
  </si>
  <si>
    <t>Ricard Munné</t>
  </si>
  <si>
    <t>coordinator</t>
  </si>
  <si>
    <t>ricard.munne@atos.net</t>
  </si>
  <si>
    <t>linkedin.com/in/ricard-munné-1212976</t>
  </si>
  <si>
    <t>Carlos von Prabucki</t>
  </si>
  <si>
    <t>CEO</t>
  </si>
  <si>
    <t>carlos.von@atos.net</t>
  </si>
  <si>
    <t>https://www.linkedin.com/in/carlosvonprabucki/</t>
  </si>
  <si>
    <t>José María Álvarez</t>
  </si>
  <si>
    <t>josemaria.alvarez@atos.net</t>
  </si>
  <si>
    <t>https://www.linkedin.com/in/josemariaalvarez/</t>
  </si>
  <si>
    <t>Third-party</t>
  </si>
  <si>
    <t>ATOS SPAIN SA</t>
  </si>
  <si>
    <t>€ 191 148,13</t>
  </si>
  <si>
    <t>THALES NEDERLAND BV</t>
  </si>
  <si>
    <t>€ 350 875,00</t>
  </si>
  <si>
    <t>EXAIL ROBOTICS</t>
  </si>
  <si>
    <t>€ 556 500,44</t>
  </si>
  <si>
    <t>Unobtrusive Technologies for Secure and Seamless Border Crossing for Travel Facilitation</t>
  </si>
  <si>
    <t>ODYSSEUS</t>
  </si>
  <si>
    <t>HORIZON-CL3-2021-BM-01-03 - Improved border checks for travel facilitation across external borders and improved experiences for both passengers and border authorities’ staff</t>
  </si>
  <si>
    <t>https://cordis.europa.eu/project/id/101073910</t>
  </si>
  <si>
    <t>SOFTWARE IMAGINATION &amp; VISION SRL</t>
  </si>
  <si>
    <t>Romania</t>
  </si>
  <si>
    <t>https://www.linkedin.com/company/56447350/</t>
  </si>
  <si>
    <t>Monica Florea</t>
  </si>
  <si>
    <t> info@borderuas.eu</t>
  </si>
  <si>
    <t>https://www.linkedin.com/in/monica-florea-84b6a45/</t>
  </si>
  <si>
    <t>VISION BOX - SOLUCOES DE VISAO PORCOMPUTADOR SA</t>
  </si>
  <si>
    <t>QUADIBLE GREECE I.K.E.</t>
  </si>
  <si>
    <t>TELESTO TECHNOLOGIES PLIROFORIKIS KAI EPIKOINONION EPE</t>
  </si>
  <si>
    <t>Improved risk evaluation and implementation of resilience concepts to critical infrastructure</t>
  </si>
  <si>
    <t>IMPROVER</t>
  </si>
  <si>
    <t>€ 4 323 978,75</t>
  </si>
  <si>
    <t>H2020-EU.3.7. - Secure societies - Protecting freedom and security of Europe and its citizens</t>
  </si>
  <si>
    <t>DRS-07-2014 - Crisis management topic 7: Crises and disaster resilience – operationalizing resilience concepts</t>
  </si>
  <si>
    <t>H2020-DRS-2014-2015</t>
  </si>
  <si>
    <t>https://cordis.europa.eu/project/id/653390</t>
  </si>
  <si>
    <t>RISE RESEARCH INSTITUTES OF SWEDEN AB</t>
  </si>
  <si>
    <t>€ 882 125,00</t>
  </si>
  <si>
    <t>www.linkedin.com/company/rise-research-institutes-of-sweden</t>
  </si>
  <si>
    <t>David Lange</t>
  </si>
  <si>
    <t>david.lange@ri.se</t>
  </si>
  <si>
    <t>DANSK BRAND- OG SIKRINGSTEKNISK INSTITUT FORENING</t>
  </si>
  <si>
    <t>€ 553 125,00</t>
  </si>
  <si>
    <t>INSTITUT NATIONAL DE L ENVIRONNEMENT INDUSTRIEL ET DES RISQUES - INERIS</t>
  </si>
  <si>
    <t>€ 383 730,00</t>
  </si>
  <si>
    <t>RISE FIRE RESEARCH AS</t>
  </si>
  <si>
    <t>€ 386 305,00</t>
  </si>
  <si>
    <t>INOV INSTITUTO DE ENGENHARIA DE SISTEMAS E COMPUTADORES INOVACAO</t>
  </si>
  <si>
    <t>€ 458 187,50</t>
  </si>
  <si>
    <t>UNIVERSITY COLLEGE LONDON</t>
  </si>
  <si>
    <t>€ 334 727,50</t>
  </si>
  <si>
    <t>ASSOCIATION CENTRE SISMOLOGIQUE EURO-MEDITERRANEEN</t>
  </si>
  <si>
    <t>€ 309 250,00</t>
  </si>
  <si>
    <t>UNIVERSITETET I TROMSOE - NORGES ARKTISKE UNIVERSITET</t>
  </si>
  <si>
    <t>€ 449 146,25</t>
  </si>
  <si>
    <t>JRC -JOINT RESEARCH CENTRE- EUROPEAN COMMISSION</t>
  </si>
  <si>
    <t>€ 228 012,50</t>
  </si>
  <si>
    <t>THE UNIVERSITY OF SHEFFIELD</t>
  </si>
  <si>
    <t>€ 284 734,05</t>
  </si>
  <si>
    <t>BUDAPESTI MUSZAKI ES GAZDASAGTUDOMANYI EGYETEM</t>
  </si>
  <si>
    <t>Hungary</t>
  </si>
  <si>
    <t>€ 40 000,00</t>
  </si>
  <si>
    <t>Operational Platform managing a fleet of semi-autonomous drones exploiting GNSS high Accuracy and Authentication to improve Security &amp; Safety in port areas</t>
  </si>
  <si>
    <t>PASSport</t>
  </si>
  <si>
    <t>€ 3 686 222,50</t>
  </si>
  <si>
    <t>H2020-EU.2.1.6. - INDUSTRIAL LEADERSHIP - Leadership in enabling and industrial technologies – Space</t>
  </si>
  <si>
    <t>LC-SPACE-EGNSS-1-2019-2020 - EGNSS applications fostering green, safe and smart mobility</t>
  </si>
  <si>
    <t>H2020-SPACE-EGNSS-2019-2020</t>
  </si>
  <si>
    <t>https://cordis.europa.eu/project/id/101004234</t>
  </si>
  <si>
    <t>SISTEMATICA SPA</t>
  </si>
  <si>
    <t>€ 469 868,88</t>
  </si>
  <si>
    <t>https://www.linkedin.com/company/h2020-passport/?miniCompanyUrn=urn%3Ali%3Afs_miniCompany%3A74257178</t>
  </si>
  <si>
    <t>Marco Fioriti</t>
  </si>
  <si>
    <t>marco.fioriti@grupposistematica.it</t>
  </si>
  <si>
    <t>+39 06 3220121</t>
  </si>
  <si>
    <t>M3 SYSTEMS BELGIUM</t>
  </si>
  <si>
    <t>€ 238 000,00</t>
  </si>
  <si>
    <t>UNIVERSITA DEGLI STUDI DI FIRENZE</t>
  </si>
  <si>
    <t>€ 107 580,00</t>
  </si>
  <si>
    <t>€ 103 875,00</t>
  </si>
  <si>
    <t>GMV AEROSPACE AND DEFENCE SA</t>
  </si>
  <si>
    <t>€ 278 726,00</t>
  </si>
  <si>
    <t>FUNDACIO EURECAT</t>
  </si>
  <si>
    <t>€ 329 375,00</t>
  </si>
  <si>
    <t>DIGI ONE SRL</t>
  </si>
  <si>
    <t>€ 226 581,25</t>
  </si>
  <si>
    <t>PRISMIQ SRL</t>
  </si>
  <si>
    <t>€ 274 264,38</t>
  </si>
  <si>
    <t>POLITECHNIKA MORSKA W SZCZECINIE</t>
  </si>
  <si>
    <t>Poland</t>
  </si>
  <si>
    <t>€ 189 328,75</t>
  </si>
  <si>
    <t>BERGMANN FRANK</t>
  </si>
  <si>
    <t>€ 88 948,13</t>
  </si>
  <si>
    <t>FUNDACION DE LA COMUNIDAD VALENCIANA PARA LA INVESTIGACION, PROMOCION Y ESTUDIOS COMERCIALES DE VALENCIAPORT</t>
  </si>
  <si>
    <t>€ 105 275,00</t>
  </si>
  <si>
    <t>DEEP BLUE SRL</t>
  </si>
  <si>
    <t>€ 107 095,63</t>
  </si>
  <si>
    <t>CENTRE D ETUDES ET D EXPERTISE SUR LES RISQUES L ENVIRONNEMENT LA MOBILITE ET L AMENAGEMENT</t>
  </si>
  <si>
    <t>€ 75 687,50</t>
  </si>
  <si>
    <t>ALCINA DOO ZA PROJEKTIRANJE NADZORI POSLOVNE USLUGE</t>
  </si>
  <si>
    <t>Croatia</t>
  </si>
  <si>
    <t>€ 95 466,88</t>
  </si>
  <si>
    <t>TOPVIEW SRL</t>
  </si>
  <si>
    <t>€ 129 500,00</t>
  </si>
  <si>
    <t>AUTORITA DI SISTEMA PORTUALE DEL MARE ADRIATICO CENTRO-SETTENTRIONALE- PORTO DI RAVENNA</t>
  </si>
  <si>
    <t>€ 48 667,50</t>
  </si>
  <si>
    <t>Resilience-centric Smart, Green, Networked EU Inland Waterways</t>
  </si>
  <si>
    <t>ReNEW</t>
  </si>
  <si>
    <t>€ 8 866 068,75</t>
  </si>
  <si>
    <t>HORIZON-CL5-2021-D6-01-09 - Climate resilient and environmentally sustainable transport infrastructure, with a focus on inland waterways</t>
  </si>
  <si>
    <t>HORIZON-CL5-2021-D6-01</t>
  </si>
  <si>
    <t>https://cordis.europa.eu/project/id/101069682</t>
  </si>
  <si>
    <t>EUROPEAN INLAND WATERWAY TRANSPORT(IWT) PLATFORM</t>
  </si>
  <si>
    <t>€ 399 375,00</t>
  </si>
  <si>
    <t>www.linkedin.com/company/inland-waterway-transport</t>
  </si>
  <si>
    <t> Nik Delmeire</t>
  </si>
  <si>
    <t>n.delmeire@inlandwaterwaytransport.eu</t>
  </si>
  <si>
    <t>linkedin.com/in/nik-delmeire-2b275b1</t>
  </si>
  <si>
    <t>SINTEF ENERGI AS</t>
  </si>
  <si>
    <t>€ 242 750,00</t>
  </si>
  <si>
    <t>€ 257 125,00</t>
  </si>
  <si>
    <t>PANTEIA BV</t>
  </si>
  <si>
    <t>€ 288 312,50</t>
  </si>
  <si>
    <t>INSTITUT FUR SEEVERKEHRSWIRTSCHAFT UND LOGISTIK</t>
  </si>
  <si>
    <t>€ 420 937,50</t>
  </si>
  <si>
    <t>INSTITUTO TECNOLOGICO DE ARAGON</t>
  </si>
  <si>
    <t>€ 198 500,00</t>
  </si>
  <si>
    <t>INSTITUT DE RECHERCHE TECHNOLOGIQUE SYSTEM X</t>
  </si>
  <si>
    <t>€ 425 031,25</t>
  </si>
  <si>
    <t>VLAAMS INSTITUUT VOOR DE LOGISTIEK VZW</t>
  </si>
  <si>
    <t>€ 187 418,75</t>
  </si>
  <si>
    <t>RESEARCH DRIVEN SOLUTIONS LIMITED</t>
  </si>
  <si>
    <t>€ 220 074,75</t>
  </si>
  <si>
    <t>INTERUNIVERSITAIR MICRO-ELECTRONICA CENTRUM</t>
  </si>
  <si>
    <t>€ 528 653,75</t>
  </si>
  <si>
    <t>AKKODIS HIGH TECH SAS</t>
  </si>
  <si>
    <t>€ 281 050,00</t>
  </si>
  <si>
    <t>VLTN BV</t>
  </si>
  <si>
    <t>€ 259 437,50</t>
  </si>
  <si>
    <t>MAGELLAN-ASSOCIACAO PARA A REPRESENTACAO DOS INTERESSES PORTUGUESES NO EXTERIOR</t>
  </si>
  <si>
    <t>€ 250 791,25</t>
  </si>
  <si>
    <t>APDL - ADMINISTRACAO DOS PORTOS DODOURO E LEIXOES SA</t>
  </si>
  <si>
    <t>€ 244 348,13</t>
  </si>
  <si>
    <t>KONNECTA SYSTEMS LIMITED</t>
  </si>
  <si>
    <t>€ 294 000,00</t>
  </si>
  <si>
    <t>EREVNITIKO PANEPISTIMIAKO INSTITOUTO SYSTIMATON EPIKOINONION KAI YPOLOGISTON</t>
  </si>
  <si>
    <t>€ 219 500,00</t>
  </si>
  <si>
    <t>€ 134 000,00</t>
  </si>
  <si>
    <t>CIAOTECH Srl</t>
  </si>
  <si>
    <t>€ 129 850,00</t>
  </si>
  <si>
    <t>SEAFAR</t>
  </si>
  <si>
    <t>€ 385 875,00</t>
  </si>
  <si>
    <t>4SHIPPING B.V.</t>
  </si>
  <si>
    <t>€ 231 175,00</t>
  </si>
  <si>
    <t>OPLEIDINGSCENTRUM VOOR HOUT EN BOUW VZW</t>
  </si>
  <si>
    <t>€ 758 750,00</t>
  </si>
  <si>
    <t>UNIVERSITATEA DUNAREA DE JOS DIN GALATI</t>
  </si>
  <si>
    <t>€ 268 500,00</t>
  </si>
  <si>
    <t>ZULU ASSOCIATES</t>
  </si>
  <si>
    <t>€ 412 317,50</t>
  </si>
  <si>
    <t>€ 651 250,00</t>
  </si>
  <si>
    <t>Marine renewable energies in areas beyond national jurisdiction: legal answers to new environmental and governing challenges</t>
  </si>
  <si>
    <t>RENEWABLE-HIGH-SEAS</t>
  </si>
  <si>
    <t>€ 172 932,48</t>
  </si>
  <si>
    <t>MSCA-IF-2019 - Individual Fellowships</t>
  </si>
  <si>
    <t>H2020-MSCA-IF-2019</t>
  </si>
  <si>
    <t>https://cordis.europa.eu/project/id/892077</t>
  </si>
  <si>
    <t>UNIVERSIDAD DE JAEN</t>
  </si>
  <si>
    <t>www.linkedin.com/school/universidad-de-ja-n</t>
  </si>
  <si>
    <t>Carlos Soria Rodríguez</t>
  </si>
  <si>
    <t>Marie Curie postdoctoral research fellow, Section of public international law and international relations</t>
  </si>
  <si>
    <t>csoria@ujaen.es  </t>
  </si>
  <si>
    <t>linkedin.com/in/carlos-soria-rodríguez-40857a47</t>
  </si>
  <si>
    <t>Smart Resilience Indicators for Smart Critical Infrastructures</t>
  </si>
  <si>
    <t>SmartResilience</t>
  </si>
  <si>
    <t>€ 5 023 417,68</t>
  </si>
  <si>
    <t>DRS-14-2015 - Critical Infrastructure Protection topic 3: Critical Infrastructure resilience indicator - analysis and development of methods for assessing resilience</t>
  </si>
  <si>
    <t>https://cordis.europa.eu/project/id/700621</t>
  </si>
  <si>
    <t>STEINBEIS EU-VRI GMBH</t>
  </si>
  <si>
    <t>€ 994 576,95</t>
  </si>
  <si>
    <t>www.linkedin.com/company/smartresilience</t>
  </si>
  <si>
    <t>Aleksandar S. Jovanovic</t>
  </si>
  <si>
    <t>jovanovic@risk-technologies.com</t>
  </si>
  <si>
    <t>IBM ISRAEL - SCIENCE  AND TECHNOLOGY LTD</t>
  </si>
  <si>
    <t>Israel</t>
  </si>
  <si>
    <t>€ 354 012,50</t>
  </si>
  <si>
    <t>SCHWEIZERISCHE RUCKVERSICHERUNGS-GESELLSCHAFT AG</t>
  </si>
  <si>
    <t>Switzerland</t>
  </si>
  <si>
    <t>THE MAYOR AND COMMONALTY AND CITIZENS OF THE CITY OF LONDON</t>
  </si>
  <si>
    <t>€ 1 344,29</t>
  </si>
  <si>
    <t>STADTWERKE HEIDELBERG GMBH</t>
  </si>
  <si>
    <t>€ 40 212,50</t>
  </si>
  <si>
    <t>CORK CITY COUNCIL</t>
  </si>
  <si>
    <t>€ 95 427,50</t>
  </si>
  <si>
    <t>ORSZAGOS RENDOR - FOKAPITANYSAG</t>
  </si>
  <si>
    <t>€ 61 125,00</t>
  </si>
  <si>
    <t>NIS AD NOVI SAD</t>
  </si>
  <si>
    <t>Serbia</t>
  </si>
  <si>
    <t>€ 249 062,50</t>
  </si>
  <si>
    <t>STIFTELSEN SINTEF</t>
  </si>
  <si>
    <t>€ 322 790,00</t>
  </si>
  <si>
    <t>IVL SVENSKA MILJOEINSTITUTET AB</t>
  </si>
  <si>
    <t>€ 297 762,50</t>
  </si>
  <si>
    <t>€ 577 187,50</t>
  </si>
  <si>
    <t>€ 307 352,50</t>
  </si>
  <si>
    <t>EUROPEAN DYNAMICS ADVANCED INFORMATION TECHNOLOGY AND TELECOMMUNICATION SYSTEMS SA</t>
  </si>
  <si>
    <t>€ 118 285,55</t>
  </si>
  <si>
    <t>APPLIED INTELLIGENCE ANALYTICS LIMITED</t>
  </si>
  <si>
    <t>€ 202 875,00</t>
  </si>
  <si>
    <t>BAY ZOLTAN ALKALMAZOTT KUTATASI KOZHASZNU NONPROFIT KFT.</t>
  </si>
  <si>
    <t>€ 168 562,50</t>
  </si>
  <si>
    <t>MEDIZINISCHE UNIVERSITAET WIEN</t>
  </si>
  <si>
    <t>€ 302 250,00</t>
  </si>
  <si>
    <t>SRH HOCHSCHULE HEIDELBERG GMBH</t>
  </si>
  <si>
    <t>€ 62 250,00</t>
  </si>
  <si>
    <t>BERGISCHE UNIVERSITAET  WUPPERTAL</t>
  </si>
  <si>
    <t>€ 237 850,00</t>
  </si>
  <si>
    <t>UNIVERSITY OF STUTTGART</t>
  </si>
  <si>
    <t>€ 146 625,00</t>
  </si>
  <si>
    <t>THE CITY OF EDINBURGH COUNCIL</t>
  </si>
  <si>
    <t>€ 94 030,71</t>
  </si>
  <si>
    <t>SINTEF AS</t>
  </si>
  <si>
    <t>€ 176 366,25</t>
  </si>
  <si>
    <t>ECOLE POLYTECHNIQUE FEDERALE DE LAUSANNE</t>
  </si>
  <si>
    <t>Underwater Security</t>
  </si>
  <si>
    <t>UnderSec</t>
  </si>
  <si>
    <t>€ 5 984 893,75</t>
  </si>
  <si>
    <t>HORIZON-CL3-2022-BM-01-01 - Improved underwater detection and control capabilities to protect maritime areas and sea harbours</t>
  </si>
  <si>
    <t>HORIZON-CL3-2022-BM-01</t>
  </si>
  <si>
    <t>https://cordis.europa.eu/project/id/101121288</t>
  </si>
  <si>
    <t>€ 581 250,00</t>
  </si>
  <si>
    <t>www.linkedin.com/company/undersec-eu-project</t>
  </si>
  <si>
    <t>Dr. Sabine Trupp</t>
  </si>
  <si>
    <t>sabine.trupp@emft.fraunhofer.de</t>
  </si>
  <si>
    <t>+49 89 54759-561</t>
  </si>
  <si>
    <t>https://www.linkedin.com/in/sabine-trupp-84639a92/</t>
  </si>
  <si>
    <t>TEL AVIV UNIVERSITY</t>
  </si>
  <si>
    <t>€ 299 000,00</t>
  </si>
  <si>
    <t>€ 5 984 893,76</t>
  </si>
  <si>
    <t>HORIZON-CL3-2022-BM-02</t>
  </si>
  <si>
    <t>https://cordis.europa.eu/project/id/101121289</t>
  </si>
  <si>
    <t>RAFAEL ADVANCED DEFENCE SYSTEMS LTD</t>
  </si>
  <si>
    <t>€ 442 750,00</t>
  </si>
  <si>
    <t>€ 5 984 893,77</t>
  </si>
  <si>
    <t>HORIZON-CL3-2022-BM-03</t>
  </si>
  <si>
    <t>https://cordis.europa.eu/project/id/101121290</t>
  </si>
  <si>
    <t>MANIBUS  LTD</t>
  </si>
  <si>
    <t>€ 340 000,00</t>
  </si>
  <si>
    <t>€ 5 984 893,78</t>
  </si>
  <si>
    <t>HORIZON-CL3-2022-BM-04</t>
  </si>
  <si>
    <t>https://cordis.europa.eu/project/id/101121291</t>
  </si>
  <si>
    <t>PANEPISTIMIO DYTIKIS ATTIKIS</t>
  </si>
  <si>
    <t>€ 420 000,00</t>
  </si>
  <si>
    <t>€ 5 984 893,79</t>
  </si>
  <si>
    <t>HORIZON-CL3-2022-BM-05</t>
  </si>
  <si>
    <t>https://cordis.europa.eu/project/id/101121292</t>
  </si>
  <si>
    <t>RUDER BOSKOVIC INSTITUTE</t>
  </si>
  <si>
    <t>€ 300 000,00</t>
  </si>
  <si>
    <t>€ 5 984 893,80</t>
  </si>
  <si>
    <t>HORIZON-CL3-2022-BM-06</t>
  </si>
  <si>
    <t>https://cordis.europa.eu/project/id/101121293</t>
  </si>
  <si>
    <t>MINISTRY OF DEFENSE</t>
  </si>
  <si>
    <t>€ 100 000,00</t>
  </si>
  <si>
    <t>€ 5 984 893,81</t>
  </si>
  <si>
    <t>HORIZON-CL3-2022-BM-07</t>
  </si>
  <si>
    <t>https://cordis.europa.eu/project/id/101121294</t>
  </si>
  <si>
    <t>HELLENIC CENTRE FOR MARINE RESEARCH</t>
  </si>
  <si>
    <t>€ 450 000,00</t>
  </si>
  <si>
    <t>€ 5 984 893,82</t>
  </si>
  <si>
    <t>HORIZON-CL3-2022-BM-08</t>
  </si>
  <si>
    <t>https://cordis.europa.eu/project/id/101121295</t>
  </si>
  <si>
    <t>DROMON BUREAU OF SHIPPING LIMITED</t>
  </si>
  <si>
    <t>€ 5 984 893,83</t>
  </si>
  <si>
    <t>HORIZON-CL3-2022-BM-09</t>
  </si>
  <si>
    <t>https://cordis.europa.eu/project/id/101121296</t>
  </si>
  <si>
    <t>SOCIEDAD ANONIMA DE ELECTRONICA SUBMARINA SME</t>
  </si>
  <si>
    <t>€ 361 581,25</t>
  </si>
  <si>
    <t>€ 5 984 893,84</t>
  </si>
  <si>
    <t>HORIZON-CL3-2022-BM-10</t>
  </si>
  <si>
    <t>https://cordis.europa.eu/project/id/101121297</t>
  </si>
  <si>
    <t>PROBOTEK IKE</t>
  </si>
  <si>
    <t>€ 282 500,00</t>
  </si>
  <si>
    <t>€ 5 984 893,85</t>
  </si>
  <si>
    <t>HORIZON-CL3-2022-BM-11</t>
  </si>
  <si>
    <t>https://cordis.europa.eu/project/id/101121298</t>
  </si>
  <si>
    <t>ELLINIKO MESOGEIAKO PANEPISTIMIO</t>
  </si>
  <si>
    <t>€ 250 000,00</t>
  </si>
  <si>
    <t>€ 5 984 893,86</t>
  </si>
  <si>
    <t>HORIZON-CL3-2022-BM-12</t>
  </si>
  <si>
    <t>https://cordis.europa.eu/project/id/101121299</t>
  </si>
  <si>
    <t>FONDAZIONE INSTITUTE FOR SUSTAINABLE SOCIETY AND INNOVATION</t>
  </si>
  <si>
    <t>€ 307 250,00</t>
  </si>
  <si>
    <t>€ 5 984 893,87</t>
  </si>
  <si>
    <t>HORIZON-CL3-2022-BM-13</t>
  </si>
  <si>
    <t>https://cordis.europa.eu/project/id/101121300</t>
  </si>
  <si>
    <t>€ 549 250,00</t>
  </si>
  <si>
    <t>€ 5 984 893,88</t>
  </si>
  <si>
    <t>HORIZON-CL3-2022-BM-14</t>
  </si>
  <si>
    <t>https://cordis.europa.eu/project/id/101121301</t>
  </si>
  <si>
    <t>€ 201 312,50</t>
  </si>
  <si>
    <t>€ 5 984 893,89</t>
  </si>
  <si>
    <t>HORIZON-CL3-2022-BM-15</t>
  </si>
  <si>
    <t>https://cordis.europa.eu/project/id/101121302</t>
  </si>
  <si>
    <t>OCEANSCAN - MARINE SYSTEMS &amp; TECHNOLOGY LDA</t>
  </si>
  <si>
    <t>€ 350 000,00</t>
  </si>
  <si>
    <t>€ 5 984 893,90</t>
  </si>
  <si>
    <t>HORIZON-CL3-2022-BM-16</t>
  </si>
  <si>
    <t>https://cordis.europa.eu/project/id/101121303</t>
  </si>
  <si>
    <t>MINISTERIO DA DEFESA NACIONAL</t>
  </si>
  <si>
    <t>€ 5 984 893,91</t>
  </si>
  <si>
    <t>HORIZON-CL3-2022-BM-17</t>
  </si>
  <si>
    <t>https://cordis.europa.eu/project/id/101121304</t>
  </si>
  <si>
    <t>€ 5 984 893,92</t>
  </si>
  <si>
    <t>HORIZON-CL3-2022-BM-18</t>
  </si>
  <si>
    <t>https://cordis.europa.eu/project/id/101121305</t>
  </si>
  <si>
    <t>ORGANISMOS LIMENOS LAVRIOU ANONYMI ETAIREIA</t>
  </si>
  <si>
    <t>€ 5 984 893,93</t>
  </si>
  <si>
    <t>HORIZON-CL3-2022-BM-19</t>
  </si>
  <si>
    <t>https://cordis.europa.eu/project/id/101121306</t>
  </si>
  <si>
    <t>CNT TECHNOLOGIES SOCIETA A RESPONSABILITA LIMITATA SEMPLIFICATA</t>
  </si>
  <si>
    <t>€ 150 000,00</t>
  </si>
  <si>
    <t>€ 5 984 893,94</t>
  </si>
  <si>
    <t>HORIZON-CL3-2022-BM-20</t>
  </si>
  <si>
    <t>https://cordis.europa.eu/project/id/101121307</t>
  </si>
  <si>
    <t>YPOURGEIO NAFTILIAS KAI NISIOTIKIS POLITIKIS</t>
  </si>
  <si>
    <t>€ 5 984 893,95</t>
  </si>
  <si>
    <t>HORIZON-CL3-2022-BM-21</t>
  </si>
  <si>
    <t>https://cordis.europa.eu/project/id/101121308</t>
  </si>
  <si>
    <t>INSPECTORATUL TERITORIAL AL POLITIEI DE FRONTIERA TIMISOARA</t>
  </si>
  <si>
    <t>Improving and Integrating European Ocean Observing and Forecasting Systems for Sustainable use of the Oceans</t>
  </si>
  <si>
    <t>EuroSea</t>
  </si>
  <si>
    <t>H2020-EU.3.2. - SOCIETAL CHALLENGES - Food security, sustainable agriculture and forestry, marine, maritime and inland water research, and the bioeconomy </t>
  </si>
  <si>
    <t>BG-07-2019-2020 - The Future of Seas and Oceans Flagship Initiative</t>
  </si>
  <si>
    <t>https://cordis.europa.eu/project/id/862626</t>
  </si>
  <si>
    <t>HELMHOLTZ-ZENTRUM FUR OZEANFORSCHUNG KIEL (GEOMAR)</t>
  </si>
  <si>
    <t>www.linkedin.com/company/geomarkiel/</t>
  </si>
  <si>
    <t xml:space="preserve">Toste Tanhua </t>
  </si>
  <si>
    <t>Project Coordinator</t>
  </si>
  <si>
    <t>ttanhua@geomar.de</t>
  </si>
  <si>
    <t>+49 431 600 2092</t>
  </si>
  <si>
    <t>https://www.linkedin.com/in/toste-tanhua-04bb8942/</t>
  </si>
  <si>
    <t>Nicole Köstner</t>
  </si>
  <si>
    <t>Project Manager</t>
  </si>
  <si>
    <t>nkoestner@geomar.de</t>
  </si>
  <si>
    <t>494316001765_x000D_
494316004213</t>
  </si>
  <si>
    <t>https://www.linkedin.com/in/nicole-k%C3%B6stner-phd-a9453566/</t>
  </si>
  <si>
    <t>Arne Körtzinger</t>
  </si>
  <si>
    <t>akoertzinger@geomar.de</t>
  </si>
  <si>
    <t>+49 431-600-4200</t>
  </si>
  <si>
    <t>linkedin.com/in/arne-körtzinger-7a6b3b71</t>
  </si>
  <si>
    <t>Birgit Reiner</t>
  </si>
  <si>
    <t>breiner@geomar.de</t>
  </si>
  <si>
    <t>+49 431-600-4201</t>
  </si>
  <si>
    <t>linkedin.com/in/birgit-reiner-774b434a</t>
  </si>
  <si>
    <t>EUROGOOS</t>
  </si>
  <si>
    <t>www.linkedin.com/company/eurogoos</t>
  </si>
  <si>
    <t>Inga Lips</t>
  </si>
  <si>
    <t>Secretary General</t>
  </si>
  <si>
    <t>inga.lips@eurogoos.eu</t>
  </si>
  <si>
    <t>+32 (0) 2 788 76 69</t>
  </si>
  <si>
    <t>https://www.linkedin.com/in/inga-lips-51019828/</t>
  </si>
  <si>
    <t>Glenn Nolan</t>
  </si>
  <si>
    <t>former Secretary General</t>
  </si>
  <si>
    <t>glenn.nolan@eurogoos.eu</t>
  </si>
  <si>
    <t>https://www.linkedin.com/in/glenn-nolan-502673104/</t>
  </si>
  <si>
    <t>UNITED NATIONS EDUCATIONAL SCIENTIFIC AND CULTURAL ORGANIZATION</t>
  </si>
  <si>
    <t>MERCATOR OCEAN</t>
  </si>
  <si>
    <t>Improving Resilience to Emergencies through Advanced Cyber Technologies</t>
  </si>
  <si>
    <t>I-REACT</t>
  </si>
  <si>
    <t>H2020-EU.3.7. - Secure societies - Protecting freedom and security of Europe and its citizens </t>
  </si>
  <si>
    <t>DRS-01-2015 - Crisis management topic 1: potential of current and new measures and technologies to respond to extreme weather and climate events</t>
  </si>
  <si>
    <t>https://cordis.europa.eu/project/id/700256</t>
  </si>
  <si>
    <t>FONDAZIONE LINKS - LEADING INNOVATION &amp; KNOWLEDGE FOR SOCIETY</t>
  </si>
  <si>
    <t>www.linkedin.com/company/linksfoundation</t>
  </si>
  <si>
    <t>Claudio Rossi</t>
  </si>
  <si>
    <t> claudio.rossi@linksfoundation.com</t>
  </si>
  <si>
    <t>linkedin.com/in/claudio-rossi-19a7722</t>
  </si>
  <si>
    <t>€ 6 655 277,50</t>
  </si>
  <si>
    <t>GEOVILLE INFORMATIONSSYSTEME UND DATENVERARBEITUNG GMBH</t>
  </si>
  <si>
    <t>€ 464 653,00</t>
  </si>
  <si>
    <t>www.linkedin.com/company/reactsrl/</t>
  </si>
  <si>
    <t>Michael Riffler</t>
  </si>
  <si>
    <t>Head of Research and Innovatio</t>
  </si>
  <si>
    <t>riffler@geoville.com</t>
  </si>
  <si>
    <t>http://www.linkedin.com/in/mriffler</t>
  </si>
  <si>
    <t>EOXPLORE UG (HAFTUNGSBESCHRANKT) GMBH</t>
  </si>
  <si>
    <t>TERRANEA UG (HAFTUNGSBESCHRANKT) GMBH</t>
  </si>
  <si>
    <t>€ 6 675 951,75</t>
  </si>
  <si>
    <t>H2020-EU.2.1.1. - INDUSTRIAL LEADERSHIP - Leadership in enabling and industrial technologies - Information and Communication Technologies (ICT) </t>
  </si>
  <si>
    <t>€ 615 000,00</t>
  </si>
  <si>
    <t>www.linkedin.com/company/iti-instituto-tecnologico-de-informatica</t>
  </si>
  <si>
    <t>Santiago Cáceres Elvira</t>
  </si>
  <si>
    <t>info@dataports-project.eu</t>
  </si>
  <si>
    <t>linkedin.com/in/santiago-caceres-elvira-pmp</t>
  </si>
  <si>
    <t>€ 359 362,50</t>
  </si>
  <si>
    <t>€ 353 500,00</t>
  </si>
  <si>
    <t>€ 622 125,00</t>
  </si>
  <si>
    <t>ORGANISMOS TILEPIKOINONION TIS ELLADOS OTE AE</t>
  </si>
  <si>
    <t>€ 245 000,00</t>
  </si>
  <si>
    <t>NTT DATA SPAIN, SL</t>
  </si>
  <si>
    <t>€ 226 103,04</t>
  </si>
  <si>
    <t>EVERIS AEROESPACIAL Y DEFENSA SL</t>
  </si>
  <si>
    <t>€ 28 267,51</t>
  </si>
  <si>
    <t>NTT DATA SPAIN SOLUCIONES TECNOLOGICAS SL</t>
  </si>
  <si>
    <t>€ 173 160,58</t>
  </si>
  <si>
    <t>UNIVERSITAT POLITECNICA DE VALENCIA</t>
  </si>
  <si>
    <t>€ 579 375,00</t>
  </si>
  <si>
    <t>€ 666 250,00</t>
  </si>
  <si>
    <t>UNIVERSITAET DUISBURG-ESSEN</t>
  </si>
  <si>
    <t>€ 425 250,00</t>
  </si>
  <si>
    <t>ETHNIKO KENTRO EREVNAS KAI TECHNOLOGIKIS ANAPTYXIS</t>
  </si>
  <si>
    <t>€ 306 250,00</t>
  </si>
  <si>
    <t>€ 337 300,00</t>
  </si>
  <si>
    <t>UNIVERSITAT KOBLENZ</t>
  </si>
  <si>
    <t>€ 255 518,00</t>
  </si>
  <si>
    <t>ORGANISMOS LIMENOS THESSALONIKIS ANONYMI ETAIRIA</t>
  </si>
  <si>
    <t>€ 175 000,00</t>
  </si>
  <si>
    <t>€ 373 125,00</t>
  </si>
  <si>
    <t>Open collaboration and open Digital Twin infrastructure for Green Smart Shipping</t>
  </si>
  <si>
    <t>DT4GS</t>
  </si>
  <si>
    <t>€ 6 987 333,00</t>
  </si>
  <si>
    <t>HORIZON-CL5-2021-D5-01-13 - Digital Twin models to enable green ship operations (ZEWT Partnership)</t>
  </si>
  <si>
    <t>HORIZON-CL5-2021-D5-01</t>
  </si>
  <si>
    <t>https://cordis.europa.eu/project/id/101056799</t>
  </si>
  <si>
    <t>INLECOM GROUP</t>
  </si>
  <si>
    <t>€ 771 875,00</t>
  </si>
  <si>
    <t>www.linkedin.com/company/inlecom-systems-ltd-</t>
  </si>
  <si>
    <t>Georgia Tsiochantari</t>
  </si>
  <si>
    <t>project manager</t>
  </si>
  <si>
    <t xml:space="preserve">georgia.tsiochantari@inlecomsystems.com </t>
  </si>
  <si>
    <t>linkedin.com/in/georgia-tsiochantari-1a17a3bb</t>
  </si>
  <si>
    <t>COMMISSARIAT A L ENERGIE ATOMIQUE ET AUX ENERGIES ALTERNATIVES</t>
  </si>
  <si>
    <t>€ 356 944,00</t>
  </si>
  <si>
    <t>RINA CONSULTING SPA</t>
  </si>
  <si>
    <t>€ 260 000,00</t>
  </si>
  <si>
    <t>RINA SERVICES SPA</t>
  </si>
  <si>
    <t>€ 188 750,00</t>
  </si>
  <si>
    <t>€ 447 500,00</t>
  </si>
  <si>
    <t>DANAOS SHIPPING COMPANY LIMITED</t>
  </si>
  <si>
    <t>€ 614 375,00</t>
  </si>
  <si>
    <t>€ 451 750,00</t>
  </si>
  <si>
    <t>FOUNDATION WEGEMT - A EUROPEAN ASSOCIATION OF UNIVERSITIES IN MARINE TECHNOLOGY AND RELATED SCIENCES</t>
  </si>
  <si>
    <t>€ 236 875,00</t>
  </si>
  <si>
    <t>€ 101 875,00</t>
  </si>
  <si>
    <t>CONSIGLIO NAZIONALE DELLE RICERCHE</t>
  </si>
  <si>
    <t>€ 177 875,00</t>
  </si>
  <si>
    <t>SEAPORT SOLUTIONS SOCIEDAD LIMITADA</t>
  </si>
  <si>
    <t>€ 92 875,00</t>
  </si>
  <si>
    <t>TECHNISCHE UNIVERSITEIT DELFT</t>
  </si>
  <si>
    <t>€ 498 763,00</t>
  </si>
  <si>
    <t>BALEARIA EUROLINEAS MARITIMAS SA</t>
  </si>
  <si>
    <t>€ 197 375,00</t>
  </si>
  <si>
    <t>ATHINA-EREVNITIKO KENTRO KAINOTOMIAS STIS TECHNOLOGIES TIS PLIROFORIAS, TON EPIKOINONION KAI TIS GNOSIS</t>
  </si>
  <si>
    <t>€ 142 500,00</t>
  </si>
  <si>
    <t>GLAFCOS MARINE EPE</t>
  </si>
  <si>
    <t>€ 141 875,00</t>
  </si>
  <si>
    <t>STAR BULK SHIPMANAGEMENT CO. (CYPRUS) LTD</t>
  </si>
  <si>
    <t>€ 168 062,00</t>
  </si>
  <si>
    <t>AXON LOGIC IDIOTIKI KEFALAIOUXIKI ETAIREIA</t>
  </si>
  <si>
    <t>€ 128 750,00</t>
  </si>
  <si>
    <t>IBM IRELAND LIMITED</t>
  </si>
  <si>
    <t>€ 435 437,00</t>
  </si>
  <si>
    <t>CMB.TECH NV</t>
  </si>
  <si>
    <t>€ 291 875,00</t>
  </si>
  <si>
    <t>REMONTOWA MARINE DESIGN &amp; CONSULTING SP. ZOO</t>
  </si>
  <si>
    <t>€ 143 875,00</t>
  </si>
  <si>
    <t>FINCANTIERI NEXTECH SPA</t>
  </si>
  <si>
    <t>€ 558 750,00</t>
  </si>
  <si>
    <t>KONNECTA SYSTEMS IKE</t>
  </si>
  <si>
    <t>€ 435 613,41</t>
  </si>
  <si>
    <t>Progress towards Federated Logistics Through The Integration Of TEN-T into A Global Trade Network</t>
  </si>
  <si>
    <t>PLANET</t>
  </si>
  <si>
    <t>€ 7 097 670,00</t>
  </si>
  <si>
    <t>MG-2-9-2019 - InCo Flagship on Integrated multimodal, low-emission freight transport systems and logistics</t>
  </si>
  <si>
    <t>H2020-MG-2018-2019-2020</t>
  </si>
  <si>
    <t>https://cordis.europa.eu/project/id/860274</t>
  </si>
  <si>
    <t>€ 617 500,00</t>
  </si>
  <si>
    <t>https://www.linkedin.com/groups/13876081/</t>
  </si>
  <si>
    <t>€  300 000,00</t>
  </si>
  <si>
    <t>CHINA ACADEMY OF TRANSPORTATION SCIENCES</t>
  </si>
  <si>
    <t>China</t>
  </si>
  <si>
    <t>COSCO SHIPPING LINES SPAIN SA</t>
  </si>
  <si>
    <t>€  340 000,00</t>
  </si>
  <si>
    <t>COSCO SHIPPING TECHNOLOGY (BEIJING)CO. LTD</t>
  </si>
  <si>
    <t>CPLS - COMUNIDADE PORTUARIA E LOGISTICA DE SINES</t>
  </si>
  <si>
    <t>€  116 250,00</t>
  </si>
  <si>
    <t>€  254 375,00</t>
  </si>
  <si>
    <t>DHL EXEL SUPPLY CHAIN SPAIN SL</t>
  </si>
  <si>
    <t>€  173 125,00</t>
  </si>
  <si>
    <t>EBOS TECHNOLOGIES LIMITED</t>
  </si>
  <si>
    <t>€  265 625,00</t>
  </si>
  <si>
    <t>INTERREGIONAL ALLIANCE FOR THE RHINE-ALPINE CORRIDOR EVTZ</t>
  </si>
  <si>
    <t>€  168 750,00</t>
  </si>
  <si>
    <t>ERASMUS UNIVERSITEIT ROTTERDAM</t>
  </si>
  <si>
    <t>€  275 250,00</t>
  </si>
  <si>
    <t>ERASMUS CENTRE FOR URBAN,PORT AND TRANSPORT ECONOMICS BV</t>
  </si>
  <si>
    <t>€  127 000,00</t>
  </si>
  <si>
    <t>EUROPEAN COUNCIL OF TRANSPORT USERS-CONSEIL EUROPEEN DES USAGERS DES TRANSPORTS</t>
  </si>
  <si>
    <t>€  95 000,00</t>
  </si>
  <si>
    <t>JUSTASK!</t>
  </si>
  <si>
    <t>€  37 500,00</t>
  </si>
  <si>
    <t>CITYLOGIN IBERICA SL</t>
  </si>
  <si>
    <t>€  128 187,50</t>
  </si>
  <si>
    <t>€  394 687,50</t>
  </si>
  <si>
    <t>FUNDACION ZARAGOZA LOGISTICS CENTER</t>
  </si>
  <si>
    <t>€  190 625,00</t>
  </si>
  <si>
    <t>ARTICLE NUMBERING CENTER OF CHINA</t>
  </si>
  <si>
    <t>FUNDACJA GS1 POLSKA</t>
  </si>
  <si>
    <t>€  100 000,00</t>
  </si>
  <si>
    <t>HARDT BV</t>
  </si>
  <si>
    <t>€  101 250,00</t>
  </si>
  <si>
    <t>€  358 750,00</t>
  </si>
  <si>
    <t>UNION INTERNATIONALE DES SOCIETES DE TRANSPORT COMBINE RAIL-ROUTE SCRL</t>
  </si>
  <si>
    <t>€  343 750,00</t>
  </si>
  <si>
    <t>€  190 875,00</t>
  </si>
  <si>
    <t>SIEC BADAWCZA LUKASIEWICZ - POZNANSKI INSTYTUT TECHNOLOGICZNY</t>
  </si>
  <si>
    <t>€  367 500,00</t>
  </si>
  <si>
    <t>BEIJING JINGDONG ZHENSHI INFORMATION TECHNOLOGY CO. LTD</t>
  </si>
  <si>
    <t>NEW GENERATION SENSORS SRL</t>
  </si>
  <si>
    <t>€  153 125,00</t>
  </si>
  <si>
    <t>NEW OPERA AISBL</t>
  </si>
  <si>
    <t>€  193 750,00</t>
  </si>
  <si>
    <t>ONTOTEXT AD</t>
  </si>
  <si>
    <t>€  253 750,00</t>
  </si>
  <si>
    <t>€  423 545,00</t>
  </si>
  <si>
    <t>PNO INNOVATION SL</t>
  </si>
  <si>
    <t>€  135 625,00</t>
  </si>
  <si>
    <t>BLOCKCHAIN FIELDLAB BV</t>
  </si>
  <si>
    <t>€  263 750,00</t>
  </si>
  <si>
    <t>POCZTA POLSKA SA</t>
  </si>
  <si>
    <t>€  103 125,00</t>
  </si>
  <si>
    <t>ROHLIG SUUS LOGISTICS S.A.</t>
  </si>
  <si>
    <t>€  80 625,00</t>
  </si>
  <si>
    <t>€  336 250,00</t>
  </si>
  <si>
    <t>WUPPERTAL INSTITUT FUR KLIMA, UMWELT, ENERGIE GGMBH</t>
  </si>
  <si>
    <t>€  148 125,00</t>
  </si>
  <si>
    <t>100% Renewable Energies for Energy Intensive Industries</t>
  </si>
  <si>
    <t>RE4Industry</t>
  </si>
  <si>
    <t>€ 2 999 500,00</t>
  </si>
  <si>
    <t>H2020-EU.3.3. - SOCIETAL CHALLENGES - Secure, clean and efficient energy</t>
  </si>
  <si>
    <t>LC-SC3-RES-28-2018-2019-2020 - Market Uptake support</t>
  </si>
  <si>
    <t>H2020-LC-SC3-2018-2019-2020</t>
  </si>
  <si>
    <t>https://cordis.europa.eu/project/id/952936</t>
  </si>
  <si>
    <t>FUNDACION CIRCE CENTRO DE INVESTIGACION DE RECURSOS Y CONSUMOS ENERGETICOS</t>
  </si>
  <si>
    <t>www.linkedin.com/company/re4industry</t>
  </si>
  <si>
    <t>Alessandro Carmona</t>
  </si>
  <si>
    <t>acarmona@fcirce.es</t>
  </si>
  <si>
    <t>linkedin.com/in/alessandrocarmona</t>
  </si>
  <si>
    <t>Asier Rueda Hernandez</t>
  </si>
  <si>
    <t>Administrative Manager</t>
  </si>
  <si>
    <t>arueda@fcirce.es</t>
  </si>
  <si>
    <t>linkedin.com/in/asier-rueda-9785a9a3</t>
  </si>
  <si>
    <t>Ana Praxedes</t>
  </si>
  <si>
    <t>Communication and Dissemination</t>
  </si>
  <si>
    <t>ana.praxedes@ee-ip.org</t>
  </si>
  <si>
    <t>Smart Integration of Waste and Renewable Energy for Sustainable Heat Upgrade in the Industry</t>
  </si>
  <si>
    <t>SUSHEAT</t>
  </si>
  <si>
    <t>€ 4 673 743,75</t>
  </si>
  <si>
    <t>HORIZON-CL5-2022-D4-01-04 - Development and pilot demonstration of heat upgrade technologies with supply temperature in the range 150-250°C</t>
  </si>
  <si>
    <t>HORIZON-CL5-2022-D4-01</t>
  </si>
  <si>
    <t>https://cordis.europa.eu/project/id/101103552</t>
  </si>
  <si>
    <t>UNIVERSIDAD NACIONAL DE EDUCACION A DISTANCIA</t>
  </si>
  <si>
    <t>€ 426 250,00</t>
  </si>
  <si>
    <t>www.linkedin.com/showcase/susheat</t>
  </si>
  <si>
    <t>Antonio Rovira</t>
  </si>
  <si>
    <t>rovira@ind.uned.es</t>
  </si>
  <si>
    <t> +34 91398 8224</t>
  </si>
  <si>
    <t>linkedin.com/in/antonio-rovira-34855733</t>
  </si>
  <si>
    <t>Rubén Barbero</t>
  </si>
  <si>
    <t>rbarbero@ind.uned.es</t>
  </si>
  <si>
    <t>linkedin.com/in/ruben-barbero-6299b133</t>
  </si>
  <si>
    <t>KUNGLIGA TEKNISKA HOEGSKOLAN</t>
  </si>
  <si>
    <t>€  660 073,75</t>
  </si>
  <si>
    <t>ENERIN AS</t>
  </si>
  <si>
    <t>€  779 437,50</t>
  </si>
  <si>
    <t>UNIVERSIDAD DE LLEIDA</t>
  </si>
  <si>
    <t>€  630 812,50</t>
  </si>
  <si>
    <t>WIZ DEVELOPMENT &amp; SERVICES SRL</t>
  </si>
  <si>
    <t>€  455 000,00</t>
  </si>
  <si>
    <t>DYNAMIC &amp; SECURITY COMPUTATIONS SL</t>
  </si>
  <si>
    <t>€  281 875,00</t>
  </si>
  <si>
    <t>RTDS - VEREIN ZUR FORDERUNG DER KOMMUNIKATION UND VERMITTLUNG VON FORSCHUNG, TECHNOLOGIE UND INNOVATION (RTDS VEREIN, ENGL. RTDS ASSOCIATION)</t>
  </si>
  <si>
    <t>€  458 250,00</t>
  </si>
  <si>
    <t>INDUSTRIAL SOLAR GMBH</t>
  </si>
  <si>
    <t>€  196 250,00</t>
  </si>
  <si>
    <t>LASER CONSULT MUSZAKI-TUDOMANYOS ES GAZDASAGI TANACSADO KORLATOLT FELELOSSEGU TARSASAG</t>
  </si>
  <si>
    <t>€  135 385,00</t>
  </si>
  <si>
    <t>I-TES SRL</t>
  </si>
  <si>
    <t>€  181 250,00</t>
  </si>
  <si>
    <t>€  223 847,50</t>
  </si>
  <si>
    <t>GALAKTOKOMIKA MANDREKAS ANONYMI ETAIREIA</t>
  </si>
  <si>
    <t>€  64 062,50</t>
  </si>
  <si>
    <t>PELAGIA AS</t>
  </si>
  <si>
    <t>Partner</t>
  </si>
  <si>
    <t>UNIVERSITY OF NEWCASTLE UPON TYNE</t>
  </si>
  <si>
    <t>€ 2 999 500,01</t>
  </si>
  <si>
    <t>H2020-LC-SC3-2018-2019-2021</t>
  </si>
  <si>
    <t>https://cordis.europa.eu/project/id/952937</t>
  </si>
  <si>
    <t>B.T.G. BIOMASS TECHNOLOGY GROUP BV</t>
  </si>
  <si>
    <t>€  355 937,50</t>
  </si>
  <si>
    <t>€ 2 999 500,02</t>
  </si>
  <si>
    <t>H2020-LC-SC3-2018-2019-2022</t>
  </si>
  <si>
    <t>https://cordis.europa.eu/project/id/952938</t>
  </si>
  <si>
    <t>€  350 125,00</t>
  </si>
  <si>
    <t>€ 2 999 500,03</t>
  </si>
  <si>
    <t>H2020-LC-SC3-2018-2019-2023</t>
  </si>
  <si>
    <t>https://cordis.europa.eu/project/id/952939</t>
  </si>
  <si>
    <t>WIRTSCHAFT UND INFRASTRUKTUR GMBH &amp; CO PLANUNGS KG</t>
  </si>
  <si>
    <t>€  350 625,00</t>
  </si>
  <si>
    <t>€ 2 999 500,04</t>
  </si>
  <si>
    <t>H2020-LC-SC3-2018-2019-2024</t>
  </si>
  <si>
    <t>https://cordis.europa.eu/project/id/952940</t>
  </si>
  <si>
    <t>BIOENERGY EUROPE</t>
  </si>
  <si>
    <t>€  239 250,00</t>
  </si>
  <si>
    <t>€ 2 999 500,05</t>
  </si>
  <si>
    <t>H2020-LC-SC3-2018-2019-2025</t>
  </si>
  <si>
    <t>https://cordis.europa.eu/project/id/952941</t>
  </si>
  <si>
    <t>ENERGY EFFICIENCY IN INDUSTRIAL PROCESSES ASBL</t>
  </si>
  <si>
    <t>€  299 220,00</t>
  </si>
  <si>
    <t>€ 2 999 500,06</t>
  </si>
  <si>
    <t>H2020-LC-SC3-2018-2019-2026</t>
  </si>
  <si>
    <t>https://cordis.europa.eu/project/id/952942</t>
  </si>
  <si>
    <t>WHITE RESEARCH SRL</t>
  </si>
  <si>
    <t>€  316 875,00</t>
  </si>
  <si>
    <t>€ 2 999 500,07</t>
  </si>
  <si>
    <t>H2020-LC-SC3-2018-2019-2027</t>
  </si>
  <si>
    <t>https://cordis.europa.eu/project/id/952943</t>
  </si>
  <si>
    <t>EUROPEAN SUSTAINABLE ENERGY INNOVATION ALLIANCE - ESEIA, VEREIN FUR FORDERUNG DER EUROPAIESCHEN INNOVATION FUR ERNEUERBARE ENERGIEN</t>
  </si>
  <si>
    <t>€  170 592,50</t>
  </si>
  <si>
    <t>€ 2 999 500,08</t>
  </si>
  <si>
    <t>H2020-LC-SC3-2018-2019-2028</t>
  </si>
  <si>
    <t>https://cordis.europa.eu/project/id/952944</t>
  </si>
  <si>
    <t>SIDENOR ACEROS ESPECIALES SL</t>
  </si>
  <si>
    <t>€  126 250,00</t>
  </si>
  <si>
    <t>€ 2 999 500,09</t>
  </si>
  <si>
    <t>H2020-LC-SC3-2018-2019-2029</t>
  </si>
  <si>
    <t>https://cordis.europa.eu/project/id/952945</t>
  </si>
  <si>
    <t>METLEN ENERGY &amp; METALS AE</t>
  </si>
  <si>
    <t>€  85 000,00</t>
  </si>
  <si>
    <t>€ 2 999 500,10</t>
  </si>
  <si>
    <t>H2020-LC-SC3-2018-2019-2030</t>
  </si>
  <si>
    <t>https://cordis.europa.eu/project/id/952946</t>
  </si>
  <si>
    <t>PURAC BIOCHEM BV</t>
  </si>
  <si>
    <t>€  152 500,00</t>
  </si>
  <si>
    <t>Advanced study of the atmospheric flow Integrating REal climate conditions to enhance wind farm and wind turbine power production and increase components durability</t>
  </si>
  <si>
    <t>AIRE</t>
  </si>
  <si>
    <t>€ 5 424 916,43</t>
  </si>
  <si>
    <t>HORIZON-CL5-2021-D3-03-04 - Physics and aerodynamics of atmospheric flow of wind for power production</t>
  </si>
  <si>
    <t>HORIZON-CL5-2021-D3-03</t>
  </si>
  <si>
    <t>https://cordis.europa.eu/project/id/101083716</t>
  </si>
  <si>
    <t>FUNDACION CENER</t>
  </si>
  <si>
    <t>€ 1 187 040,00</t>
  </si>
  <si>
    <t>https://www.linkedin.com/company/aire-project/</t>
  </si>
  <si>
    <t>Pablo Ayesa Pascual</t>
  </si>
  <si>
    <t>payesa@cener.com</t>
  </si>
  <si>
    <t>linkedin.com/in/pablo-ayesa-pascual-620a9810</t>
  </si>
  <si>
    <t>DANMARKS TEKNISKE UNIVERSITET</t>
  </si>
  <si>
    <t>€ 1 095 625,00</t>
  </si>
  <si>
    <t>€ 727 762,50</t>
  </si>
  <si>
    <t>€ 697 897,50</t>
  </si>
  <si>
    <t>SIEMENS GAMESA RENEWABLE ENERGY AS</t>
  </si>
  <si>
    <t>€ 233 750,00</t>
  </si>
  <si>
    <t>CAPITAL ENERGY ENGINEERING SL</t>
  </si>
  <si>
    <t>€ 423 885,00</t>
  </si>
  <si>
    <t>ENGIE</t>
  </si>
  <si>
    <t>€ 523 831,00</t>
  </si>
  <si>
    <t>CONSORCIO PARA EL DISENO, CONSTRUCCION, EQUIPAMIENTO Y EXPLOTACION DE LA PLATAFORMA OCEANICA DE CANARIAS</t>
  </si>
  <si>
    <t>€ 197 000,00</t>
  </si>
  <si>
    <t>UNIVERSIDAD DE LAS PALMAS DE GRAN CANARIA</t>
  </si>
  <si>
    <t>CARTAGO VENTURES SL</t>
  </si>
  <si>
    <t>€ 298 125,00</t>
  </si>
  <si>
    <t>partner</t>
  </si>
  <si>
    <t>OFFSHORE RENEWABLE ENERGY CATAPULT</t>
  </si>
  <si>
    <t>Optimization of floating wind turbines using innovative control techniques and fully coupled open source engineering tool</t>
  </si>
  <si>
    <t>Floatech</t>
  </si>
  <si>
    <t>€ 4 294 688,75</t>
  </si>
  <si>
    <t>LC-SC3-RES-31-2020 - Offshore wind basic science and balance of plant</t>
  </si>
  <si>
    <t>https://cordis.europa.eu/project/id/101007142</t>
  </si>
  <si>
    <t>TECHNISCHE UNIVERSITAT BERLIN</t>
  </si>
  <si>
    <t>€ 859 000,00</t>
  </si>
  <si>
    <t>ECOLE CENTRALE DE NANTES</t>
  </si>
  <si>
    <t>€ 920 450,00</t>
  </si>
  <si>
    <t>www.linkedin.com/school/ecole-centrale-de-nantes</t>
  </si>
  <si>
    <t>Christian Oliver Paschereit</t>
  </si>
  <si>
    <t>project coordinator</t>
  </si>
  <si>
    <t>oliver.paschereit@tu-berlin.de</t>
  </si>
  <si>
    <t>+49 30 314 23520</t>
  </si>
  <si>
    <t>https://www.linkedin.com/in/christian-oliver-paschereit-1b602a302/</t>
  </si>
  <si>
    <t>CENTRE NATIONAL DE LA RECHERCHE SCIENTIFIQUE CNRS</t>
  </si>
  <si>
    <t>€ 29 000,00</t>
  </si>
  <si>
    <t>SEAPOWER SCRL</t>
  </si>
  <si>
    <t>€ 407 530,00</t>
  </si>
  <si>
    <t>SAIPEM SA</t>
  </si>
  <si>
    <t>€ 147 687,50</t>
  </si>
  <si>
    <t>IDEOL</t>
  </si>
  <si>
    <t>€ 320 993,75</t>
  </si>
  <si>
    <t>NEXT OCEAN BV</t>
  </si>
  <si>
    <t>€ 284 837,50</t>
  </si>
  <si>
    <t>EURONOVIA</t>
  </si>
  <si>
    <t>€ 147 812,50</t>
  </si>
  <si>
    <t>New Floating Platform for offshore wind in deep waters</t>
  </si>
  <si>
    <t>FLOW</t>
  </si>
  <si>
    <t>H2020-EU.3.3. - SOCIETAL CHALLENGES - Secure, clean and efficient energy </t>
  </si>
  <si>
    <t>SIE-01-2015-1 - Stimulating the innovation potential of SMEs for a low carbon energy system</t>
  </si>
  <si>
    <t>H2020-SMEInst-2014-2015</t>
  </si>
  <si>
    <t>https://cordis.europa.eu/project/id/718838</t>
  </si>
  <si>
    <t>NAUTILUS FLOATING SOLUTIONS SOCIEDAD LIMITADA</t>
  </si>
  <si>
    <t>www.linkedin.com/company/nautilus-floating-solutions/</t>
  </si>
  <si>
    <t>Asier Rufino Bengoechea</t>
  </si>
  <si>
    <t>asier.rufino@tecnalia.com</t>
  </si>
  <si>
    <t>linkedin.com/in/asier-rufino</t>
  </si>
  <si>
    <t>Atmospheric Flow, Loads and pOwer for Wind energy</t>
  </si>
  <si>
    <t>https://cordis.europa.eu/project/id/101084205</t>
  </si>
  <si>
    <t>www.linkedin.com/school/technical-university-of-denmark</t>
  </si>
  <si>
    <t>Stefan Ivanell</t>
  </si>
  <si>
    <t>Project Leader</t>
  </si>
  <si>
    <t>stefan.ivanell@geo.uu.se</t>
  </si>
  <si>
    <t>+46 18 471 83 60</t>
  </si>
  <si>
    <t>linkedin.com/in/stefan-ivanell</t>
  </si>
  <si>
    <t>UPPSALA UNIVERSITET</t>
  </si>
  <si>
    <t>INnovative Actuation Concepts for Engine/Pylon/Wing Separation FLOw Control (Design, Build and Wind Tunnel Test)</t>
  </si>
  <si>
    <t>INAFLOWT</t>
  </si>
  <si>
    <t>H2020-EU.3.4. - SOCIETAL CHALLENGES - Smart, Green And Integrated Transport </t>
  </si>
  <si>
    <t>JTI-CS2-2016-CFP04-LPA-01-26 - Design, Build and Test Innovative Actuation Concepts for Separation Flow Control</t>
  </si>
  <si>
    <t>H2020-CS2-CFP04-2016-02</t>
  </si>
  <si>
    <t>https://cordis.europa.eu/project/id/754307</t>
  </si>
  <si>
    <t>www.linkedin.com/school/tel-aviv-university</t>
  </si>
  <si>
    <t>Avi Seifert</t>
  </si>
  <si>
    <t>seifert@eng.tau.ac.il</t>
  </si>
  <si>
    <t>9723640-5310</t>
  </si>
  <si>
    <t>https://www.linkedin.com/in/avi-seifer-5123b46a/</t>
  </si>
  <si>
    <t>VZLU AEROSPACE AS</t>
  </si>
  <si>
    <t>Czechia</t>
  </si>
  <si>
    <t>ISRAEL AEROSPACE INDUSTRIES LTD.</t>
  </si>
  <si>
    <t>Multiscale modelling for wind farm design, performance assessment and loading</t>
  </si>
  <si>
    <t>Meridional</t>
  </si>
  <si>
    <t>€ 5 996 868,75</t>
  </si>
  <si>
    <t>https://cordis.europa.eu/project/id/101084216</t>
  </si>
  <si>
    <t>€ 1 273 217,50</t>
  </si>
  <si>
    <t>https://www.linkedin.com/company/meridional-eu/</t>
  </si>
  <si>
    <t>Simon Watson</t>
  </si>
  <si>
    <t>S.J.Watson@tudelft.nl</t>
  </si>
  <si>
    <t>https://www.linkedin.com/in/simon-watson-28b14018/</t>
  </si>
  <si>
    <t>€  998 250,00</t>
  </si>
  <si>
    <t>TECHNISCHE UNIVERSITAET MUENCHEN</t>
  </si>
  <si>
    <t>€  702 158,75</t>
  </si>
  <si>
    <t>POLITECNICO DI MILANO</t>
  </si>
  <si>
    <t>€  444 375,00</t>
  </si>
  <si>
    <t>€  1 151 811,00</t>
  </si>
  <si>
    <t>FONDAZIONE ICONS</t>
  </si>
  <si>
    <t>€  309 937,50</t>
  </si>
  <si>
    <t>WHIFFLE BV</t>
  </si>
  <si>
    <t>€  149 250,00</t>
  </si>
  <si>
    <t>AIRBORNE WIND EUROPE</t>
  </si>
  <si>
    <t>€  174 125,00</t>
  </si>
  <si>
    <t>ENEVATE BV</t>
  </si>
  <si>
    <t>€  243 093,75</t>
  </si>
  <si>
    <t>KITEKRAFT GMBH</t>
  </si>
  <si>
    <t>€  271 750,00</t>
  </si>
  <si>
    <t>KITENERGY SOCIETA A RESPONSABILITA LIMITATA</t>
  </si>
  <si>
    <t>€  278 900,00</t>
  </si>
  <si>
    <t>National Renewable Energy Laboratory</t>
  </si>
  <si>
    <t>United States</t>
  </si>
  <si>
    <t>Next-generation hybrid wind and solar power technology</t>
  </si>
  <si>
    <t>Omniflow</t>
  </si>
  <si>
    <t>SIE-01-2014-1 - Stimulating the innovation potential of SMEs for a low carbon energy system</t>
  </si>
  <si>
    <t>https://cordis.europa.eu/project/id/672729</t>
  </si>
  <si>
    <t>OMNIFLOW SA</t>
  </si>
  <si>
    <t>www.linkedin.com/company/omniflow-sa/</t>
  </si>
  <si>
    <t>Pedro Ruão</t>
  </si>
  <si>
    <t>pedro.ruao@omniflow.pt</t>
  </si>
  <si>
    <t>https://pt.linkedin.com/in/pedro-ru%C3%A3o-b491a4b</t>
  </si>
  <si>
    <t>PROMOTioN - Progress on Meshed HVDC Offshore Transmission Networks</t>
  </si>
  <si>
    <t>PROMOTION</t>
  </si>
  <si>
    <t>€ 42 691 662,81</t>
  </si>
  <si>
    <t>LCE-05-2015 - Innovation and technologies for the deployment of meshed off-shore grids</t>
  </si>
  <si>
    <t>H2020-LCE-2014-2015</t>
  </si>
  <si>
    <t>https://cordis.europa.eu/project/id/691714</t>
  </si>
  <si>
    <t>DNV NETHERLANDS BV</t>
  </si>
  <si>
    <t>€ 3 470 541,22</t>
  </si>
  <si>
    <t>https://www.linkedin.com/company/dnv/</t>
  </si>
  <si>
    <t>www.linkedin.com/in/wim-van-der-veen-4baa9b5/</t>
  </si>
  <si>
    <t>Politecnic University of Valencia</t>
  </si>
  <si>
    <t>€ 800 798,54</t>
  </si>
  <si>
    <t>Blasco Giménez</t>
  </si>
  <si>
    <t>rblasco@upv.es</t>
  </si>
  <si>
    <t>Garcia Gil</t>
  </si>
  <si>
    <t>pggil@isa.upv.es</t>
  </si>
  <si>
    <t>DNV GL SWEDEN AB</t>
  </si>
  <si>
    <t>GARRAD HASSAN &amp; PARTNERS LIMITED</t>
  </si>
  <si>
    <t>KEMA BV</t>
  </si>
  <si>
    <t>Reliable OM decision tools and strategies for high LCoE reduction on Offshore wind</t>
  </si>
  <si>
    <t>ROMEO</t>
  </si>
  <si>
    <t>LCE-13-2016 - Solutions for reduced maintenance, increased reliability and extended life-time of off-shore wind turbines/farms</t>
  </si>
  <si>
    <t>H2020-LCE-2016-2017</t>
  </si>
  <si>
    <t>https://cordis.europa.eu/project/id/745625</t>
  </si>
  <si>
    <t>IBERDROLA RENOVABLES ENERGIA SA</t>
  </si>
  <si>
    <t>www.linkedin.com/company/iberdrola/</t>
  </si>
  <si>
    <t>Cesar Yanes</t>
  </si>
  <si>
    <t>project Coordinator</t>
  </si>
  <si>
    <t>cyanes@iberdrola.es</t>
  </si>
  <si>
    <t>linkedin.com/in/cesar-yanes-61ba4a14</t>
  </si>
  <si>
    <t>SCOTTISHPOWER RENEWABLE ENERGY LIMITED</t>
  </si>
  <si>
    <t>IBERDROLA RENOVABLES OFFSHORE DEUTSCHLAND GMBH</t>
  </si>
  <si>
    <t>ELECTRICITE DE FRANCE</t>
  </si>
  <si>
    <t>Strategies for the Exploitation of Anchors for FLoating Offshore Wind Energy Reaping</t>
  </si>
  <si>
    <t>SEAFLOWER</t>
  </si>
  <si>
    <t>H2020-EU.1.3. - EXCELLENT SCIENCE - Marie Skłodowska-Curie Actions </t>
  </si>
  <si>
    <t>https://cordis.europa.eu/project/id/891826</t>
  </si>
  <si>
    <t>ALMA MATER STUDIORUM - UNIVERSITA DI BOLOGNA</t>
  </si>
  <si>
    <t>www.linkedin.com/school/unibo</t>
  </si>
  <si>
    <t>Phil Watson</t>
  </si>
  <si>
    <t>Supervisor at COFS</t>
  </si>
  <si>
    <t>phillip.watson@uwa.edu.au</t>
  </si>
  <si>
    <t>linkedin.com/in/phil-watson-6743306</t>
  </si>
  <si>
    <t>THE UNIVERSITY OF WESTERN AUSTRALIA</t>
  </si>
  <si>
    <t>Australia</t>
  </si>
  <si>
    <t>Reinforcing the AI4EU Platform by Advancing Earth Observation Intelligence, Innovation and Adoption</t>
  </si>
  <si>
    <t>AI4Copernicus</t>
  </si>
  <si>
    <t>€ 5 378 975,00</t>
  </si>
  <si>
    <t>ICT-49-2020 - Artificial Intelligence on demand platform</t>
  </si>
  <si>
    <t>https://cordis.europa.eu/project/id/101016798</t>
  </si>
  <si>
    <t>NATIONAL CENTER FOR SCIENTIFIC RESEARCH ""DEMOKRITOS"""</t>
  </si>
  <si>
    <t>€ 2 665 750,00</t>
  </si>
  <si>
    <t>https://www.linkedin.com/company/ai4copernicus/</t>
  </si>
  <si>
    <t>Ioannis Papoutsis</t>
  </si>
  <si>
    <t>Head of project</t>
  </si>
  <si>
    <t> ipapoutsis@noa.gr</t>
  </si>
  <si>
    <t>linkedin.com/in/ioannis-papoutsis</t>
  </si>
  <si>
    <t>ETHNIKO KAI KAPODISTRIAKO PANEPISTIMIO ATHINON</t>
  </si>
  <si>
    <t>€ 386 250,00</t>
  </si>
  <si>
    <t>THALES ALENIA SPACE FRANCE SAS</t>
  </si>
  <si>
    <t> France</t>
  </si>
  <si>
    <t>€ 148 583,75</t>
  </si>
  <si>
    <t>THALES ALENIA SPACE ESPANA SA</t>
  </si>
  <si>
    <t>€ 67 418,75</t>
  </si>
  <si>
    <t>INSTITUT EUROPEEN D ADMINISTRATION DES AFFAIRES</t>
  </si>
  <si>
    <t>€ 175 125,00</t>
  </si>
  <si>
    <t>THALES SIX GTS FRANCE SAS</t>
  </si>
  <si>
    <t>€ 138 575,50</t>
  </si>
  <si>
    <t>EUROPEAN CENTRE FOR MEDIUM-RANGE WEATHER FORECASTS</t>
  </si>
  <si>
    <t>€ 294 250,00</t>
  </si>
  <si>
    <t>CLOUDFERRO SA</t>
  </si>
  <si>
    <t> Poland</t>
  </si>
  <si>
    <t>€ 253 785,00</t>
  </si>
  <si>
    <t>UNIVERSITA DEGLI STUDI DI TRENTO</t>
  </si>
  <si>
    <t> Italy</t>
  </si>
  <si>
    <t>€ 197 875,00</t>
  </si>
  <si>
    <t>EUROPEAN UNION SATELLITE CENTRE</t>
  </si>
  <si>
    <t>€ 376 447,50</t>
  </si>
  <si>
    <t>EQUINOR ASA</t>
  </si>
  <si>
    <t> Norway</t>
  </si>
  <si>
    <t>€ 192 981,25</t>
  </si>
  <si>
    <t>BLUE-SIGHT CONSEIL</t>
  </si>
  <si>
    <t>€ 96 950,00</t>
  </si>
  <si>
    <t>Access to European Infrastructure for Nanoelectronics</t>
  </si>
  <si>
    <t>ASCENTPlus</t>
  </si>
  <si>
    <t>€ 9 660 940,51</t>
  </si>
  <si>
    <t>H2020-EU.1.4. - EXCELLENT SCIENCE - Research Infrastructures</t>
  </si>
  <si>
    <t>INFRAIA-01-2018-2019 - Integrating Activities for Advanced Communities</t>
  </si>
  <si>
    <t>H2020-INFRAIA-2018-2020</t>
  </si>
  <si>
    <t>https://cordis.europa.eu/project/id/871130</t>
  </si>
  <si>
    <t>UNIVERSITY COLLEGE CORK - NATIONAL UNIVERSITY OF IRELAND, CORK</t>
  </si>
  <si>
    <t>€ 3 169 121,50</t>
  </si>
  <si>
    <t>www.linkedin.com/school/university-college-cork-ireland-ucc-/</t>
  </si>
  <si>
    <t>Giorgos Fagas</t>
  </si>
  <si>
    <t>georgios.fagas@tyndall.ie</t>
  </si>
  <si>
    <t>linkedin.com/in/giorgosfaga</t>
  </si>
  <si>
    <t>Paul Roseingrave</t>
  </si>
  <si>
    <t>Tyndall Institute</t>
  </si>
  <si>
    <t>paul.roseingrave@tyndall.ie</t>
  </si>
  <si>
    <t>linkedin.com/in/paulroseingrave</t>
  </si>
  <si>
    <t xml:space="preserve"> € 117,2 35,875</t>
  </si>
  <si>
    <t xml:space="preserve"> € 48,5 51,026</t>
  </si>
  <si>
    <t xml:space="preserve"> € 142,8 41,875</t>
  </si>
  <si>
    <t>INTERNATIONAL IBERIAN NANOTECHNOLOGY LABORATORY</t>
  </si>
  <si>
    <t xml:space="preserve"> € 85,6 40,750</t>
  </si>
  <si>
    <t>INSTITUT SINANO ASSOCIATION</t>
  </si>
  <si>
    <t xml:space="preserve"> € 38,9 07,681</t>
  </si>
  <si>
    <t>MICROELECTRONICS INDUSTRY DESIGN ASSOCIATION (MIDAS)COMPANY LIMITED BY GUARANTEE</t>
  </si>
  <si>
    <t xml:space="preserve"> € 8,3 75,000</t>
  </si>
  <si>
    <t>MINALOGIC AUVERGNE-RHONE-ALPES</t>
  </si>
  <si>
    <t xml:space="preserve"> € 12,9 37,500</t>
  </si>
  <si>
    <t>SILICON SAXONY E.V.</t>
  </si>
  <si>
    <t xml:space="preserve"> € 14,5 00,000</t>
  </si>
  <si>
    <t>UNIVERSITAT LINZ</t>
  </si>
  <si>
    <t xml:space="preserve"> € 45,4 18,250</t>
  </si>
  <si>
    <t xml:space="preserve"> € 30,8 75,000</t>
  </si>
  <si>
    <t xml:space="preserve"> € 24,0 00,000</t>
  </si>
  <si>
    <t>TECHNISCHE UNIVERSITAET BERGAKADEMIE FREIBERG</t>
  </si>
  <si>
    <t xml:space="preserve"> € 34,4 37,500</t>
  </si>
  <si>
    <t>UNIVERSITA DEGLI STUDI DI PADOVA</t>
  </si>
  <si>
    <t xml:space="preserve"> € 40,5 36,625</t>
  </si>
  <si>
    <t>Advanced Tools to assEss and mitigate the criticality of ICT compoNents and their dependencies over Critical InfrAstructures</t>
  </si>
  <si>
    <t>ATENA</t>
  </si>
  <si>
    <t>DS-03-2015 - The role of ICT in Critical Infrastructure Protection</t>
  </si>
  <si>
    <t>H2020-DS-2014-2015</t>
  </si>
  <si>
    <t>https://cordis.europa.eu/article/id/410209-increasing-the-security-and-resilience-of-europe-s-critical-infrastructure</t>
  </si>
  <si>
    <t>LEONARDO - SOCIETA PER AZIONI</t>
  </si>
  <si>
    <t>€ 978 425,00</t>
  </si>
  <si>
    <t>www.linkedin.com/company/leonardo---societa-per-azioni/</t>
  </si>
  <si>
    <t>Paolo Bellavista</t>
  </si>
  <si>
    <t>paolo.bellavista@unibo.it</t>
  </si>
  <si>
    <t>+39 051 20 93866</t>
  </si>
  <si>
    <t>linkedin.com/in/paolobellavista</t>
  </si>
  <si>
    <t>CONSORZIO PER LA RICERCA NELL' AUTOMATICA E NELLE TELECOMUNICAZIONI C.R.A.T.</t>
  </si>
  <si>
    <t>€ 692 250,00</t>
  </si>
  <si>
    <t>CREOS LUXEMBOURG SA</t>
  </si>
  <si>
    <t> Luxembourg</t>
  </si>
  <si>
    <t>€ 246 837,50</t>
  </si>
  <si>
    <t>UNIVERSITA DEGLI STUDI ROMA TRE</t>
  </si>
  <si>
    <t>€ 857 500,00</t>
  </si>
  <si>
    <t>AGENZIA NAZIONALE PER LE NUOVE TECNOLOGIE, L'ENERGIA E LO SVILUPPO ECONOMICO SOSTENIBILE</t>
  </si>
  <si>
    <t>€ 742 500,00</t>
  </si>
  <si>
    <t>THE ISRAEL ELECTRIC CORPORATION LIMITED</t>
  </si>
  <si>
    <t> Israel</t>
  </si>
  <si>
    <t>€ 567 087,50</t>
  </si>
  <si>
    <t>ITRUST CONSULTING SARL</t>
  </si>
  <si>
    <t>€ 481 075,00</t>
  </si>
  <si>
    <t>MULTITEL</t>
  </si>
  <si>
    <t>€ 446 875,00</t>
  </si>
  <si>
    <t>SAPIENZA SL</t>
  </si>
  <si>
    <t>€ 315 000,00</t>
  </si>
  <si>
    <t>UNIVERSITE DU LUXEMBOURG</t>
  </si>
  <si>
    <t>€ 469 125,00</t>
  </si>
  <si>
    <t>UNIVERSIDADE DE COIMBRA</t>
  </si>
  <si>
    <t> Portugal</t>
  </si>
  <si>
    <t>€ 664 687,50</t>
  </si>
  <si>
    <t>LA SOCIETE WALLONNE DES EAUX</t>
  </si>
  <si>
    <t>€ 262 937,50</t>
  </si>
  <si>
    <t>Institute of Baltic Studies</t>
  </si>
  <si>
    <t> Estonia</t>
  </si>
  <si>
    <t>€ 165 625,00</t>
  </si>
  <si>
    <t>European Knowledge Hub and Policy Testbed for Critical Infrastructure Protection</t>
  </si>
  <si>
    <t>EU-CIP</t>
  </si>
  <si>
    <t>HORIZON-CL3-2021-SSRI-01-02 - Knowledge Networks for Security Research &amp; Innovation</t>
  </si>
  <si>
    <t>HORIZON-CL3-2021-SSRI-01</t>
  </si>
  <si>
    <t>https://cordis.europa.eu/project/id/101073878</t>
  </si>
  <si>
    <t>ENGINEERING - INGEGNERIA INFORMATICA SPA</t>
  </si>
  <si>
    <t>https://www.linkedin.com/in/eu-cip-project-750b31254/</t>
  </si>
  <si>
    <t>Emilia Gugliandolo</t>
  </si>
  <si>
    <t>emilia.gugliandolo@eng.it</t>
  </si>
  <si>
    <t>linkedin.com/in/emilia-gugliandolo-b1170243</t>
  </si>
  <si>
    <t>GFT ITALIA SRL</t>
  </si>
  <si>
    <t>A pan-European framework for strengthening Critical Infrastructure resilience to climate change</t>
  </si>
  <si>
    <t>EU-CIRCLE</t>
  </si>
  <si>
    <t>H2020-EU.3.5. - SOCIETAL CHALLENGES - Climate action, Environment, Resource Efficiency and Raw Materials</t>
  </si>
  <si>
    <t>DRS-09-2014 - Disaster Resilience &amp; Climate Change topic 1: Science and innovation for adaptation to climate change: from assessing costs, risks and opportunities to demonstration of options and practices</t>
  </si>
  <si>
    <t>https://cordis.europa.eu/project/id/653824</t>
  </si>
  <si>
    <t>National Center for Scientific Research "Demokritos"</t>
  </si>
  <si>
    <t>€ 7 283 525,00</t>
  </si>
  <si>
    <t>www.linkedin.com/school/national-centre-for-scientific-research-demokritos</t>
  </si>
  <si>
    <t>Athanasios Sfetsos</t>
  </si>
  <si>
    <t>ts@ipta.demokritos.gr</t>
  </si>
  <si>
    <t>30 210 6503403</t>
  </si>
  <si>
    <t>linkedin.com/in/thanasis-sfetsos-873a7013</t>
  </si>
  <si>
    <t>€ 744 466,88</t>
  </si>
  <si>
    <t>METEOROLOGISK INSTITUTT</t>
  </si>
  <si>
    <t>€ 95 625,00</t>
  </si>
  <si>
    <t>THE UNIVERSITY OF EXETER</t>
  </si>
  <si>
    <t>€ 717 250,00</t>
  </si>
  <si>
    <t>UNIWERSYTET MORSKI W GDYNI </t>
  </si>
  <si>
    <t>€ 259 402,50</t>
  </si>
  <si>
    <t>ARTELIA EAU ET ENVIRONNEMENT SAS</t>
  </si>
  <si>
    <t>€ 304 094,00</t>
  </si>
  <si>
    <t>SATWAYS-OLOKLIROMENES LYSEIS ASFALEIAS KAI AMYNAS-IDIOTIKI EPICHEIRISI PAROCHIS YPIRESION ASFALEIAS (IEPYA)-ETAIREIA PERIORISMENIS EFTHYNIS</t>
  </si>
  <si>
    <t>€ 747 281,25</t>
  </si>
  <si>
    <t>ENTENTE POUR LA FORÊT MÉDITERRANÉENNE</t>
  </si>
  <si>
    <t>€ 310 875,00</t>
  </si>
  <si>
    <t>€ 389 381,75</t>
  </si>
  <si>
    <t>DRZAVNI HIDROMETEOROLOSKI ZAVOD</t>
  </si>
  <si>
    <t> Croatia</t>
  </si>
  <si>
    <t>€ 170 812,50</t>
  </si>
  <si>
    <t>XUVASI LTD</t>
  </si>
  <si>
    <t>€ 427 250,00</t>
  </si>
  <si>
    <t>MRK MANAGEMENT CONSULTANTS GMBH</t>
  </si>
  <si>
    <t> Germany</t>
  </si>
  <si>
    <t>€ 209 875,00</t>
  </si>
  <si>
    <t>EUROPEAN UNIVERSITY - CYPRUS LTD</t>
  </si>
  <si>
    <t> Cyprus</t>
  </si>
  <si>
    <t>€ 388 839,00</t>
  </si>
  <si>
    <t>KENTRO MELETON ASFALEIAS</t>
  </si>
  <si>
    <t>€ 416 125,00</t>
  </si>
  <si>
    <t>THE UNIVERSITY OF SALFORD</t>
  </si>
  <si>
    <t>€ 249 881,36</t>
  </si>
  <si>
    <t>Drzavna uprava za zastitu i spasavanje</t>
  </si>
  <si>
    <t>€ 155 351,25</t>
  </si>
  <si>
    <t>ADDITESS ADVANCED INTEGRATED TECHNOLOGY SOLUTIONS &amp; SERVICES LTD</t>
  </si>
  <si>
    <t>€ 418 543,75</t>
  </si>
  <si>
    <t>THE COUNCIL OF THE BOROUGH OF TORBAY</t>
  </si>
  <si>
    <t>€ 86 625,00</t>
  </si>
  <si>
    <t>YPOURGEIO ETHNIKIS AMYNAS</t>
  </si>
  <si>
    <t>€ 124 895,00</t>
  </si>
  <si>
    <t>VELEUCILISTE VELIKA GORICA</t>
  </si>
  <si>
    <t>€ 214 252,25</t>
  </si>
  <si>
    <t>UNIVERSITY OF HUDDERSFIELD</t>
  </si>
  <si>
    <t>€ 116 880,51</t>
  </si>
  <si>
    <t>Smart Citizen Education for a greeN fuTure</t>
  </si>
  <si>
    <t>GreenSCENT</t>
  </si>
  <si>
    <t>€ 6 511 232,50</t>
  </si>
  <si>
    <t>LC-GD-10-3-2020 - Enabling citizens to act on climate change, for sustainable development and environmental protection through education, citizen science, observation initiatives, and civic engagement</t>
  </si>
  <si>
    <t>H2020-LC-GD-2020</t>
  </si>
  <si>
    <t>https://cordis.europa.eu/project/id/101036480</t>
  </si>
  <si>
    <t>UNIVERSITA TELEMATICA INTERNAZIONALE-UNINETTUNO</t>
  </si>
  <si>
    <t>€ 993 125,00</t>
  </si>
  <si>
    <t>www.linkedin.com/company/greenscent-project</t>
  </si>
  <si>
    <t>Vanni Resta</t>
  </si>
  <si>
    <t>vanni.resta@uniroma1.it</t>
  </si>
  <si>
    <t>linkedin.com/in/vanniresta</t>
  </si>
  <si>
    <t xml:space="preserve"> € 66,0 18,750</t>
  </si>
  <si>
    <t>UNIVERSITAT AUTONOMA DE BARCELONA</t>
  </si>
  <si>
    <t xml:space="preserve"> € 45,4 62,500</t>
  </si>
  <si>
    <t>BARCELONA SUPERCOMPUTING CENTER CENTRO NACIONAL DE SUPERCOMPUTACION</t>
  </si>
  <si>
    <t xml:space="preserve"> € 46,9 37,500</t>
  </si>
  <si>
    <t>AGORIZE SAS</t>
  </si>
  <si>
    <t xml:space="preserve"> € 41,4 65,375</t>
  </si>
  <si>
    <t xml:space="preserve"> € 50,0 44,500</t>
  </si>
  <si>
    <t>FONDEN DEMOCRACY X</t>
  </si>
  <si>
    <t xml:space="preserve"> € 52,7 12,500</t>
  </si>
  <si>
    <t>4SFERA INNOVA SOCIEDAD LIMITADA</t>
  </si>
  <si>
    <t xml:space="preserve"> € 46,5 76,250</t>
  </si>
  <si>
    <t>University of Novi Sad Faculty of Sciences</t>
  </si>
  <si>
    <t xml:space="preserve"> € 19,5 00,000</t>
  </si>
  <si>
    <t>ECQA GMBH</t>
  </si>
  <si>
    <t xml:space="preserve"> € 10,2 52,375</t>
  </si>
  <si>
    <t>MANFRED MUDELSEE</t>
  </si>
  <si>
    <t xml:space="preserve"> € 27,4 31,250</t>
  </si>
  <si>
    <t>ELLINOGERMANIKI AGOGI SCHOLI PANAGEA SAVVA AE</t>
  </si>
  <si>
    <t xml:space="preserve"> € 10,3 25,000</t>
  </si>
  <si>
    <t>VIIPURIN REAALIKOULU OY</t>
  </si>
  <si>
    <t>FUNDATIA SCHOOL FOR EUROPE</t>
  </si>
  <si>
    <t xml:space="preserve"> € 10,6 25,000</t>
  </si>
  <si>
    <t>GIMNAZIJA SMART</t>
  </si>
  <si>
    <t xml:space="preserve"> € 5,9 37,500</t>
  </si>
  <si>
    <t>CSRC INTERNATIONAL LTD</t>
  </si>
  <si>
    <t xml:space="preserve"> € 22,3 44,875</t>
  </si>
  <si>
    <t>Integrated and Replicable Solutions for Co-Creation in Sustainable Cities</t>
  </si>
  <si>
    <t>IRIS</t>
  </si>
  <si>
    <t>€ 20 810 612,77</t>
  </si>
  <si>
    <t>SCC-1-2016-2017 - Smart Cities and Communities lighthouse projects</t>
  </si>
  <si>
    <t>H2020-SCC-2016-2017</t>
  </si>
  <si>
    <t>https://cordis.europa.eu/project/id/774199</t>
  </si>
  <si>
    <t>GEMEENTE UTRECHT</t>
  </si>
  <si>
    <t>€ 1 611 559,13</t>
  </si>
  <si>
    <t>Haye Folkertsma</t>
  </si>
  <si>
    <t>h.folkertsma@utrecht.nl</t>
  </si>
  <si>
    <t>0031–6 18969394</t>
  </si>
  <si>
    <t>linkedin.com/in/haye-folkertsma-6637a87</t>
  </si>
  <si>
    <t>STICHTING BO-EX 91</t>
  </si>
  <si>
    <t> Netherlands</t>
  </si>
  <si>
    <t>€ 1 225 162,50</t>
  </si>
  <si>
    <t>KONINKLIJKE KPN NV</t>
  </si>
  <si>
    <t>€ 39 624,38</t>
  </si>
  <si>
    <t>STEDIN NETBEHEER BV</t>
  </si>
  <si>
    <t>€ 78 820,00</t>
  </si>
  <si>
    <t>PARKHUIS LOMBOK</t>
  </si>
  <si>
    <t>€ 551 845,00</t>
  </si>
  <si>
    <t>ENECO ZAKELIJK BV </t>
  </si>
  <si>
    <t>QBUZZ BV</t>
  </si>
  <si>
    <t>€ 121 047,50</t>
  </si>
  <si>
    <t>UNIVERSITEIT UTRECHT</t>
  </si>
  <si>
    <t>€ 808 357,50</t>
  </si>
  <si>
    <t>UTRECHT SUSTAINABILITY INSTITUTE COOPERATIE UA</t>
  </si>
  <si>
    <t>UTRECHTINC CV</t>
  </si>
  <si>
    <t>€ 49 980,00</t>
  </si>
  <si>
    <t>STICHTING HOGESCHOOL VOOR DE KUNSTEN UTRECHT</t>
  </si>
  <si>
    <t>€ 390 012,50</t>
  </si>
  <si>
    <t>METROPOLE NICE COTE D'AZUR</t>
  </si>
  <si>
    <t>€ 777 457,79</t>
  </si>
  <si>
    <t>MERIDIA SMART ENERGIE</t>
  </si>
  <si>
    <t>€ 181 250,00</t>
  </si>
  <si>
    <t>UNIVERSITE COTE D'AZUR</t>
  </si>
  <si>
    <t>€ 734 873,31</t>
  </si>
  <si>
    <t>€ 35 948,06</t>
  </si>
  <si>
    <t>€ 267 175,83</t>
  </si>
  <si>
    <t>AGREGIO</t>
  </si>
  <si>
    <t>€ 98 384,13</t>
  </si>
  <si>
    <t>EDF STORE AND FORECAST</t>
  </si>
  <si>
    <t>€ 173 256,12</t>
  </si>
  <si>
    <t>IZIVIA</t>
  </si>
  <si>
    <t>€ 114 199,75</t>
  </si>
  <si>
    <t>ENEDIS</t>
  </si>
  <si>
    <t>CENTRE SCIENTIFIQUE ET TECHNIQUE DU BATIMENT</t>
  </si>
  <si>
    <t>€ 296 087,50</t>
  </si>
  <si>
    <t>VEOLIA INNOVE </t>
  </si>
  <si>
    <t>€ 29 540,88</t>
  </si>
  <si>
    <t>COTE D'AZUR HABITAT</t>
  </si>
  <si>
    <t>€ 124 812,50</t>
  </si>
  <si>
    <t>NEXIMMO 96</t>
  </si>
  <si>
    <t>€ 256 126,50</t>
  </si>
  <si>
    <t>VU LOG</t>
  </si>
  <si>
    <t>€ 216 174,00</t>
  </si>
  <si>
    <t>GOTEBORGS KOMMUN</t>
  </si>
  <si>
    <t> Sweden</t>
  </si>
  <si>
    <t>€ 609 018,75</t>
  </si>
  <si>
    <t>BRG, BUSINESS REGION GOTEBORG AB</t>
  </si>
  <si>
    <t>€ 30 625,00</t>
  </si>
  <si>
    <t>GOTEBORG ENERGI AB</t>
  </si>
  <si>
    <t>€ 91 437,50</t>
  </si>
  <si>
    <t>JOHANNEBERG SCIENCE PARK AB</t>
  </si>
  <si>
    <t>€ 557 543,75</t>
  </si>
  <si>
    <t>CHALMERS TEKNISKA HOGSKOLA AB</t>
  </si>
  <si>
    <t>€ 190 762,50</t>
  </si>
  <si>
    <t>METRY AB</t>
  </si>
  <si>
    <t>€ 209 611,15</t>
  </si>
  <si>
    <t>HSB GOTEBORG EK FOR</t>
  </si>
  <si>
    <t>€ 111 658,75</t>
  </si>
  <si>
    <t>RIKSBYGGEN EKONOMISK FORENING</t>
  </si>
  <si>
    <t>€ 486 333,75</t>
  </si>
  <si>
    <t>AKADEMISKA HUS AKTIEBOLAG</t>
  </si>
  <si>
    <t>€ 447 656,13</t>
  </si>
  <si>
    <t>TRIVECTOR TRAFFIC AB</t>
  </si>
  <si>
    <t>€ 501 340,00</t>
  </si>
  <si>
    <t>TYRENS SVERIGE AB</t>
  </si>
  <si>
    <t>€ 253 290,63</t>
  </si>
  <si>
    <t>VAASAN KAUPUNKI</t>
  </si>
  <si>
    <t> Finland</t>
  </si>
  <si>
    <t>VASSEANSEUDUN KEHITYS OY - VASAREGIONENS UTVECKLING AB</t>
  </si>
  <si>
    <t>€ 105 000,00</t>
  </si>
  <si>
    <t>OY MERINOVA AB</t>
  </si>
  <si>
    <t>€ 139 737,50</t>
  </si>
  <si>
    <t>VAASAN YLIOPISTO</t>
  </si>
  <si>
    <t>€ 121 650,00</t>
  </si>
  <si>
    <t>MINICIPALITY OF ALEXANDROUPOLIS</t>
  </si>
  <si>
    <t>€ 99 187,50</t>
  </si>
  <si>
    <t>ENERGY HIVE SYSTADA EPICHEIRISEON ENERGEIAS KAI FYSIKON PORON ANATOLIKIS MAKEDONIAS KAI THRAKIS</t>
  </si>
  <si>
    <t>€ 97 950,00</t>
  </si>
  <si>
    <t>AYUNTAMIENTO DE SANTA CRUZ DE TENERIFE</t>
  </si>
  <si>
    <t>€ 232 990,00</t>
  </si>
  <si>
    <t>ASOCIACION CLUSTER CONSTRUCCION SOSTENIBLE</t>
  </si>
  <si>
    <t>€ 154 781,25</t>
  </si>
  <si>
    <t>MUNICIPIUL FOCSANI</t>
  </si>
  <si>
    <t> Romania</t>
  </si>
  <si>
    <t>€ 95 882,00</t>
  </si>
  <si>
    <t>UNIVERSITATEA POLITEHNICA DIN BUCURESTI</t>
  </si>
  <si>
    <t>€ 114 896,38</t>
  </si>
  <si>
    <t>INSTITUTUL NATIONAL DE CERCETARE DEZVOLTARE PENTRU INGINERIE ELECTRICA ICPE CA BUCURESTI SUBUNITATEA ICEMENERG</t>
  </si>
  <si>
    <t>€ 164 135,00</t>
  </si>
  <si>
    <t>€ 1 297 593,75</t>
  </si>
  <si>
    <t>SPINVERSE SWEDEN AB</t>
  </si>
  <si>
    <t>€ 523 132,75</t>
  </si>
  <si>
    <t>€ 573 776,50</t>
  </si>
  <si>
    <t>EUROPEAN SCIENCE COMMUNICATION INSTITUTE (ESCI) GGMBH</t>
  </si>
  <si>
    <t>€ 376 530,00</t>
  </si>
  <si>
    <t>VRIJE UNIVERSITEIT BRUSSEL</t>
  </si>
  <si>
    <t>€ 169 582,50</t>
  </si>
  <si>
    <t>CIVITY BV</t>
  </si>
  <si>
    <t>€ 273 447,38</t>
  </si>
  <si>
    <t>ENECO CONSUMENTEN BV</t>
  </si>
  <si>
    <t>€ 214 663,75</t>
  </si>
  <si>
    <t>LUMINEXT BV</t>
  </si>
  <si>
    <t>€ 145 687,50</t>
  </si>
  <si>
    <t>ENGIE ENERGIE SERVICES</t>
  </si>
  <si>
    <t>€ 661 972,50</t>
  </si>
  <si>
    <t>ATMOSUD PROVENCE ALPES COTE D'AZUR</t>
  </si>
  <si>
    <t>€ 368 750,00</t>
  </si>
  <si>
    <t>Integrated Research Infrastructure Services for Climate Change risks</t>
  </si>
  <si>
    <t>IRISCC</t>
  </si>
  <si>
    <t>€ 14 499 858,05</t>
  </si>
  <si>
    <t>HORIZON.1.3 - Research infrastructures </t>
  </si>
  <si>
    <t>HORIZON-INFRA-2023-SERV-01-01 - Research infrastructure services to enable R&amp;I addressing main challenges and EU priorities</t>
  </si>
  <si>
    <t>HORIZON-INFRA-2023-SERV-01</t>
  </si>
  <si>
    <t>https://cordis.europa.eu/project/id/101131261</t>
  </si>
  <si>
    <t>€ 1 506 193,20</t>
  </si>
  <si>
    <t>www.linkedin.com/company/lukefinland/</t>
  </si>
  <si>
    <t>Janne Rinne</t>
  </si>
  <si>
    <t>Co-coordinator</t>
  </si>
  <si>
    <t> janne.rinne@luke.fi</t>
  </si>
  <si>
    <t>+358 29 532 2637</t>
  </si>
  <si>
    <t>linkedin.com/in/janne-rinne-2b985340</t>
  </si>
  <si>
    <t>STICHTING EGI</t>
  </si>
  <si>
    <t>ENVIFRIENDLY INNOVATIONS P.C. I.K.E</t>
  </si>
  <si>
    <t>HELSINGIN YLIOPISTO</t>
  </si>
  <si>
    <t>ECOLE POLYTECHNIQUE</t>
  </si>
  <si>
    <t>UNIVERSITE GRENOBLE ALPES</t>
  </si>
  <si>
    <t>UNIVERSITE PARIS XII VAL DE MARNE</t>
  </si>
  <si>
    <t>UNIVERSITE DE LA REUNION</t>
  </si>
  <si>
    <t>UNIVERSITE PAUL SABATIER TOULOUSE III</t>
  </si>
  <si>
    <t>UNIVERSITE DE VERSAILLES SAINT-QUENTIN EN YVELINES</t>
  </si>
  <si>
    <t>INTEGRATED CARBON OBSERVATION SYSTEM EUROPEAN RESEARCH INFRASTRUCTURECONSORTIUM</t>
  </si>
  <si>
    <t>MARIENE INFORMATIE SERVICE MARIS BV</t>
  </si>
  <si>
    <t>KOBENHAVNS UNIVERSITET</t>
  </si>
  <si>
    <t>STIFTELSEN NILU</t>
  </si>
  <si>
    <t>ANALYSIS AND EXPERIMENTATION ON ECOSYSTEMS ERIC</t>
  </si>
  <si>
    <t>ITA-SUOMEN YLIOPISTO</t>
  </si>
  <si>
    <t>INSTITUTE OF SOIL SCIENCE, AGRO-TECHNOLOGY AND PLANT PROTECTION NIKOLA POUSHKAROV</t>
  </si>
  <si>
    <t>EUROPEAN MARINE BIOLOGICAL RESOURCE CENTRE EUROPEAN RESEARCH INFRASTRUCTURE CONSORTIUM</t>
  </si>
  <si>
    <t>STAZIONE ZOOLOGICA ANTON DOHRN</t>
  </si>
  <si>
    <t>UMEA UNIVERSITET</t>
  </si>
  <si>
    <t>CENTRO DE CIENCIAS DO MAR DO ALGARVE</t>
  </si>
  <si>
    <t>CENTRO INTERDISCIPLINAR DE INVESTIGACAO MARINHA E AMBIENTAL</t>
  </si>
  <si>
    <t>UNIVERSIDAD DEL PAIS VASCO/ EUSKAL HERRIKO UNIBERTSITATEA</t>
  </si>
  <si>
    <t>UNIVERSITETET I BERGEN</t>
  </si>
  <si>
    <t>UNIVERSIDAD DE VIGO</t>
  </si>
  <si>
    <t>SORBONNE UNIVERSITE</t>
  </si>
  <si>
    <t>ILMATIETEEN LAITOS</t>
  </si>
  <si>
    <t>ELAVA ITAMERI SAATIO SR</t>
  </si>
  <si>
    <t>KARLSRUHER INSTITUT FUER TECHNOLOGIE</t>
  </si>
  <si>
    <t>HELMHOLTZ-ZENTRUM FUR UMWELTFORSCHUNG GMBH - UFZ</t>
  </si>
  <si>
    <t>LUNDS UNIVERSITET</t>
  </si>
  <si>
    <t>DEUTSCHES KLIMARECHENZENTRUM GMBH</t>
  </si>
  <si>
    <t>CENTRE EUROPEEN DE RECHERCHE ET DEFORMATION AVANCEE EN CALCUL SCIENTIFIQUE</t>
  </si>
  <si>
    <t>KONINKLIJK NEDERLANDS METEOROLOGISCH INSTITUUT-KNMI</t>
  </si>
  <si>
    <t>UNIVERSITE DE LIEGE</t>
  </si>
  <si>
    <t>Masarykova univerzita</t>
  </si>
  <si>
    <t>UNIVERSITAT WIEN</t>
  </si>
  <si>
    <t>POLARFORSKNINGSSEKRETARIATET</t>
  </si>
  <si>
    <t>USTAV VYZKUMU GLOBALNI ZMENY AV CR VVI</t>
  </si>
  <si>
    <t>EIGEN VERMOGEN VAN HET INSTITUUT VOOR NATUUR- EN BOSONDERZOEK</t>
  </si>
  <si>
    <t>PANEPISTIMIO KRITIS</t>
  </si>
  <si>
    <t>HUN-REN OKOLOGIAI KUTATOKOZPONT</t>
  </si>
  <si>
    <t>FCIENCIAS.ID - ASSOCIACAO PARA A INVESTIGACAO E DESENVOLVIMENTO DE CIENCIAS</t>
  </si>
  <si>
    <t>GEOSPHERE AUSTRIA - BUNDESANSTALT FUR GEOLOGIE, GEOPHYSIK, KLIMATOLOGIE UND METEOROLOGIE</t>
  </si>
  <si>
    <t>SVERIGES LANTBRUKSUNIVERSITET</t>
  </si>
  <si>
    <t>SENCKENBERG GESELLSCHAFT FUR NATURFORSCHUNG</t>
  </si>
  <si>
    <t>BEN-GURION UNIVERSITY OF THE NEGEV</t>
  </si>
  <si>
    <t>GESIS-LEIBNIZ-INSTITUT FUR SOZIALWISSENSCHAFTEN EV</t>
  </si>
  <si>
    <t>UNIVERSITEIT ANTWERPEN</t>
  </si>
  <si>
    <t>FUNDACION CENTRO DE ESTUDIOS AMBIENTALES DEL MEDITERRANEO</t>
  </si>
  <si>
    <t>INSTITUTUL NATIONAL DE CERCETARE DEZVOLTARE PENTRU OPTOELECTRONICA INOE 2000</t>
  </si>
  <si>
    <t>INSTITUTO NACIONAL DE TECNICA AEROESPACIAL ESTEBAN TERRADAS</t>
  </si>
  <si>
    <t>ETHNIKO ASTEROSKOPEIO ATHINON</t>
  </si>
  <si>
    <t>THE CYPRUS INSTITUTE</t>
  </si>
  <si>
    <t>ISTITUTO NAZIONALE DI FISICA NUCLEARE</t>
  </si>
  <si>
    <t>UNIWERSYTET SLASKI W KATOWICACH</t>
  </si>
  <si>
    <t>UNIVERSIDAD DE GRANADA</t>
  </si>
  <si>
    <t>UNIVERSIDADE DE TRAS-OS-MONTES E ALTO DOURO</t>
  </si>
  <si>
    <t>UNIVERSITEIT HASSELT</t>
  </si>
  <si>
    <t>THE UNIVERSITY OF MANCHESTER</t>
  </si>
  <si>
    <t>ReadyToSail ( development and commercialization of a wireless real-time positioning, global communication and monitoring platform, mainly focused on marine environments)</t>
  </si>
  <si>
    <t>ReadyToSail</t>
  </si>
  <si>
    <t>€ 71 429,00</t>
  </si>
  <si>
    <t>SMEInst-04-2016-2017 - Engaging SMEs in space research and development</t>
  </si>
  <si>
    <t>H2020-SMEInst-2016-2017</t>
  </si>
  <si>
    <t>https://cordis.europa.eu/project/id/745204</t>
  </si>
  <si>
    <t>ATMOSFERIA PROJECTS, SL</t>
  </si>
  <si>
    <t>€ 50 000,00</t>
  </si>
  <si>
    <t>www.linkedin.com/company/readytosail/</t>
  </si>
  <si>
    <t>Eloy Martinez</t>
  </si>
  <si>
    <t>linkedin.com/in/eloymartinez</t>
  </si>
  <si>
    <t xml:space="preserve">Realising European ReSiliencE for CritIcaL INfraStructure </t>
  </si>
  <si>
    <t>RESILENS</t>
  </si>
  <si>
    <t>https://cordis.europa.eu/project/id/653260</t>
  </si>
  <si>
    <t>Future Analytics Consulting Limited</t>
  </si>
  <si>
    <t>https://www.linkedin.com/company/resilience-ri/</t>
  </si>
  <si>
    <t>Roxanne Wyns</t>
  </si>
  <si>
    <t>Deputy Director</t>
  </si>
  <si>
    <t>roxanne.wyns@kuleuven.be</t>
  </si>
  <si>
    <t> +32 16 37 94 19</t>
  </si>
  <si>
    <t>linkedin.com/in/roxannewyns</t>
  </si>
  <si>
    <t>UNIVERSITY OF WARWICK</t>
  </si>
  <si>
    <t>Smart Cities EMC Network for Training</t>
  </si>
  <si>
    <t>SCENT</t>
  </si>
  <si>
    <t>€ 2 388 813,12</t>
  </si>
  <si>
    <t>MSCA-ITN-2018 - Innovative Training Networks</t>
  </si>
  <si>
    <t>H2020-MSCA-ITN-2018</t>
  </si>
  <si>
    <t>https://cordis.europa.eu/project/id/812391</t>
  </si>
  <si>
    <t>UNIVERSITEIT TWENTE</t>
  </si>
  <si>
    <t>€ 796 859,64</t>
  </si>
  <si>
    <t>www.linkedin.com/school/university-of-twente</t>
  </si>
  <si>
    <t>Angelos Amditis</t>
  </si>
  <si>
    <t>a.amditis@iccs.gr</t>
  </si>
  <si>
    <t>EMC-ESD Vereniging</t>
  </si>
  <si>
    <t>THE INSTITUTE OF ELECTRICAL AND ELECTRONICS ENGINEERS, INCORPORATED</t>
  </si>
  <si>
    <t>JAGUAR LAND ROVER LIMITED</t>
  </si>
  <si>
    <t>TAURON DYSTRYBUCJA SPOLKA AKCYJNA</t>
  </si>
  <si>
    <t>ATKINS CONSULTANTS LIMITED</t>
  </si>
  <si>
    <t>RH MARINE NETHERLANDS BV</t>
  </si>
  <si>
    <t>SOLARIS BUS &amp; COACH SPOLKA Z OGRANICZONA ODPOWIEDZIALNOSCIA</t>
  </si>
  <si>
    <t>NETWORK RAIL INFRASTRUCTURE LIMITED</t>
  </si>
  <si>
    <t>ENEA OPERATOR SP ZOO</t>
  </si>
  <si>
    <t>Ekoenergetyka - Polska Sp. z o.o.</t>
  </si>
  <si>
    <t>Lambda Engineering B.V.</t>
  </si>
  <si>
    <t>Ursus Bus S.A.</t>
  </si>
  <si>
    <t>SIEMENS PLC</t>
  </si>
  <si>
    <t>UNIWERSYTET ZIELONOGORSKI</t>
  </si>
  <si>
    <t>€ 682 435,80</t>
  </si>
  <si>
    <t>THE UNIVERSITY OF NOTTINGHAM</t>
  </si>
  <si>
    <t>€ 909 517,68</t>
  </si>
  <si>
    <t>This company is working in Offshore Wind energy production</t>
  </si>
  <si>
    <t>Is not an EU-Funded Project</t>
  </si>
  <si>
    <t>Bundesverband der Windenergie Offshore (BWO)</t>
  </si>
  <si>
    <t>www.linkedin.com/company/bwo-offshorewind/</t>
  </si>
  <si>
    <t>Stefan Thimm</t>
  </si>
  <si>
    <t>s.thimm@bwo-offshorewind.de</t>
  </si>
  <si>
    <t>49 30 288 757 0_x000D_
493028444650</t>
  </si>
  <si>
    <t>linkedin.com/in/stefan-thimm-8b60841b3</t>
  </si>
  <si>
    <t>Riviera</t>
  </si>
  <si>
    <t>www.linkedin.com/company/rivieramm</t>
  </si>
  <si>
    <t>Steve Labdon</t>
  </si>
  <si>
    <t>steve.labdon@rivieramm.com</t>
  </si>
  <si>
    <t>+44 (0)20 8370 1740</t>
  </si>
  <si>
    <t>linkedin.com/in/stevelabdon</t>
  </si>
  <si>
    <t>North Seas Energy Cooperation (NSEC)</t>
  </si>
  <si>
    <t>Anna-Kaisa ITKONEN</t>
  </si>
  <si>
    <t>Spokesperson</t>
  </si>
  <si>
    <t>anna-kaisa.itkonen@ec.europa.eu</t>
  </si>
  <si>
    <t>+32 2 29 57501</t>
  </si>
  <si>
    <t>Mechthild Wörsdörfer</t>
  </si>
  <si>
    <t>Directorate-General for Energy</t>
  </si>
  <si>
    <t>Mechthild.Woersdoerfer@ec.europa.eu</t>
  </si>
  <si>
    <t>+32 2 299 11 11</t>
  </si>
  <si>
    <t>North Sea Wind Power Hub Consortium</t>
  </si>
  <si>
    <t>https://www.linkedin.com/company/northseawindpowerhub</t>
  </si>
  <si>
    <t>Laurent CHEDOT</t>
  </si>
  <si>
    <t>Research group leader</t>
  </si>
  <si>
    <t>laurent.chedot@supergrid-institute.com</t>
  </si>
  <si>
    <t>+33 (0) 6 69 31 69 38</t>
  </si>
  <si>
    <t>Alberto Bertinato</t>
  </si>
  <si>
    <t>Research Group Leader - Supergrid Architecture Principles</t>
  </si>
  <si>
    <t>Alberto.bertinato@supergrid-institute.com</t>
  </si>
  <si>
    <t>+33 (0)6 98 67 24 42</t>
  </si>
  <si>
    <t>Pascal TORWELLE</t>
  </si>
  <si>
    <t>PhD candidate | Research engineer</t>
  </si>
  <si>
    <t>pascal.torwelle@supergrid-institute.com</t>
  </si>
  <si>
    <t>+33 (0) 7 51 32 36 63</t>
  </si>
  <si>
    <t>Mediterranean Offshore Wind Alliance (MOWA)</t>
  </si>
  <si>
    <t>https://www.linkedin.com/company/renexia-s.p.a./</t>
  </si>
  <si>
    <t>Hellenic Wind Energy Association (HWEA/ELETAEN)</t>
  </si>
  <si>
    <t>https://www.linkedin.com/company/eletaen/</t>
  </si>
  <si>
    <t>Efi Karra</t>
  </si>
  <si>
    <t>Sustainability &amp; Policy Advocacy Officer</t>
  </si>
  <si>
    <t>ekarra@eletaen.gr</t>
  </si>
  <si>
    <t>linkedin.com/in/efi-karra-4ab738b3</t>
  </si>
  <si>
    <t>ANEV, Associazione Nazionale Energia del Vento</t>
  </si>
  <si>
    <t>https://www.linkedin.com/company/anev-associazione-nazionale-energia-del-vento/</t>
  </si>
  <si>
    <t>Andrea Soprani</t>
  </si>
  <si>
    <t>Country Manager Italy wind onshore/offshore + European Account Manager</t>
  </si>
  <si>
    <t>l. andreasoprani83@gmail.com</t>
  </si>
  <si>
    <t>linkedin.com/in/andreasoprani</t>
  </si>
  <si>
    <t>Italian Association for Wind Engineering - ANIV</t>
  </si>
  <si>
    <t>www.linkedin.com/company/aniv-iawe</t>
  </si>
  <si>
    <t>Giuliano Augusti</t>
  </si>
  <si>
    <t>Founding President</t>
  </si>
  <si>
    <t>giuliano.augusti@gmail.com</t>
  </si>
  <si>
    <t>Maria Pia Repetto</t>
  </si>
  <si>
    <t>maria.pia.repetto@unige.it</t>
  </si>
  <si>
    <t>Sara Muggiasca</t>
  </si>
  <si>
    <t>sara.muggiasca@polimi.it</t>
  </si>
  <si>
    <t>IEA wind TCP</t>
  </si>
  <si>
    <t>www.linkedin.com/company/iea-wind</t>
  </si>
  <si>
    <t>Ruud Oerlemans</t>
  </si>
  <si>
    <t>Vice Chair for The Turbine</t>
  </si>
  <si>
    <t>ruud.oerlemans@rvo.nl</t>
  </si>
  <si>
    <t>Katja Maus</t>
  </si>
  <si>
    <t>Vice Chair for Environmental Co-design</t>
  </si>
  <si>
    <t>katja.maus@bfe.admin.ch</t>
  </si>
  <si>
    <t>DeepWind Cluster</t>
  </si>
  <si>
    <t>Scotland</t>
  </si>
  <si>
    <t>Paul O'Brien</t>
  </si>
  <si>
    <t>Cluster Manager</t>
  </si>
  <si>
    <t>paul.obrien@hient.co.uk</t>
  </si>
  <si>
    <t>+44 (0)1599 572000 (HIE)</t>
  </si>
  <si>
    <t>https://www.linkedin.com/in/paul-o-brien-5600a314</t>
  </si>
  <si>
    <t>Norwegian Offshore Wind</t>
  </si>
  <si>
    <t>Gunnar Birkeland</t>
  </si>
  <si>
    <t>Chairman of Steering Committee</t>
  </si>
  <si>
    <t>gunnar.birkeland@sourcegalileo.com</t>
  </si>
  <si>
    <t>https://www.linkedin.com/in/gunnar-birkeland-38500b1b</t>
  </si>
  <si>
    <t>MASEN</t>
  </si>
  <si>
    <t>Morocco</t>
  </si>
  <si>
    <t>http://www.linkedin.com/company/masen</t>
  </si>
  <si>
    <t>Tarik Moufaddal</t>
  </si>
  <si>
    <t>https://www.masen.ma/en</t>
  </si>
  <si>
    <t>http://www.linkedin.com/in/tarik-ameziane-moufaddal-07b35221</t>
  </si>
  <si>
    <t>Ministry of Electricity and Renewable Energy</t>
  </si>
  <si>
    <t>Egypt</t>
  </si>
  <si>
    <t>Dr. Mahmoud Esmat</t>
  </si>
  <si>
    <t>Minister</t>
  </si>
  <si>
    <t>info@moere.gov.eg (mailto:info@moere.gov.eg)</t>
  </si>
  <si>
    <t>Ministry of Industry, Mines and Energy</t>
  </si>
  <si>
    <t>Tunisia</t>
  </si>
  <si>
    <t>Fatma Thabet Chiboub</t>
  </si>
  <si>
    <t>http://www.tunisieindustrie.gov.tn/</t>
  </si>
  <si>
    <t>Turkish Wind Energy Association (TÜREB)</t>
  </si>
  <si>
    <t>Turkye</t>
  </si>
  <si>
    <t>Ali Rıza Akbulut</t>
  </si>
  <si>
    <t>info@tureb.com.tr (mailto:info@tureb.com.tr)</t>
  </si>
  <si>
    <t>Ministry of Energy and Water</t>
  </si>
  <si>
    <t>Lebanon</t>
  </si>
  <si>
    <t>Dr. Raymond Ghajar</t>
  </si>
  <si>
    <t>info@energyandwater.gov.lb (mailto:info@energyandwater.gov.lb)</t>
  </si>
  <si>
    <t>Ministry of Electricity</t>
  </si>
  <si>
    <t>Syria</t>
  </si>
  <si>
    <t>Ghazan al-Zamel</t>
  </si>
  <si>
    <t>Minister of Electricity</t>
  </si>
  <si>
    <t>Assumed minister@electricity.gov.sy</t>
  </si>
  <si>
    <t>Port Esbjerg</t>
  </si>
  <si>
    <t>https://www.linkedin.com/company/esbjerg-havn/?trk=tabs_biz_home</t>
  </si>
  <si>
    <t>Dennis Jul Pedersen</t>
  </si>
  <si>
    <t>djp@portesbjerg.dk</t>
  </si>
  <si>
    <t>+45 7612 4000</t>
  </si>
  <si>
    <t>linkedin.com/in/dennis-jul-pedersen-324aa611</t>
  </si>
  <si>
    <t>Jesper Bank</t>
  </si>
  <si>
    <t>Chief Commercial Officer</t>
  </si>
  <si>
    <t>Lars Thykier</t>
  </si>
  <si>
    <t>Director of Offshore Wind</t>
  </si>
  <si>
    <t>Port Oostende</t>
  </si>
  <si>
    <t>www.linkedin.com/company/portoostende/</t>
  </si>
  <si>
    <t>Jan Allaert</t>
  </si>
  <si>
    <t>Commercial Director</t>
  </si>
  <si>
    <t> jan.allaert@portofoostende</t>
  </si>
  <si>
    <t>linkedin.com/in/jan-allaert-5883413</t>
  </si>
  <si>
    <t>Mario Calbert</t>
  </si>
  <si>
    <t>HARBOUR SERVICES</t>
  </si>
  <si>
    <t>mario.calbert@portofoostende.</t>
  </si>
  <si>
    <t>Steve Declercq</t>
  </si>
  <si>
    <t>Director Business Development</t>
  </si>
  <si>
    <t>Koen Deschacht</t>
  </si>
  <si>
    <t>Project Manager Offshore Wind</t>
  </si>
  <si>
    <t>Port of Cuxhaven</t>
  </si>
  <si>
    <t>Dirk Leibfried</t>
  </si>
  <si>
    <t>Senior Manager Marketing and Sales</t>
  </si>
  <si>
    <t>www.linkedin.com/company/seaports-of-niedersachsen-gmbh/</t>
  </si>
  <si>
    <t>Uwe Oppitz</t>
  </si>
  <si>
    <t>uwe.oppitz@rhenus.com</t>
  </si>
  <si>
    <t>+49 (0) 4721 748 - 0</t>
  </si>
  <si>
    <t>linkedin.com/in/uweoppitz</t>
  </si>
  <si>
    <t>Hauke Knust</t>
  </si>
  <si>
    <t>Jens A. Meyer</t>
  </si>
  <si>
    <t>Nantes Saint-Nazaire Port</t>
  </si>
  <si>
    <t>www.linkedin.com/company/nantes-saint-nazaire-port</t>
  </si>
  <si>
    <t>Ludovic Bocquier</t>
  </si>
  <si>
    <t>Business Manager Energy</t>
  </si>
  <si>
    <t>l.bocquier@nantes.port.fr</t>
  </si>
  <si>
    <t>linkedin.com/in/ludovic-bocquier-529648176</t>
  </si>
  <si>
    <t>Thierry Gueneau de Mussy</t>
  </si>
  <si>
    <t>Associated British Ports (ABP)</t>
  </si>
  <si>
    <t>www.linkedin.com/company/associated-british-ports/</t>
  </si>
  <si>
    <t>Andy Reay</t>
  </si>
  <si>
    <t>Head of Offshore Wind</t>
  </si>
  <si>
    <t>andrew.reay@abports.co.uk</t>
  </si>
  <si>
    <t>http://www.linkedin.com/in/andy-reay-abp</t>
  </si>
  <si>
    <t>Julian Walker</t>
  </si>
  <si>
    <t>Richard Goffin</t>
  </si>
  <si>
    <t>Port Director</t>
  </si>
  <si>
    <t>Port Szczecin-Świnoujście</t>
  </si>
  <si>
    <t>Piotr Krahel</t>
  </si>
  <si>
    <t>Strategy Director</t>
  </si>
  <si>
    <t>http://www.linkedin.com/company/zmpsis</t>
  </si>
  <si>
    <t>Rafał Zahorski</t>
  </si>
  <si>
    <t>Management Representative for Ports Development</t>
  </si>
  <si>
    <t>rzahorski@port.szczecin.pl</t>
  </si>
  <si>
    <t>http://www.linkedin.com/in/rafal-zahorski</t>
  </si>
  <si>
    <t>Andrzej Płonka</t>
  </si>
  <si>
    <t>Director of Development</t>
  </si>
  <si>
    <t>Groningen Seaports – Eemshaven</t>
  </si>
  <si>
    <t>Erik Bertholet</t>
  </si>
  <si>
    <t>Business Manager Offshore Wind</t>
  </si>
  <si>
    <t>Henk Brink</t>
  </si>
  <si>
    <t>Jan van der Molen</t>
  </si>
  <si>
    <t>http://www.linkedin.com/company/groningen-seaports-nv</t>
  </si>
  <si>
    <t>Gielis Stuart</t>
  </si>
  <si>
    <t>Business manager renewable energy</t>
  </si>
  <si>
    <t>g.stuart@groningen-seaports.com</t>
  </si>
  <si>
    <t>http://www.linkedin.com/in/gielis-stuart-53771182</t>
  </si>
  <si>
    <t>Belgian Offshore Cluster</t>
  </si>
  <si>
    <t>Aäron Couckuyt</t>
  </si>
  <si>
    <t>Project &amp; Account Manager</t>
  </si>
  <si>
    <t>aaroncouckuyt@offshorewindinternational.com</t>
  </si>
  <si>
    <t>+32 (0)56 24 81 91 </t>
  </si>
  <si>
    <t>http://www.linkedin.com/in/vincent-h-a3ba354b</t>
  </si>
  <si>
    <t>t.moufaddal@masen.ma</t>
  </si>
  <si>
    <t>NREA</t>
  </si>
  <si>
    <t>Karim El Din El Sayed</t>
  </si>
  <si>
    <t>chairman</t>
  </si>
  <si>
    <t>https://www.nrea.gov.eg/en</t>
  </si>
  <si>
    <t>IsraWEA</t>
  </si>
  <si>
    <t>Gadi Hareli</t>
  </si>
  <si>
    <t>https://www.linkedin.com/in/gadi-hareli</t>
  </si>
  <si>
    <t>TWEA</t>
  </si>
  <si>
    <t>Port of Amsterdam</t>
  </si>
  <si>
    <t>Robert van Beemen</t>
  </si>
  <si>
    <t>Port of Den Helder</t>
  </si>
  <si>
    <t>www.linkedin.com/company/port-of-den-helder</t>
  </si>
  <si>
    <t>Kees Turnhout</t>
  </si>
  <si>
    <t>kturnhout@podh.eu</t>
  </si>
  <si>
    <t>http://www.linkedin.com/in/kees-turnhout-a72b2945</t>
  </si>
  <si>
    <t>Port of Oostende</t>
  </si>
  <si>
    <t>Patrick De Gendt</t>
  </si>
  <si>
    <t>Accelerating the Deployment of Offshore wind using Dc technology</t>
  </si>
  <si>
    <t>ADOreD</t>
  </si>
  <si>
    <t>101073554  </t>
  </si>
  <si>
    <t>€ 3 768 541,20</t>
  </si>
  <si>
    <t>HORIZON.1.2 - Marie Skłodowska-Curie Actions (MSCA)</t>
  </si>
  <si>
    <t>HORIZON-MSCA-2021-DN-01-01 - MSCA Doctoral Networks 2021</t>
  </si>
  <si>
    <t>HORIZON-MSCA-2021-DN-01</t>
  </si>
  <si>
    <t>https://cordis.europa.eu/project/id/101073554</t>
  </si>
  <si>
    <t>€ 603 576,00</t>
  </si>
  <si>
    <t>https://www.linkedin.com/company/msca-adored/?viewAsMember=true</t>
  </si>
  <si>
    <t>Nicolaos Cutululis</t>
  </si>
  <si>
    <t>Scientific Project Coordinator</t>
  </si>
  <si>
    <t>niac@dtu.dk</t>
  </si>
  <si>
    <t>linkedin.com/in/nicolaos-a-cutululis-4535ba4</t>
  </si>
  <si>
    <t>Anne Schultz Vognsen</t>
  </si>
  <si>
    <t>Administrative Coordinator</t>
  </si>
  <si>
    <t>asvo@dtu.dk</t>
  </si>
  <si>
    <t>UNIVERSITAT POLITECNICA DE CATALUNYA</t>
  </si>
  <si>
    <t>€   461 947,20</t>
  </si>
  <si>
    <t>UNIVERSIDADE DO PORTO</t>
  </si>
  <si>
    <t>€   243 403,20</t>
  </si>
  <si>
    <t>KATHOLIEKE UNIVERSITEIT LEUVEN</t>
  </si>
  <si>
    <t>€   175 080,00</t>
  </si>
  <si>
    <t>CENTRALE LILLE INSTITUT</t>
  </si>
  <si>
    <t>€   141 346,80</t>
  </si>
  <si>
    <t>HITACHI ENERGY GERMANY AG</t>
  </si>
  <si>
    <t>€   173 692,80</t>
  </si>
  <si>
    <t>EFACEC ENERGIA - MAQUINAS E EQUIPAMENTOS ELECTRICOS SA</t>
  </si>
  <si>
    <t>€   121 701,60</t>
  </si>
  <si>
    <t>RED ELECTRICA DE ESPANA S.A.U.</t>
  </si>
  <si>
    <t>€   251 971,20</t>
  </si>
  <si>
    <t>YOUWIND RENEWABLES EHF</t>
  </si>
  <si>
    <t>Iceland</t>
  </si>
  <si>
    <t>VATTENFALL VINDKRAFT A/S</t>
  </si>
  <si>
    <t>€   301 788,00</t>
  </si>
  <si>
    <t>NKT GMBH &amp; CO KG</t>
  </si>
  <si>
    <t>€   347 385,60</t>
  </si>
  <si>
    <t>YUSO</t>
  </si>
  <si>
    <t>€   262 620,00</t>
  </si>
  <si>
    <t>GLOBAL ENERGY INTERCONNECTION RESEARCH INSTITUTE EUROPE GMBH</t>
  </si>
  <si>
    <t>€   130 269,60</t>
  </si>
  <si>
    <t>CHINA ELECTRIC POWER RESEARCH INSTITUTE (SEAL) SOE</t>
  </si>
  <si>
    <t>SCOTTISH HYDRO ELECTRIC TRANSMISSION PLC</t>
  </si>
  <si>
    <t>CARDIFF UNIVERSITY</t>
  </si>
  <si>
    <t>TNEI SERVICES LIMITED</t>
  </si>
  <si>
    <t>The Atlantic Testing Platform for Maritime Robotics: New Frontiers for Inspection and Maintenance of Offshore Energy Infrastructures.</t>
  </si>
  <si>
    <t>ATLANTIS</t>
  </si>
  <si>
    <t>€ 8 515 208,75</t>
  </si>
  <si>
    <t>ICT-09-2019-2020 - Robotics in Application Areas</t>
  </si>
  <si>
    <t>https://cordis.europa.eu/project/id/871571</t>
  </si>
  <si>
    <t>INESC TEC - INSTITUTO DE ENGENHARIADE SISTEMAS E COMPUTADORES, TECNOLOGIA E CIENCIA</t>
  </si>
  <si>
    <t>€ 2 296 250,00</t>
  </si>
  <si>
    <t>www.linkedin.com/company/atlantis-h2020</t>
  </si>
  <si>
    <t>Andry Maykol Pinto</t>
  </si>
  <si>
    <t>andry.m.pinto@inesctec.pt</t>
  </si>
  <si>
    <t>linkedin.com/in/andry-maykol-pinto</t>
  </si>
  <si>
    <t>€ 775 000,00</t>
  </si>
  <si>
    <t>CNET CENTRE FOR NEW ENERGY TECHNOLOGIES SA</t>
  </si>
  <si>
    <t>€ 447 125,00</t>
  </si>
  <si>
    <t>PRINCIPLE POWER FRANCE</t>
  </si>
  <si>
    <t>€ 169 662,50</t>
  </si>
  <si>
    <t>PRINCIPLE POWER PORTUGAL UNIPESSOALLDA</t>
  </si>
  <si>
    <t>€ 169 435,00</t>
  </si>
  <si>
    <t>ABB OY</t>
  </si>
  <si>
    <t>€ 103 337,50</t>
  </si>
  <si>
    <t>ABB BUSINESS SERVICE SPOLKA Z OGRANICZONA ODPOWIEDZIALNOSCIA</t>
  </si>
  <si>
    <t>€ 208 976,25</t>
  </si>
  <si>
    <t>ABB E-MOBILITY BV</t>
  </si>
  <si>
    <t>€ 295 951,25</t>
  </si>
  <si>
    <t>€ 629 971,13</t>
  </si>
  <si>
    <t>SPACE APPLICATIONS SERVICES NV</t>
  </si>
  <si>
    <t>€ 625 625,00</t>
  </si>
  <si>
    <t>IQUA ROBOTICS SOCIEDAD LIMITADA</t>
  </si>
  <si>
    <t>€ 398 125,00</t>
  </si>
  <si>
    <t>UNIVERSITAT DE GIRONA</t>
  </si>
  <si>
    <t>€ 547 500,00</t>
  </si>
  <si>
    <t>€ 224 437,50</t>
  </si>
  <si>
    <t>€ 154 875,00</t>
  </si>
  <si>
    <t>COst REduction and increase performance of floating WIND technology</t>
  </si>
  <si>
    <t>COREWIND</t>
  </si>
  <si>
    <t>€ 5 031 858,75</t>
  </si>
  <si>
    <t>LC-SC3-RES-11-2018 - Developing solutions to reduce the cost and increase performance of renewable technologies</t>
  </si>
  <si>
    <t>https://cordis.europa.eu/project/id/815083</t>
  </si>
  <si>
    <t>FUNDACIO INSTITUT DE RECERCA DE L'ENERGIA DE CATALUNYA</t>
  </si>
  <si>
    <t>€ 559 687,49</t>
  </si>
  <si>
    <t>www.linkedin.com/company/corewind</t>
  </si>
  <si>
    <t>Jose Luis Domínguez García</t>
  </si>
  <si>
    <t>Head of Power Systems Group/ Coordinator</t>
  </si>
  <si>
    <t>jldominguez@irec.cat</t>
  </si>
  <si>
    <t>+34 933 562 615</t>
  </si>
  <si>
    <t>linkedin.com/in/jose-luis-domínguez-garcía-b1318730</t>
  </si>
  <si>
    <t>Josep Maria Herrera</t>
  </si>
  <si>
    <t>Project manager </t>
  </si>
  <si>
    <t>jmherrera@irec.cat</t>
  </si>
  <si>
    <t>linkedin.com/in/josep-maria-herrera-33333420</t>
  </si>
  <si>
    <t>€ 719 375,00</t>
  </si>
  <si>
    <t>INNOSEA</t>
  </si>
  <si>
    <t>€ 459 375,00</t>
  </si>
  <si>
    <t>JDR CABLE SYSTEMS LTD.</t>
  </si>
  <si>
    <t>€ 238 975,00</t>
  </si>
  <si>
    <t>RAMBOLL DEUTSCHLAND GMBH</t>
  </si>
  <si>
    <t>€ 511 078,12</t>
  </si>
  <si>
    <t>RAMBOLL UK LIMITED</t>
  </si>
  <si>
    <t>€ 22 500,00</t>
  </si>
  <si>
    <t>RAMBOLL DANMARK AS</t>
  </si>
  <si>
    <t>€ 16 000,00</t>
  </si>
  <si>
    <t>FUNDACION INSTITUTO DE HIDRAULICA AMBIENTAL DE CANTABRIA</t>
  </si>
  <si>
    <t>€ 395 437,50</t>
  </si>
  <si>
    <t>UNIVERSIDAD DE CANTABRIA</t>
  </si>
  <si>
    <t>€ 102 375,00</t>
  </si>
  <si>
    <t>UL INTERNATIONAL GMBH</t>
  </si>
  <si>
    <t>€ 173 359,38</t>
  </si>
  <si>
    <t>DEWI-OCC OFFSHORE AND CERTIFICATIONCENTRE GMBH</t>
  </si>
  <si>
    <t>€ 156 562,50</t>
  </si>
  <si>
    <t>WindEurope</t>
  </si>
  <si>
    <t>€ 187 258,75</t>
  </si>
  <si>
    <t>€ 200 375,00</t>
  </si>
  <si>
    <t>€ 291 625,00</t>
  </si>
  <si>
    <t>€ 123 198,98</t>
  </si>
  <si>
    <t>COBRA INSTALACIONES Y SERVICIOS S.A</t>
  </si>
  <si>
    <t>€ 251 863,53</t>
  </si>
  <si>
    <t>ESTEYCO SA</t>
  </si>
  <si>
    <t>€ 480 937,50</t>
  </si>
  <si>
    <t>FLOATECH</t>
  </si>
  <si>
    <t>€ 656 750,00</t>
  </si>
  <si>
    <t>Daniel van den Berg</t>
  </si>
  <si>
    <t>€ 322 293,75</t>
  </si>
  <si>
    <t>Alessandro Bianchini</t>
  </si>
  <si>
    <t>Offshore Wind Energy Cost Reduction by an Innovative Floating Met Mast Platform</t>
  </si>
  <si>
    <t>FloatMastBlue</t>
  </si>
  <si>
    <t>€ 2 926 525,00</t>
  </si>
  <si>
    <t>SMEInst-08-2016-2017 - Supporting SMEs efforts for the development - deployment and market replication of innovative solutions for blue growth</t>
  </si>
  <si>
    <t>https://cordis.europa.eu/project/id/784040</t>
  </si>
  <si>
    <t>ETME PEPPAS KAI SYNERGATES EE</t>
  </si>
  <si>
    <t>€ 1 035 603,63</t>
  </si>
  <si>
    <t>FLOATMAST LTD</t>
  </si>
  <si>
    <t>€ 24 220,00</t>
  </si>
  <si>
    <t>www.linkedin.com/company/floatmast-ltd/</t>
  </si>
  <si>
    <t>Elliott Doughty</t>
  </si>
  <si>
    <t>manager</t>
  </si>
  <si>
    <t>letstalk@floatmast.com</t>
  </si>
  <si>
    <t>linkedin.com/in/elliottdpapassideris</t>
  </si>
  <si>
    <t>STREAMLINED SYMVOULI MECHANIKI EPE</t>
  </si>
  <si>
    <t>€ 988 743,88</t>
  </si>
  <si>
    <t>Innovative, low cost, low weight and safe floating wind technology optimized for deep water wind sites</t>
  </si>
  <si>
    <t>FLOTANT</t>
  </si>
  <si>
    <t>€ 4 944 957,50</t>
  </si>
  <si>
    <t>https://cordis.europa.eu/project/id/815289</t>
  </si>
  <si>
    <t>€ 321 636,25</t>
  </si>
  <si>
    <t>€ 460 662,50</t>
  </si>
  <si>
    <t>THE UNIVERSITY OF EDINBURGH</t>
  </si>
  <si>
    <t>€ 292 105,00</t>
  </si>
  <si>
    <t>AIMPLAS - ASOCIACION DE INVESTIGACION DE MATERIALES PLASTICOS Y CONEXAS</t>
  </si>
  <si>
    <t>€ 244 896,25</t>
  </si>
  <si>
    <t>RHEINISCH-WESTFAELISCHE TECHNISCHE HOCHSCHULE AACHEN</t>
  </si>
  <si>
    <t>€ 284 298,75</t>
  </si>
  <si>
    <t>STICHTING MARITIEM RESEARCH INSTITUUT NEDERLAND</t>
  </si>
  <si>
    <t>€ 491 540,00</t>
  </si>
  <si>
    <t>TFI MARINE LIMITED</t>
  </si>
  <si>
    <t>€ 342 258,75</t>
  </si>
  <si>
    <t>€ 377 165,00</t>
  </si>
  <si>
    <t>€ 371 540,00</t>
  </si>
  <si>
    <t>INEA INFORMATIZACIJA ENERGETIKA AVTOMATIZACIJA DOO</t>
  </si>
  <si>
    <t>€ 140 502,50</t>
  </si>
  <si>
    <t>TRANSMISSION EXCELLENCE LIMITED</t>
  </si>
  <si>
    <t>€ 68 622,50</t>
  </si>
  <si>
    <t>HYDRO BOND ENGINEERING LIMITED</t>
  </si>
  <si>
    <t>€ 320 346,25</t>
  </si>
  <si>
    <t>FULGOR MONOPROSOPI ANONYMI ETERIA ELLINIKI VIOMIXANIA KALODION</t>
  </si>
  <si>
    <t>€ 423 227,50</t>
  </si>
  <si>
    <t>ADRIA WINCH D.O.O. ZA PROIZVODNJU,PROJEKTIRANJE, PROMET I USLUGE</t>
  </si>
  <si>
    <t>€ 107 530,00</t>
  </si>
  <si>
    <t>www.linkedin.com/company/adria-winch-d-o-o</t>
  </si>
  <si>
    <t>Ante Ilijić</t>
  </si>
  <si>
    <t xml:space="preserve">Project involvement _x000D_
</t>
  </si>
  <si>
    <t>ilijic@adriawinch.com</t>
  </si>
  <si>
    <t>00385 99 545 3601</t>
  </si>
  <si>
    <t>linkedin.com/in/ante-ilijić-b37421199</t>
  </si>
  <si>
    <t>FUTURE FIBRES RIGGING SYSTEMS SL</t>
  </si>
  <si>
    <t>€ 114 370,00</t>
  </si>
  <si>
    <t>€ 419 087,50</t>
  </si>
  <si>
    <t>BUREAU VERITAS MARINE &amp; OFFSHORE REGISTRE INTERNATIONAL DE CLASSIFICATION DE NAVIRES ET DE PLATEFORMES OFFSHORE</t>
  </si>
  <si>
    <t>€ 165 168,75</t>
  </si>
  <si>
    <t>Foundations foR Offshore wiNd TurbInES</t>
  </si>
  <si>
    <t>FRONTIERS</t>
  </si>
  <si>
    <t>101072360  </t>
  </si>
  <si>
    <t>No Data</t>
  </si>
  <si>
    <t>https://cordis.europa.eu/project/id/101072360</t>
  </si>
  <si>
    <t>€ 823 111,20</t>
  </si>
  <si>
    <t>linkedin.com/in/kenneth-gavin-112285a</t>
  </si>
  <si>
    <t>Ken Gavin</t>
  </si>
  <si>
    <t>Professor of Subsurface Engineering</t>
  </si>
  <si>
    <t>K.G.Gavin@tudelft.nl</t>
  </si>
  <si>
    <t>€  297 748,80</t>
  </si>
  <si>
    <t>€  251 971,20</t>
  </si>
  <si>
    <t>€  282 693,60</t>
  </si>
  <si>
    <t>STIFTELSEN NORGES GEOTEKNISKE INSTITUTT</t>
  </si>
  <si>
    <t>€  595 497,60</t>
  </si>
  <si>
    <t>THE UNIVERSITY OF TEXAS SYSTEM</t>
  </si>
  <si>
    <t>DNV AS</t>
  </si>
  <si>
    <t>Institut de CiÃ¨ncies del Mar, Agencia Estatal Consejo Superior de Investigaciones CientÃ­ficas</t>
  </si>
  <si>
    <t>Klinkvort EURL</t>
  </si>
  <si>
    <t>National Yunlin University of Science and Technology</t>
  </si>
  <si>
    <t>Taiwan</t>
  </si>
  <si>
    <t>INFRA PLAN KONZALTNIG JDOO ZA USLUGE</t>
  </si>
  <si>
    <t>OffshoreWind4Kids vzw</t>
  </si>
  <si>
    <t>ALLIANCE FOR SUSTAINABLE ENERGY LLC</t>
  </si>
  <si>
    <t>SEA AND LAND PROJECT ENGINEERING LIMITED</t>
  </si>
  <si>
    <t>EQUINOR ENERGY AS</t>
  </si>
  <si>
    <t>NORCONSULT NORGE AS</t>
  </si>
  <si>
    <t>Innovative tools for offshore wind and DC grids</t>
  </si>
  <si>
    <t>InnoDC</t>
  </si>
  <si>
    <t>€ 3 740 101,07</t>
  </si>
  <si>
    <t>MSCA-ITN-2017 - Innovative Training Networks</t>
  </si>
  <si>
    <t>H2020-MSCA-ITN-2017</t>
  </si>
  <si>
    <t>https://cordis.europa.eu/project/id/765585</t>
  </si>
  <si>
    <t>€ 1 093 151,52</t>
  </si>
  <si>
    <t>www.linkedin.com/in/innodc-innovative-tools-for-offshore-wind-and-dc-grids-728138166/</t>
  </si>
  <si>
    <t>Jun Liang</t>
  </si>
  <si>
    <t>Chair Professor</t>
  </si>
  <si>
    <t>LiangJ1@cardiff.ac.uk</t>
  </si>
  <si>
    <t>Manon davies</t>
  </si>
  <si>
    <t>DaviesM75@cardiff.ac.uk</t>
  </si>
  <si>
    <t>linkedin.com/in/manon-davies-1719951a1</t>
  </si>
  <si>
    <t>€  743 618,88</t>
  </si>
  <si>
    <t>CINERGIA POWER SOLUTIONS SLCCL</t>
  </si>
  <si>
    <t>€  247 872,96</t>
  </si>
  <si>
    <t>€  238 356,36</t>
  </si>
  <si>
    <t>€  427 064,99</t>
  </si>
  <si>
    <t>€  438 480,00</t>
  </si>
  <si>
    <t>CG HOLDINGS BELGIUM NV</t>
  </si>
  <si>
    <t>€  137 808,00</t>
  </si>
  <si>
    <t>ELIA SYSTEM OPERATOR</t>
  </si>
  <si>
    <t>€  122 008,80</t>
  </si>
  <si>
    <t>ELIA TRANSMISSION BELGIUM</t>
  </si>
  <si>
    <t>€  53 383,20</t>
  </si>
  <si>
    <t>Vattenfall</t>
  </si>
  <si>
    <t>TOSHIBA International (Europe) Ltd</t>
  </si>
  <si>
    <t>FRIENDS OF THE SUPERGRID</t>
  </si>
  <si>
    <t>NATIONAL GRID ELECTRICITY TRANSMISSION PLC</t>
  </si>
  <si>
    <t>Innovative Wind Conversion Systems (10-20MW) for Offshore Applications</t>
  </si>
  <si>
    <t>INNWIND.EU</t>
  </si>
  <si>
    <t>308974  </t>
  </si>
  <si>
    <t>€ 19 164 182,88</t>
  </si>
  <si>
    <t>FP7-ENERGY - Specific Programme "Cooperation": Energy</t>
  </si>
  <si>
    <t>ENERGY.2012.2.3.1 - Innovative wind conversion systems (10-20MW) for offshore applications</t>
  </si>
  <si>
    <t>FP7-ENERGY-2012-1-2STAGE</t>
  </si>
  <si>
    <t>https://cordis.europa.eu/project/id/308974</t>
  </si>
  <si>
    <t>€ 2 820 902,18</t>
  </si>
  <si>
    <t>AALBORG UNIVERSITET</t>
  </si>
  <si>
    <t>€   520 304,43</t>
  </si>
  <si>
    <t>CENTRE FOR RENEWABLE ENERGY SOURCES AND SAVING FONDATION</t>
  </si>
  <si>
    <t>€   454 389,27</t>
  </si>
  <si>
    <t>STICHTING ENERGIEONDERZOEK CENTRUM NEDERLAND</t>
  </si>
  <si>
    <t>€   582 323,83</t>
  </si>
  <si>
    <t>€   1 218 133,14</t>
  </si>
  <si>
    <t>ETHNICON METSOVION POLYTECHNION</t>
  </si>
  <si>
    <t>€   645 096,45</t>
  </si>
  <si>
    <t>€   319 867,40</t>
  </si>
  <si>
    <t>€   402 385,88</t>
  </si>
  <si>
    <t>€   410 461,78</t>
  </si>
  <si>
    <t>€   699 600,00</t>
  </si>
  <si>
    <t>PANEPISTIMIO PATRON</t>
  </si>
  <si>
    <t>€   350 636,10</t>
  </si>
  <si>
    <t>€   217 635,91</t>
  </si>
  <si>
    <t>UNIVERSITY OF STRATHCLYDE</t>
  </si>
  <si>
    <t>€   243 957,60</t>
  </si>
  <si>
    <t>€   563 880,00</t>
  </si>
  <si>
    <t>STICHTING KENNISCENTRUM WINDTURBINE MATERIALEN EN CONSTRUCTIES</t>
  </si>
  <si>
    <t>€   302 598,96</t>
  </si>
  <si>
    <t>€   527 325,25</t>
  </si>
  <si>
    <t>€   690 695,89</t>
  </si>
  <si>
    <t>UNIVERSITY OF BRISTOL</t>
  </si>
  <si>
    <t>€   259 518,00</t>
  </si>
  <si>
    <t>DHI</t>
  </si>
  <si>
    <t>€   381 426,00</t>
  </si>
  <si>
    <t>RAMBOLL MANAGEMENT CONSULTING GMBH</t>
  </si>
  <si>
    <t>€   247 739,00</t>
  </si>
  <si>
    <t>€   201 271,20</t>
  </si>
  <si>
    <t>GERMANISCHER LLOYD INDUSTRIAL SERVICES GMBH</t>
  </si>
  <si>
    <t>€   229 526,08</t>
  </si>
  <si>
    <t>€   340 554,72</t>
  </si>
  <si>
    <t>MAGNOMATICS LIMITED</t>
  </si>
  <si>
    <t>€   710 804,00</t>
  </si>
  <si>
    <t>Suzlon Energy GmbH</t>
  </si>
  <si>
    <t>SIEMENS GAMESA RENEWABLE ENERGY INNOVATION &amp; TECHNOLOGY S.L.</t>
  </si>
  <si>
    <t>€   131 875,00</t>
  </si>
  <si>
    <t>€   105 005,28</t>
  </si>
  <si>
    <t>SE BLADES TECHNOLOGY BV</t>
  </si>
  <si>
    <t>€   46 086,00</t>
  </si>
  <si>
    <t>RAMBOLL IMS INGENIEURGESELLSCHAFT MBH</t>
  </si>
  <si>
    <t>€   176 000,00</t>
  </si>
  <si>
    <t>Just and effective governance for accelerating wind energy</t>
  </si>
  <si>
    <t>JustWind4All</t>
  </si>
  <si>
    <t>€ 2 786 908,00</t>
  </si>
  <si>
    <t>HORIZON-CL5-2021-D3-03-05 - Wind energy in the natural and social environment</t>
  </si>
  <si>
    <t>https://cordis.europa.eu/project/id/101083936</t>
  </si>
  <si>
    <t>DUTCH RESEARCH INSTITUTE FOR TRANSITIONS BV</t>
  </si>
  <si>
    <t>€ 478 250,00</t>
  </si>
  <si>
    <t>www.linkedin.com/school/erasmus-university-rotterdam</t>
  </si>
  <si>
    <t>Julia Wittmayer</t>
  </si>
  <si>
    <t>Associate professor</t>
  </si>
  <si>
    <t>wittmayer@drift.eur.nl</t>
  </si>
  <si>
    <t>+31 (0)10-4088899</t>
  </si>
  <si>
    <t>linkedin.com/in/julia-wittmayer-2602295</t>
  </si>
  <si>
    <t>€  172 750,00</t>
  </si>
  <si>
    <t>€  405 625,00</t>
  </si>
  <si>
    <t>€  170 937,50</t>
  </si>
  <si>
    <t>CONSENSUS, KOMUNIKACIJE ZA ODGOVORNO DRUZBO, D.O.O.</t>
  </si>
  <si>
    <t>€  240 173,75</t>
  </si>
  <si>
    <t>APPLIED RESEARCH AND COMMUNICATIONS FUND</t>
  </si>
  <si>
    <t>€  120 875,00</t>
  </si>
  <si>
    <t>RENEWABLES GRID INITIATIVE EV</t>
  </si>
  <si>
    <t>€  205 318,00</t>
  </si>
  <si>
    <t>POWER PARITY S.A.</t>
  </si>
  <si>
    <t>€  113 541,00</t>
  </si>
  <si>
    <t>€  338 437,50</t>
  </si>
  <si>
    <t>INSTITUT FUR OKOLOGISCHE WIRTSCHAFTSFORSCHUNG GMBH</t>
  </si>
  <si>
    <t>€  283 250,00</t>
  </si>
  <si>
    <t>THE UNIVERSITY OF SUSSEX</t>
  </si>
  <si>
    <t>A DISRUPTIVE DRIVE-TRAIN FOR ULTRALIGHT AND LOWER COST WIND TURBINES</t>
  </si>
  <si>
    <t>LIGHTWIND</t>
  </si>
  <si>
    <t>€ 2 994 871,98</t>
  </si>
  <si>
    <t>HORIZON-CL5-2024-D3-01-10 - Next generation of renewable energy technologies</t>
  </si>
  <si>
    <t>HORIZON-CL5-2024-D3-01</t>
  </si>
  <si>
    <t>https://cordis.europa.eu/project/id/101172835</t>
  </si>
  <si>
    <t>OPTIMIZED GENERATORS SL</t>
  </si>
  <si>
    <t>€ 491 175,00</t>
  </si>
  <si>
    <t>EURO-FUNDING EU PROJECTS SOCIEDAD LIMITADA</t>
  </si>
  <si>
    <t>€  298 868,75</t>
  </si>
  <si>
    <t>NEDERLANDSE ORGANISATIE VOOR TOEGEPAST NATUURWETENSCHAPPELIJK ONDERZOEK TNO</t>
  </si>
  <si>
    <t>€  299 847,50</t>
  </si>
  <si>
    <t>€  806 678,00</t>
  </si>
  <si>
    <t>CREADIS SPOLKA Z OGRANICZONA ODPOWIEDZIALNOSCIA</t>
  </si>
  <si>
    <t>€  576 970,50</t>
  </si>
  <si>
    <t>DANSK INGENIORSERVICE A/S</t>
  </si>
  <si>
    <t>€  250 356,98</t>
  </si>
  <si>
    <t>EXPONENTIAL RENEWABLES SL</t>
  </si>
  <si>
    <t>€  109 577,50</t>
  </si>
  <si>
    <t>€  127 832,50</t>
  </si>
  <si>
    <t>MARINE RESOURCES ADVISORY TEAM AS</t>
  </si>
  <si>
    <t>€  33 564,96</t>
  </si>
  <si>
    <t>Risk Based Consenting of Offshore Renewable Energy Projects</t>
  </si>
  <si>
    <t>RiCORE </t>
  </si>
  <si>
    <t>€ 1 393 532,50</t>
  </si>
  <si>
    <t>LCE-04-2014 - Market uptake of existing and emerging renewable electricity, heating and cooling technologies</t>
  </si>
  <si>
    <t>https://cordis.europa.eu/project/id/646436</t>
  </si>
  <si>
    <t>ROBERT GORDON UNIVERSITY</t>
  </si>
  <si>
    <t>€ 363 407,50</t>
  </si>
  <si>
    <t>www.linkedin.com/school/robertgordonuniversity</t>
  </si>
  <si>
    <t>David Gray</t>
  </si>
  <si>
    <t> david.gray@rgu.ac.uk</t>
  </si>
  <si>
    <t>+44 (0) 7920 080130</t>
  </si>
  <si>
    <t>€ 1 393 532,51</t>
  </si>
  <si>
    <t>H2020-LCE-2014-2016</t>
  </si>
  <si>
    <t>https://cordis.europa.eu/project/id/646437</t>
  </si>
  <si>
    <t>MARINE SCOTLAND</t>
  </si>
  <si>
    <t>€ 147 900,00</t>
  </si>
  <si>
    <t>€ 1 393 532,52</t>
  </si>
  <si>
    <t>H2020-LCE-2014-2017</t>
  </si>
  <si>
    <t>https://cordis.europa.eu/project/id/646438</t>
  </si>
  <si>
    <t>€ 285 900,00</t>
  </si>
  <si>
    <t>€ 1 393 532,53</t>
  </si>
  <si>
    <t>H2020-LCE-2014-2018</t>
  </si>
  <si>
    <t>https://cordis.europa.eu/project/id/646439</t>
  </si>
  <si>
    <t>WAVEC/OFFSHORE RENEWABLES - CENTRO DE ENERGIA OFFSHORE ASSOCIACAO</t>
  </si>
  <si>
    <t>€ 196 775,00</t>
  </si>
  <si>
    <t>€ 1 393 532,54</t>
  </si>
  <si>
    <t>H2020-LCE-2014-2019</t>
  </si>
  <si>
    <t>https://cordis.europa.eu/project/id/646440</t>
  </si>
  <si>
    <t>€ 201 650,00</t>
  </si>
  <si>
    <t>€ 1 393 532,55</t>
  </si>
  <si>
    <t>H2020-LCE-2014-2020</t>
  </si>
  <si>
    <t>https://cordis.europa.eu/project/id/646441</t>
  </si>
  <si>
    <t>E-CUBE STRATEGY CONSULTANTS</t>
  </si>
  <si>
    <t>€ 197 900,00</t>
  </si>
  <si>
    <t>€ 16 376 051,25</t>
  </si>
  <si>
    <t>€ 588 875,00</t>
  </si>
  <si>
    <t>www.linkedin.com/company/iberdrola</t>
  </si>
  <si>
    <t>César Yanes</t>
  </si>
  <si>
    <t>cyanes@Iberdrola.es</t>
  </si>
  <si>
    <t>€ 16 376 051,26</t>
  </si>
  <si>
    <t>H2020-LCE-2016-2018</t>
  </si>
  <si>
    <t>https://cordis.europa.eu/project/id/745626</t>
  </si>
  <si>
    <t>€ 26 862,50</t>
  </si>
  <si>
    <t>€ 16 376 051,27</t>
  </si>
  <si>
    <t>H2020-LCE-2016-2019</t>
  </si>
  <si>
    <t>https://cordis.europa.eu/project/id/745627</t>
  </si>
  <si>
    <t>SCOTTISHPOWER RENEWABLE (UK) LIMITED</t>
  </si>
  <si>
    <t>€ 273 262,50</t>
  </si>
  <si>
    <t>€ 16 376 051,28</t>
  </si>
  <si>
    <t>H2020-LCE-2016-2020</t>
  </si>
  <si>
    <t>https://cordis.europa.eu/project/id/745628</t>
  </si>
  <si>
    <t>€ 157 500,00</t>
  </si>
  <si>
    <t>€ 16 376 051,29</t>
  </si>
  <si>
    <t>H2020-LCE-2016-2021</t>
  </si>
  <si>
    <t>https://cordis.europa.eu/project/id/745629</t>
  </si>
  <si>
    <t>€ 1 065 466,50</t>
  </si>
  <si>
    <t>€ 16 376 051,30</t>
  </si>
  <si>
    <t>H2020-LCE-2016-2022</t>
  </si>
  <si>
    <t>https://cordis.europa.eu/project/id/745630</t>
  </si>
  <si>
    <t>EDF ENERGY R&amp;D UK CENTRE LIMITED</t>
  </si>
  <si>
    <t>€ 184 893,63</t>
  </si>
  <si>
    <t>€ 16 376 051,31</t>
  </si>
  <si>
    <t>H2020-LCE-2016-2023</t>
  </si>
  <si>
    <t>https://cordis.europa.eu/project/id/745631</t>
  </si>
  <si>
    <t>EDF ENERGY RENEWABLES LIMITED</t>
  </si>
  <si>
    <t>€ 12 193,00</t>
  </si>
  <si>
    <t>€ 16 376 051,32</t>
  </si>
  <si>
    <t>H2020-LCE-2016-2024</t>
  </si>
  <si>
    <t>https://cordis.europa.eu/project/id/745632</t>
  </si>
  <si>
    <t>ADWEN OFFSHORE S.L.</t>
  </si>
  <si>
    <t>€ 16 376 051,33</t>
  </si>
  <si>
    <t>H2020-LCE-2016-2025</t>
  </si>
  <si>
    <t>https://cordis.europa.eu/project/id/745633</t>
  </si>
  <si>
    <t>SIEMENS GAMESA RENEWABLE ENERGY DEUSTCHLAND GMBH</t>
  </si>
  <si>
    <t>€ 16 376 051,34</t>
  </si>
  <si>
    <t>H2020-LCE-2016-2026</t>
  </si>
  <si>
    <t>https://cordis.europa.eu/project/id/745634</t>
  </si>
  <si>
    <t>€ 2 435 111,42</t>
  </si>
  <si>
    <t>€ 16 376 051,35</t>
  </si>
  <si>
    <t>H2020-LCE-2016-2027</t>
  </si>
  <si>
    <t>https://cordis.europa.eu/project/id/745635</t>
  </si>
  <si>
    <t>€ 1 066 156,70</t>
  </si>
  <si>
    <t>€ 16 376 051,36</t>
  </si>
  <si>
    <t>H2020-LCE-2016-2028</t>
  </si>
  <si>
    <t>https://cordis.europa.eu/project/id/745636</t>
  </si>
  <si>
    <t>€ 728 262,50</t>
  </si>
  <si>
    <t>€ 16 376 051,37</t>
  </si>
  <si>
    <t>H2020-LCE-2016-2029</t>
  </si>
  <si>
    <t>https://cordis.europa.eu/project/id/745637</t>
  </si>
  <si>
    <t>IBM RESEARCH GMBH</t>
  </si>
  <si>
    <t>€ 16 376 051,38</t>
  </si>
  <si>
    <t>H2020-LCE-2016-2030</t>
  </si>
  <si>
    <t>https://cordis.europa.eu/project/id/745638</t>
  </si>
  <si>
    <t>INDRA SISTEMAS SA</t>
  </si>
  <si>
    <t>€ 128 306,06</t>
  </si>
  <si>
    <t>€ 16 376 051,39</t>
  </si>
  <si>
    <t>H2020-LCE-2016-2031</t>
  </si>
  <si>
    <t>https://cordis.europa.eu/project/id/745639</t>
  </si>
  <si>
    <t>UPTIME ENGINEERING GMBH</t>
  </si>
  <si>
    <t>€ 733 250,00</t>
  </si>
  <si>
    <t>€ 16 376 051,40</t>
  </si>
  <si>
    <t>H2020-LCE-2016-2032</t>
  </si>
  <si>
    <t>https://cordis.europa.eu/project/id/745640</t>
  </si>
  <si>
    <t>BACHMANN MONITORING GMBH</t>
  </si>
  <si>
    <t>€ 556 500,00</t>
  </si>
  <si>
    <t>€ 16 376 051,41</t>
  </si>
  <si>
    <t>H2020-LCE-2016-2033</t>
  </si>
  <si>
    <t>https://cordis.europa.eu/project/id/745641</t>
  </si>
  <si>
    <t>LAU LAGUN BEARINGS SL</t>
  </si>
  <si>
    <t>€ 397 407,50</t>
  </si>
  <si>
    <t>€ 16 376 051,42</t>
  </si>
  <si>
    <t>H2020-LCE-2016-2034</t>
  </si>
  <si>
    <t>https://cordis.europa.eu/project/id/745642</t>
  </si>
  <si>
    <t>CRANFIELD UNIVERSITY</t>
  </si>
  <si>
    <t>€ 40 598,96</t>
  </si>
  <si>
    <t>€ 16 376 051,43</t>
  </si>
  <si>
    <t>H2020-LCE-2016-2035</t>
  </si>
  <si>
    <t>https://cordis.europa.eu/project/id/745643</t>
  </si>
  <si>
    <t>ZABALA INNOVATION CONSULTING SA</t>
  </si>
  <si>
    <t>€ 414 653,01</t>
  </si>
  <si>
    <t>€ 16 376 051,44</t>
  </si>
  <si>
    <t>H2020-LCE-2016-2036</t>
  </si>
  <si>
    <t>https://cordis.europa.eu/project/id/745644</t>
  </si>
  <si>
    <t>€ 316 566,25</t>
  </si>
  <si>
    <t>€ 16 376 051,45</t>
  </si>
  <si>
    <t>H2020-LCE-2016-2037</t>
  </si>
  <si>
    <t>https://cordis.europa.eu/project/id/745645</t>
  </si>
  <si>
    <t>€ 536 519,79</t>
  </si>
  <si>
    <t>€ 16 376 051,46</t>
  </si>
  <si>
    <t>H2020-LCE-2016-2038</t>
  </si>
  <si>
    <t>https://cordis.europa.eu/project/id/745646</t>
  </si>
  <si>
    <t>INDRA SOLUCIONES TECNOLOGIAS DE LA INFORMACION SL</t>
  </si>
  <si>
    <t>€ 337 427,56</t>
  </si>
  <si>
    <t>Support and coordination of the European Technology and Innovation Platform on Wind Energy (ETIPWind) and the SET-Plan Implementation Working Group on Offshore Wind (IWG OW)</t>
  </si>
  <si>
    <t>SETIPWind</t>
  </si>
  <si>
    <t>€ 996 107,50</t>
  </si>
  <si>
    <t>HORIZON-CL5-2021-D3-02-15 - Support to the activities of the ETIPs and technology areas of the SET Plan</t>
  </si>
  <si>
    <t>HORIZON-CL5-2021-D3-02</t>
  </si>
  <si>
    <t>https://cordis.europa.eu/project/id/101075499</t>
  </si>
  <si>
    <t>WindEurope (EWEA)</t>
  </si>
  <si>
    <t>www.linkedin.com/company/windeurope</t>
  </si>
  <si>
    <t>Giles Dickson</t>
  </si>
  <si>
    <t> info@windeurope.org</t>
  </si>
  <si>
    <t>+32 2 213 18 80</t>
  </si>
  <si>
    <t>linkedin.com/in/giles-dickson-98607229</t>
  </si>
  <si>
    <t>Oliver Joy</t>
  </si>
  <si>
    <t>oliver.joy@ewea.org</t>
  </si>
  <si>
    <t>3222131867_x000D_
32499056845</t>
  </si>
  <si>
    <t>Supporting the SET-Plan implementation plan for offshore WIND energy</t>
  </si>
  <si>
    <t>SETWIND</t>
  </si>
  <si>
    <t>€ 998 512,25</t>
  </si>
  <si>
    <t>LC-SC3-JA-2-2018-2019 - Support to the realisation of the Implementation Plans of the SET Plan</t>
  </si>
  <si>
    <t>https://cordis.europa.eu/project/id/842231</t>
  </si>
  <si>
    <t>€ 429 900,00</t>
  </si>
  <si>
    <t>Mattias Andersson</t>
  </si>
  <si>
    <t>mattias.andersson@llcr.med.gu.se</t>
  </si>
  <si>
    <t>€  125 348,75</t>
  </si>
  <si>
    <t>€  121 000,00</t>
  </si>
  <si>
    <t>€  128 228,75</t>
  </si>
  <si>
    <t>€  102 500,00</t>
  </si>
  <si>
    <t>ALLIANCE EUROPEENNE DE RECHERCHE DANS LE DOMAINE DE L'ENERGIE</t>
  </si>
  <si>
    <t>€  91 534,75</t>
  </si>
  <si>
    <t xml:space="preserve">Sustainable resilient data-enabled offshore wind farm and control co-design for Med Sea environments </t>
  </si>
  <si>
    <t>SUDOCO</t>
  </si>
  <si>
    <t>€ 5 769 120,00</t>
  </si>
  <si>
    <t>HORIZON-CL5-2022-D3-03</t>
  </si>
  <si>
    <t>HORIZON-CL5-2022-D3-03-04 - Integrated wind farm control</t>
  </si>
  <si>
    <t xml:space="preserve">HORIZON.2.5 - Climate, Energy and Mobility </t>
  </si>
  <si>
    <t>https://cordis.europa.eu/project/id/101122256</t>
  </si>
  <si>
    <t>€ 1 314 131,25</t>
  </si>
  <si>
    <t>www.linkedin.com/company/sudoco-eu</t>
  </si>
  <si>
    <t>Jan-Willem van Wingerden</t>
  </si>
  <si>
    <t>j.w.vanwingerden@tudelft.nl</t>
  </si>
  <si>
    <t>www.linkedin.com/in/jan-willem-van-wingerden-52a3096</t>
  </si>
  <si>
    <t>Chiara Palazzetti</t>
  </si>
  <si>
    <t>Icons referent</t>
  </si>
  <si>
    <t>chiara.palazzetti@icons.it</t>
  </si>
  <si>
    <t>YOUWIND CAPITAL SL</t>
  </si>
  <si>
    <t>€  1 003 070,00</t>
  </si>
  <si>
    <t>€  1 006 343,75</t>
  </si>
  <si>
    <t>€  1 146 750,00</t>
  </si>
  <si>
    <t>€  374 375,00</t>
  </si>
  <si>
    <t>SHELL GLOBAL SOLUTIONS INTERNATIONAL BV</t>
  </si>
  <si>
    <t>€  213 950,00</t>
  </si>
  <si>
    <t>€  301 875,00</t>
  </si>
  <si>
    <t>SOWENTO GMBH</t>
  </si>
  <si>
    <t>€  408 625,00</t>
  </si>
  <si>
    <t>SUSTAINABLE AND NATURE INCLUSIVE OFFSHORE ENERGY WITH THE PARALLEL BIODIVERSITY FLOURISHING, PROTECTION </t>
  </si>
  <si>
    <t>Sun-Bio</t>
  </si>
  <si>
    <t>101157493  </t>
  </si>
  <si>
    <t>€ 1 869 000,00</t>
  </si>
  <si>
    <t>HORIZON-MISS-2023-OCEAN-01-06 - Cross-basin topic - Innovative nature-inclusive concepts to reconcile offshore renewables with ocean protection</t>
  </si>
  <si>
    <t>https://cordis.europa.eu/project/id/101157493</t>
  </si>
  <si>
    <t>€ 499 625,00</t>
  </si>
  <si>
    <t>ENGITEC SYSTEMS INTERNATIONAL LIMITED</t>
  </si>
  <si>
    <t>€ 366 250,00</t>
  </si>
  <si>
    <t>ROBUST SYSTEMS ENGINEERING SCC LTD</t>
  </si>
  <si>
    <t>€ 286 875,00</t>
  </si>
  <si>
    <t>ATLANTIS SYMVOULEFTIKI ANONYMI ETAIREIA ATLANTIS CONSULTING SA</t>
  </si>
  <si>
    <t>€ 186 250,00</t>
  </si>
  <si>
    <t>€ 230 000,00</t>
  </si>
  <si>
    <t>THE UNIVERSITY OF BIRMINGHAM</t>
  </si>
  <si>
    <t>Mayorkinos Papaelias</t>
  </si>
  <si>
    <t>Principal Investigator</t>
  </si>
  <si>
    <t>m.papaelias@bham.ac.uk</t>
  </si>
  <si>
    <t>http://www.linkedin.com/in/mayorkinos-papaelias-26ab4943</t>
  </si>
  <si>
    <t>SUPerconducting, Reliable, lightweight, And more POWERful offshore wind turbine</t>
  </si>
  <si>
    <t>SUPRAPOWER</t>
  </si>
  <si>
    <t>308793  </t>
  </si>
  <si>
    <t>€ 5 152 069,37</t>
  </si>
  <si>
    <t>https://cordis.europa.eu/project/id/308793</t>
  </si>
  <si>
    <t>FUNDACION TECNALIA RESEARCH &amp; INNOVATION</t>
  </si>
  <si>
    <t>€ 1 297 624,93</t>
  </si>
  <si>
    <t>INGETEAM SERVICE SA</t>
  </si>
  <si>
    <t>ACCIONA WINDPOWER SA</t>
  </si>
  <si>
    <t>€  2 275,56</t>
  </si>
  <si>
    <t>ACCIONA GENERACION RENOVABLE, S.A.</t>
  </si>
  <si>
    <t>€  21 751,79</t>
  </si>
  <si>
    <t>Columbus Superconductors SpA</t>
  </si>
  <si>
    <t>€  526 478,80</t>
  </si>
  <si>
    <t>OERLIKON LEYBOLD VACUUM GMBH</t>
  </si>
  <si>
    <t>€  19 817,28</t>
  </si>
  <si>
    <t>Institute of Electrical Engineering, Slovak Academy of Sciences</t>
  </si>
  <si>
    <t>Slovakia</t>
  </si>
  <si>
    <t>€  108 960,00</t>
  </si>
  <si>
    <t>UNIVERSITY OF SOUTHAMPTON</t>
  </si>
  <si>
    <t>€  313 745,48</t>
  </si>
  <si>
    <t>€  1 030 099,92</t>
  </si>
  <si>
    <t>D2M ENGINEERING SAS</t>
  </si>
  <si>
    <t>€  211 480,00</t>
  </si>
  <si>
    <t>ETULOS SOLUTE SL</t>
  </si>
  <si>
    <t>€  193 891,20</t>
  </si>
  <si>
    <t>INGETEAM POWER TECHNOLOGY SA</t>
  </si>
  <si>
    <t>€  164 933,50</t>
  </si>
  <si>
    <t>TWINNING FOR EXCELLENCE IN FLOATING WIND TURBINE AND HYDROGEN SYSTEMS</t>
  </si>
  <si>
    <t>TETHYS</t>
  </si>
  <si>
    <t>HORIZON.4.1 - Widening participation and spreading excellence</t>
  </si>
  <si>
    <t>HORIZON-WIDERA-2023-ACCESS-02-02 - Twinning Green Deal</t>
  </si>
  <si>
    <t>HORIZON-WIDERA-2023-ACCESS-02</t>
  </si>
  <si>
    <t>https://cordis.europa.eu/project/id/101159567</t>
  </si>
  <si>
    <t>UNIVERSITY OF CYPRUS</t>
  </si>
  <si>
    <t>€ 762 232,61</t>
  </si>
  <si>
    <t>www.linkedin.com/school/university-of-cyprus/</t>
  </si>
  <si>
    <t>Dimitris Stagonas</t>
  </si>
  <si>
    <t>stagonas.dimitris@ucy.ac.cy</t>
  </si>
  <si>
    <t>+357 22893522</t>
  </si>
  <si>
    <t>linkedin.com/in/dimitris-stagonas-2bb48446</t>
  </si>
  <si>
    <t>€ 298 267,81</t>
  </si>
  <si>
    <t> Denmark</t>
  </si>
  <si>
    <t>€ 372 560,00</t>
  </si>
  <si>
    <t>NEW ENERGY ENVIROMENTAL SOLUTIONS &amp; TECHNOLOGIES EE</t>
  </si>
  <si>
    <t>€ 66 937,50</t>
  </si>
  <si>
    <t>Twinning for an Offshore Wind Energy Partnership</t>
  </si>
  <si>
    <t>TWIND</t>
  </si>
  <si>
    <t>857631  </t>
  </si>
  <si>
    <t>€ 795 825,00</t>
  </si>
  <si>
    <t>H2020-EU.4.b. - Twinning of research institutions </t>
  </si>
  <si>
    <t>WIDESPREAD-03-2018 - Twinning</t>
  </si>
  <si>
    <t>H2020-WIDESPREAD-2018-2020</t>
  </si>
  <si>
    <t>https://cordis.europa.eu/project/id/857631</t>
  </si>
  <si>
    <t>€ 244 375,00</t>
  </si>
  <si>
    <t>Marco Alves</t>
  </si>
  <si>
    <t>CEO &amp; President of the Board</t>
  </si>
  <si>
    <t>ma</t>
  </si>
  <si>
    <t>http://www.linkedin.com/in/marcoaraujoalves</t>
  </si>
  <si>
    <t>€ 244 375,01</t>
  </si>
  <si>
    <t>Tom Russell</t>
  </si>
  <si>
    <t>Author</t>
  </si>
  <si>
    <t>Tom.Russell@4coffshore.net</t>
  </si>
  <si>
    <t>01502 307037</t>
  </si>
  <si>
    <t>€ 173 500,00</t>
  </si>
  <si>
    <t>€ 188 300,00</t>
  </si>
  <si>
    <t>€ 189 650,00</t>
  </si>
  <si>
    <t>Wholistic and Integrated digitaL tools for extended Lifetime and profitability of Offshore Wind farms</t>
  </si>
  <si>
    <t>WILLOW</t>
  </si>
  <si>
    <t>€ 5 816 861,25</t>
  </si>
  <si>
    <t>https://cordis.europa.eu/project/id/101122184</t>
  </si>
  <si>
    <t>ASOCIACION CENTRO TECNOLOGICO CEIT</t>
  </si>
  <si>
    <t>€ 921 700,00</t>
  </si>
  <si>
    <t>www.linkedin.com/company/ceitresearchcentre</t>
  </si>
  <si>
    <t>Ainhoa Cortés</t>
  </si>
  <si>
    <t>acortes@ceit.es</t>
  </si>
  <si>
    <t>linkedin.com/in/ainhoa-cortes-1166137</t>
  </si>
  <si>
    <t>€  758 375,00</t>
  </si>
  <si>
    <t>SIRRIS HET COLLECTIEF CENTRUM VAN DE TECHNOLOGISCHE INDUSTRIE</t>
  </si>
  <si>
    <t>€  458 098,75</t>
  </si>
  <si>
    <t>€  845 525,00</t>
  </si>
  <si>
    <t>FLANDERS MAKE</t>
  </si>
  <si>
    <t>€  588 696,25</t>
  </si>
  <si>
    <t>C-CUBE INTERNATIONAL BV</t>
  </si>
  <si>
    <t>€  234 250,00</t>
  </si>
  <si>
    <t>WOLFEL ENGINEERING GMBH + CO. KG</t>
  </si>
  <si>
    <t>€  357 000,00</t>
  </si>
  <si>
    <t>ALERION TECHNOLOGIES SL</t>
  </si>
  <si>
    <t>€  365 362,50</t>
  </si>
  <si>
    <t>24SEA</t>
  </si>
  <si>
    <t>€  512 625,00</t>
  </si>
  <si>
    <t>TECNICAS Y SERVICIOS DE INGENIERÃA, S.L.</t>
  </si>
  <si>
    <t>€  277 853,75</t>
  </si>
  <si>
    <t>NORTHER</t>
  </si>
  <si>
    <t>€  300 250,00</t>
  </si>
  <si>
    <t>CLUSTER DE ENERGIA</t>
  </si>
  <si>
    <t>€  197 125,00</t>
  </si>
  <si>
    <t>SELF-INSTALLING TELESCOPIC SUBSTRUCTURE FOR LOW-COST CRANELESS INSTALLATION OF COMPLETE OFFSHORE WIND TURBINES. DEEP OFFSHORE 5MW PROTOTYPE</t>
  </si>
  <si>
    <t>ELICAN</t>
  </si>
  <si>
    <t>€ 17 107 301,25</t>
  </si>
  <si>
    <t>LCE-03-2015 - Demonstration of renewable electricity and heating/cooling technologies</t>
  </si>
  <si>
    <t>https://cordis.europa.eu/project/id/691919</t>
  </si>
  <si>
    <t>ESTEYCO Offshore Wind</t>
  </si>
  <si>
    <t>€ 5 110 610,59</t>
  </si>
  <si>
    <t>www.linkedin.com/company/esteyco</t>
  </si>
  <si>
    <t>Joaquín Urbano</t>
  </si>
  <si>
    <t>Head of marine engineering</t>
  </si>
  <si>
    <t>linkedin.com/in/joaquinurb</t>
  </si>
  <si>
    <t>ADWEN OFFSHORE S.L. </t>
  </si>
  <si>
    <t> Spain</t>
  </si>
  <si>
    <t>€ 19 892,82</t>
  </si>
  <si>
    <t>ALE HEAVYLIFT (R&amp;D) BV</t>
  </si>
  <si>
    <t>€ 124 279,17</t>
  </si>
  <si>
    <t>A.L.E. HEAVYLIFT IBERICA SA </t>
  </si>
  <si>
    <t>€ 566 973,75</t>
  </si>
  <si>
    <t>A.L.E. HEAVYLIFT IBERICA SA</t>
  </si>
  <si>
    <t>€ 1 008 845,83</t>
  </si>
  <si>
    <t>SIEMENS GAMESA RENEWABLE ENERGY EOLICA SL</t>
  </si>
  <si>
    <t>€ 3 338 237,67</t>
  </si>
  <si>
    <t>€ 814 220,69</t>
  </si>
  <si>
    <t>SIEMENS GAMESA RENEWABLE ENERGY SA</t>
  </si>
  <si>
    <t>€ 148 926,36</t>
  </si>
  <si>
    <t>SEcuring doMestic PRoduction of cost-Effective BIOmethane</t>
  </si>
  <si>
    <t>SEMPRE-BIO</t>
  </si>
  <si>
    <t>Funded Under</t>
  </si>
  <si>
    <t>cumate Eneray and Mobilit</t>
  </si>
  <si>
    <t>€ 11 753 080.00</t>
  </si>
  <si>
    <t>CETAQUA, CENTRO TECNO FUNDACION PRIVTO TECNOLOGICO</t>
  </si>
  <si>
    <t>HORIZON-CL5-2021-D3-03-16 - Innovative biomethane production as an energy carrier and a fuel</t>
  </si>
  <si>
    <t>https://cordis.europa.eu/project/id/101084297?utm_source=chatgpt.com</t>
  </si>
  <si>
    <t>€ 2 026 387,50</t>
  </si>
  <si>
    <t>AIGUES DE BARCELONA, EMPRESA METROPOLITANA DE GESTIO DEL CICLE INTEGRAL DE L'AIGUA SA</t>
  </si>
  <si>
    <t>€ 88 375,00</t>
  </si>
  <si>
    <t>CRYO INOX SL</t>
  </si>
  <si>
    <t>€ 1 264 165,00</t>
  </si>
  <si>
    <t>DBFZ DEUTSCHES BIOMASSEFORSCHUNGSZENTRUM GEMEINNUTZIGE GMBH</t>
  </si>
  <si>
    <t>€ 628 862,50</t>
  </si>
  <si>
    <t>€ 571 250,00</t>
  </si>
  <si>
    <t>€ 383 250,00</t>
  </si>
  <si>
    <t>PROPULS GMBH</t>
  </si>
  <si>
    <t>€ 352 444,00</t>
  </si>
  <si>
    <t>€ 722 187,50</t>
  </si>
  <si>
    <t>TERRAWATT</t>
  </si>
  <si>
    <t>€ 1 397 375,00</t>
  </si>
  <si>
    <t>TRANSPORTS DE BARCELONA SA</t>
  </si>
  <si>
    <t>€ 75 425,00</t>
  </si>
  <si>
    <t>€ 645 620,00</t>
  </si>
  <si>
    <t>FUNDACIO UNIVERSITARIA BALMES</t>
  </si>
  <si>
    <t>€ 600 031,25</t>
  </si>
  <si>
    <t>BIOGAS-E - PLATFORM VOOR IMPLEMENTATIE VAN ANAEROBE VERGISTING IN VLAANDEREN VZW</t>
  </si>
  <si>
    <t>€ 238 750,00</t>
  </si>
  <si>
    <t>INNOLAB</t>
  </si>
  <si>
    <t>€ 236 512,50</t>
  </si>
  <si>
    <t>NATURGY NUEVAS ENERGIAS SL</t>
  </si>
  <si>
    <t>€ 168 700,00</t>
  </si>
  <si>
    <t>DE ZWANEBLOEM</t>
  </si>
  <si>
    <t>€ 281 312,50</t>
  </si>
  <si>
    <t>VEOLIA WATER TECHNOLOGIES TECHNO CENTER NETHERLANDS BV</t>
  </si>
  <si>
    <t>€ 172 060,00</t>
  </si>
  <si>
    <t>EU Contribution</t>
  </si>
  <si>
    <t>Objective</t>
  </si>
  <si>
    <t>Truly Carbon Neutral electricity enhanced Synthesis of Liquefied Natural Gas (LNG) from biomass</t>
  </si>
  <si>
    <t>CarbonNeutralLNG</t>
  </si>
  <si>
    <t>Climate, Energy and Mobility</t>
  </si>
  <si>
    <t>€ 3 306 160,00</t>
  </si>
  <si>
    <t>HORIZON-CL5-2021-D3-03-03 - Hybrid catalytic conversion of renewable energy to carbon-neutral fuels</t>
  </si>
  <si>
    <t>https://cordis.europa.eu/project/id/101084066</t>
  </si>
  <si>
    <t>Compressed Natural Gas Transport System</t>
  </si>
  <si>
    <t>GASVESSEL</t>
  </si>
  <si>
    <t>SOCIETAL CHALLENGES - Smart, Green And Integrated Transport</t>
  </si>
  <si>
    <t>€ 11 997 162,50</t>
  </si>
  <si>
    <t>MG-2.3-2016 - New and improved transport concepts in waterborne transport</t>
  </si>
  <si>
    <t>https://cordis.europa.eu/project/id/723030</t>
  </si>
  <si>
    <t>HORIZON.2.5 - Climate, Energy and Mobility
                                                                                                                            Main Programme</t>
  </si>
  <si>
    <t>Increasing biomass conversion efficiency to carbon-negative sustainable biofuels by combination of thermal and bio-electrochemical processes</t>
  </si>
  <si>
    <t>NET-Fuels</t>
  </si>
  <si>
    <t>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t>
  </si>
  <si>
    <t>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t>
  </si>
  <si>
    <t>https://www.cordis.europa.eu/project/id/101083780</t>
  </si>
  <si>
    <t>HYBRID BIOMETHANE PRODUCTION FROM INTEGRATED BIOMASS CONVERSION</t>
  </si>
  <si>
    <t>HYFUELUP</t>
  </si>
  <si>
    <t>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t>
  </si>
  <si>
    <t>engineering and technologychemical engineeringchemical process engineeringengineering and technologyenvironmental engineeringenergy and fuelssocial scienceseconomics and businesseconomicssustainable economyagricultural sciencesagricultural biotechnologybiomass</t>
  </si>
  <si>
    <t>https://www.cordis.europa.eu/project/id/101084148</t>
  </si>
  <si>
    <t>Biological Integral Biogas Upgrading</t>
  </si>
  <si>
    <t>UBI</t>
  </si>
  <si>
    <t>INDUSTRIAL LEADERSHIP - Innovation In SMEs</t>
  </si>
  <si>
    <t>Biomethane is an upgraded form of biogas which can be directly used as vehicle fuel or for gas grid injection. Biogas upgrading to biomethane is the process where CO2 and other undesired components present in raw biogas, such as H2S, are removed.  Cleaning and upgrading biogas makes 30% of the total costs of the final biomethane product or even more in small scale biomethane production. Current physical/chemical technologies are expensive, energy intensive and are not designed for small-scale (&lt;200Nm3/h raw biogas), with operational and investment costs increasing exponentially in low production scenarios. This hinders the widespread production and use of biomethane.  Trovant Technology is addressing this limitation with its UBI technology. UBI is a simple, cost effective biogas upgrading technology, based on biological processes, and specifically designed for small scale. It reduces energy requirements and operating costs. In addition, it captures and stores the CO2 removed from the biogas in the form of biomass, which is readily available for new biogas generation. UBI holds the potential to disrupt de-localized biomethane production making it economically feasible in scenarios where it is not considered an option nowadays.  Our preliminary market data show that Europe dominates the biomethane market, concentrating 75% of the global business. UBI will compete in the biogas upgrading equipment market, which is expected to reach 1,200 Million US$ by 2024. The development of this technology to market is aligned with Trovant’s strategy for growth and consolidation as a leader in the biomethane sector.  As a next step, we will carry out a solid feasibility study covering all the aspects required prior to market launch: detailed analysis of the technical development needed, in-depth commercial feasibility study including a detailed market assessment; and a thorough financial plan covering all the following stages.</t>
  </si>
  <si>
    <t>engineering and technologyenvironmental engineeringenergy and fuelsagricultural sciencesagricultural biotechnologybiomass</t>
  </si>
  <si>
    <t>H2020-EIC-SMEInst-2018-2020</t>
  </si>
  <si>
    <t>Developing early-warning systems for improved microalgae PROduction and anaerobic DIGestIOn</t>
  </si>
  <si>
    <t>PRODIGIO</t>
  </si>
  <si>
    <t>SOCIETAL CHALLENGES - Secure, clean and efficient energy</t>
  </si>
  <si>
    <t>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t>
  </si>
  <si>
    <t>engineering and technologyenvironmental biotechnologybioremediationbioreactorsengineering and technologyenvironmental engineeringenergy and fuels</t>
  </si>
  <si>
    <t>Capture and Reuse Of biogenic gases for Negative-emission - sustainable biofUelS</t>
  </si>
  <si>
    <t>CRONUS</t>
  </si>
  <si>
    <t>CRONUS aims to accelerate on the path to sustainable bioenergy and play an important and constructive role in achieving the UN SDGs by incorporating in the biofuels value chain carbon capture, utilisation and storage (CUS) techniques promoting the decarbonisation of the EU economy in accordance to European Green Deal goals. A wide spectrum of biogenic gases CUS technologies (enzymatic capture of CO2, autotrophic algae cultivation, biological CO2 hydrogenation, syngas biomethanation, in-situ biomethanation, biogenic carbon storage by biochar production and soil application) will be validated in lab-scale (TRL4). The proposed technologies will be upscaled to 5 functional prototypes that will operate in relevant environments of biofuels production plants (TRL5). Evaluation of the technical, economic, environmental and social sustainability of the project solutions and services will be performed by exploitation of the latest up-to-date tools, with special emphasis on the sustainability and circularity of the project. A roadmap to market the technologies and services with a strategy to address market segmentation, penetration barriers and opportunities will be drawn. Public and scientific awareness of the project will be raised and all relevant stakeholders will be actively involved in the co-design, co-development and co-implementation of the possible pathways for biogenic effluent gases capture and utilization within the biofuels value chain. CRONUS impactful exploitation plan will facilitate the strategic planning of net-negative biofuel production supply chains considering the integration of CRONUS technologies and the results of the sustainability assessment, emphasizing the CO2 footprint, cost-efficiency, and scalability.</t>
  </si>
  <si>
    <t>natural sciencesbiological sciencesmicrobiologyphycologyengineering and technologyindustrial biotechnologybiomaterialsbiofuels</t>
  </si>
  <si>
    <t>Flexible Production of Synthetic Natural Gas and Biochar via Gasification of Biomass and Waste Feedstocks</t>
  </si>
  <si>
    <t>FlexSNG</t>
  </si>
  <si>
    <t>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
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t>
  </si>
  <si>
    <t>engineering and technologyenvironmental engineeringenergy and fuelsfossil energynatural gasagricultural sciencesagricultural biotechnologybiomass</t>
  </si>
  <si>
    <t>REnewable GAs TRAde Centre in Europe</t>
  </si>
  <si>
    <t>REGATRACE</t>
  </si>
  <si>
    <t>REGATRACE (REnewable GAs TRAde Centre in Europe) aims creating an efficient trade system based on issuing and trading biomethane/renewable gases Guarantees of Origin (GoO). This will strongly contribute to the uptake of the European common biomethane market.
This objective will be achieved through the founding pillars: - European biomethane/renewable gases GoO system - Set-up of national GoO issuing bodies - Integration of GoO from different renewable gas technologies with electric and hydrogen GoO systems - Integrated assessment and sustainable feedstock mobilisation strategies and technology synergies - Support for biomethane market uptake - Transferability of results beyond the project’s countries.
REGATRACE relates, within the H2020 Work Program 2018-2020 on Secure, clean and efficient energy, to the Call BUILDING A LOW-CARBON, CLIMATE RESILIENT FUTURE: SECURE, CLEAN and EFFICIENT ENERGY, with topic LC-SC3-RES-28-2018-2019-2020: Market Uptake support and to the specific issue: Development of cost-effective logistics, feedstock mobilisation strategies and trade-centres for intermediate bioenergy carriers.
The intermediate bioenergy carrier is biomethane, a Europe-wide trade centre for biomethane and other renewable gases is necessary for enabling investments to supply the whole European market and for promoting cross-border biomethane trade. REGATRACE supports the mobilisation of biogas feedstocks, which otherwise would not be utilised. Efficient bioenergy logistics refers to biomass conversion and use of the gas grid as the logistic tool. 
A stable, reliable and common market for biomethane and other renewable gases in Europe plays an important role to achieve EU political targets and to decouple the energy systems from fossil fuels: biomethane/renewable gases can be produced from waste or residual streams of organic material and they can be transmitted and stored in existing infrastructures, so allowing to combine the European natural gas and electricity grids.</t>
  </si>
  <si>
    <t>natural sciencesearth and related environmental sciencesenvironmental sciencessustainability sciencesengineering and technologyenvironmental engineeringenergy and fuelsfossil energynatural gas</t>
  </si>
  <si>
    <t>Innovative bioMETHAne system integration boosting production while managing Renewable energies intermittENcy</t>
  </si>
  <si>
    <t>METHAREN</t>
  </si>
  <si>
    <t>Gathering 17 partners from 7 countries, METHAREN aims to demonstrate a cost-effective, innovative, more sustainable and circular biomethane production system enabling renewable energy sources intermittency management. To do so, METHAREN is providing improvements beyond the state-of-the art along four main axes related to: i) the biogas plant efficiency; ii) flexibility and energy management for RES integration; iii) the circularity approach for sustainable production and iv) innovative business models and adapted policies. The consortium will use the results of the engineering specifications (WP1) to develop the technologies related to the gasification plant (WP2), the methanation plant (WP3) and the development of the circularity (WP4) in the various processes as METHAREN will reuse water, O2 from the electrolysis, and heat to foster overall efficiency and sustainability. All individually developed and tested systems will then be integrated and tested in a pilot site (WP5) before being operated and optimised for more than a year (WP6). In parallel, the market uptake and exploitation of solutions will be carried out all along the project to ensure that the technologies develop will answer market needs (WP7) while dedicated communication and dissemination activities (WP8) will ensure that the results of the project are known and used by relevant stakeholders. Coordinated by a European industrial engineering world leader, the management of the project (WP9) will also be ensured by WP leaders, who all have strong experience and excellent expertise in their fields as research and technical centres, engineering development companies, or industrials. This combined expertise will allow METHAREN to demonstrate an increase of cost effectiveness by at least 20% while reaching a carbon conversion rate from biowaste to methane higher than 80%, a reduction of GHG emission compared to current process by 50% and the potential of replication on at least 30 other sites in Europe.</t>
  </si>
  <si>
    <t>engineering and technologyenvironmental engineeringenergy and fuelsrenewable energynatural scienceschemical sciencesorganic chemistryaliphatic compoundssocial scienceseconomics and businesseconomicssustainable economy</t>
  </si>
  <si>
    <t>FRIEDRICH-ALEXANDER-UNIVERSITAET ERLANGEN-NUERNBERG</t>
  </si>
  <si>
    <t>€ 709 062,50</t>
  </si>
  <si>
    <t>www.linkedin.com/school/fau-erlangen-nürnberg</t>
  </si>
  <si>
    <t>https://www.carbonneutrallng.eu/</t>
  </si>
  <si>
    <t>Ing Jürgen Karl</t>
  </si>
  <si>
    <t>juergen.karl@fau.de</t>
  </si>
  <si>
    <t>09115302-99021</t>
  </si>
  <si>
    <t>linkedin.com/in/jürgen-karl-41b9692b8</t>
  </si>
  <si>
    <t>https://www.evt.tf.fau.de/person/juergen-karl/</t>
  </si>
  <si>
    <t>NAVALPROGETTI SRL</t>
  </si>
  <si>
    <t>italy</t>
  </si>
  <si>
    <t>€ 2 150 061,35</t>
  </si>
  <si>
    <t>https://www.gasvessel.eu/</t>
  </si>
  <si>
    <t>Loris COK</t>
  </si>
  <si>
    <t>Research activities Coordinator and Project Manager</t>
  </si>
  <si>
    <t>loris.cok@navalprogetti.net</t>
  </si>
  <si>
    <t>0039 040 212918</t>
  </si>
  <si>
    <t>linkedin.com/in/cok-loris-915220a6</t>
  </si>
  <si>
    <t>https://www.gasvessel.eu/wp-content/uploads/2017/11/D1.1-Executive-Board-minutes-of-meeting.pdf</t>
  </si>
  <si>
    <t>€ 777 743,00</t>
  </si>
  <si>
    <t>€ 3 586 847,40</t>
  </si>
  <si>
    <t>BIOREF LABORATORIO COLABORATIVO PARA AS BIORREFINARIAS</t>
  </si>
  <si>
    <t>TROVANT TECHNOLOGY SL</t>
  </si>
  <si>
    <t>€ 583 750,00</t>
  </si>
  <si>
    <t>€ 874 750,00</t>
  </si>
  <si>
    <t>€ 1 414 140,00</t>
  </si>
  <si>
    <t>€ 420 306,89</t>
  </si>
  <si>
    <t>ISTITUTO DI STUDI PER L'INTEGRAZIONE DEI SISTEMI - SOCIETA'COOPERATIVA</t>
  </si>
  <si>
    <t>€ 83 037,50</t>
  </si>
  <si>
    <t>T.EN NETHERLANDS B V</t>
  </si>
  <si>
    <t>SGI</t>
  </si>
  <si>
    <t>Contact web found</t>
  </si>
  <si>
    <t>€ 304 500,00</t>
  </si>
  <si>
    <t>€ 239 125,00</t>
  </si>
  <si>
    <t>€ 548 410,00</t>
  </si>
  <si>
    <t>Electrochaea GmbH</t>
  </si>
  <si>
    <t>€ 436 625,00</t>
  </si>
  <si>
    <t>UNIVERSITAET GRAZ</t>
  </si>
  <si>
    <t>€ 236 000,00</t>
  </si>
  <si>
    <t>BALTIC ENERGY INNOVATION CENTRE EK.FOR.</t>
  </si>
  <si>
    <t>€ 150 750,00</t>
  </si>
  <si>
    <t>BEST - BIOENERGY AND SUSTAINABLE TECHNOLOGIES GMBH</t>
  </si>
  <si>
    <t>€ 154 375,00</t>
  </si>
  <si>
    <t>LUDWIG-MAXIMILIANS-UNIVERSITAET MUENCHEN</t>
  </si>
  <si>
    <t>€ 369 187,50</t>
  </si>
  <si>
    <t>AB KN ENERGIES</t>
  </si>
  <si>
    <t>€ 71 250,00</t>
  </si>
  <si>
    <t>DIEFFENBACHER ENERGY GMBH</t>
  </si>
  <si>
    <t>€ 86 875,00</t>
  </si>
  <si>
    <t>University of Calgary</t>
  </si>
  <si>
    <t>Canada</t>
  </si>
  <si>
    <t>€ 0,00</t>
  </si>
  <si>
    <t>€ 9 852 707,75</t>
  </si>
  <si>
    <t>New cost-effective biomethane production solutions: 
The European Commission, in March 2022, announced a target for the production of 35 billion cubic metres of biomethane within the EU by 2030. The EU produces 3 billion cubic metres of biomethane today. So plans to scale up require the mobilisation of sustainable biomass feedstock. In this context, the EU-funded SEMPRE-BIO project will develop novel and cost-effective biomethane production solutions and pathways. Specifically, it will set up three European biomethane innovation ecosystems based in Adinkerke (Belgium), Baix Llobregat (Spain) and Bourges (France), which are representative of the different baseline situations for biomethane production across Europe. The project will design a process by which more innovators and entrepreneurs will be able to launch larger-scale and cheaper production of biomethane faster.</t>
  </si>
  <si>
    <t>www.linkedin.com/company/sempre-bio-project</t>
  </si>
  <si>
    <t>Laia Mencia Trinchant</t>
  </si>
  <si>
    <t>linkedin.com/in/laia-mencia-trinchant-bbbb52189</t>
  </si>
  <si>
    <t>www.linkedin.com/company/hyield-project</t>
  </si>
  <si>
    <t>www.linkedin.com/company/colabbioref/?originalSubdomain=pt</t>
  </si>
  <si>
    <t>€ 11 573 443,92</t>
  </si>
  <si>
    <t>€ 10 294 334,44</t>
  </si>
  <si>
    <t>Laboratorio Nacional de Energia e Geologia I.P.</t>
  </si>
  <si>
    <t>€ 500 001,00</t>
  </si>
  <si>
    <t>€ 1 099 885,00</t>
  </si>
  <si>
    <t>€ 253 375,00</t>
  </si>
  <si>
    <t>INSTITUTO POLITÃ‰CNICO DE PORTALEGRE</t>
  </si>
  <si>
    <t>€ 1 536 137,83</t>
  </si>
  <si>
    <t>BIOPLAT</t>
  </si>
  <si>
    <t>€ 333 500,00</t>
  </si>
  <si>
    <t>DOUROGAS RENOVAVEL - PRODUTORA DE GAS</t>
  </si>
  <si>
    <t>€ 731 185,66</t>
  </si>
  <si>
    <t>CIRCLEMOLECULE  LDA</t>
  </si>
  <si>
    <t>€ 2 253 402,55</t>
  </si>
  <si>
    <t>PAUL SCHERRER INSTITUT</t>
  </si>
  <si>
    <t>AlphaSYNT GmbH</t>
  </si>
  <si>
    <t>JOHNSON MATTHEY PLC</t>
  </si>
  <si>
    <t>asanchez@cetaqua.com</t>
  </si>
  <si>
    <t>Director Cetaqua Water Technology Centres</t>
  </si>
  <si>
    <t>http://www.linkedin.com/in/asanchezcg</t>
  </si>
  <si>
    <t>Alberto Sanchez Sanchez</t>
  </si>
  <si>
    <t>Apollo</t>
  </si>
  <si>
    <t>/www.linkedin.com/company/cetaqua/?originalSubdomain=bb</t>
  </si>
  <si>
    <t>The GASVESSEL aims to prove the techno-economic feasibility of a new CNG transport concept enabled by a novel patented Pressure Vessel manufacturing technology and a new conceptual ship design including safe on- and offloading solution. It carries out research and innovates different steps in the value chain from a decision support model to simulate and benchmark scenarios until the process of ship design, new Pressure Vessel designs and manufacturing as well as novel high pressure on- and offloading. The project supports the European Commission’s Maritime Transport Strategy in which maritime transport is considered key to securing Europe’s energy supply. It sets the knowledge base for identifying where the novel CNG concept has added value, develop prototype technologies and related business cases, promote the concept with end-users and foster market introduction, first in Europe, and subsequently beyond. The GASVESSEL project contributes the Energy Union to become less dependent on energy imports by serving as a flexible interconnector which enables energy to flow freely across the EU. The project will make it possible to supply natural gas to places where natural gas is not yet a part of the energy supply e.g. where large investment in regassifiers are not feasible or done (yet) such as the Mediterranean Islands. The concept offers novel cost effective gas transportation and hence promising prospects to start using and monetising the huge amount of currently wasted (flared), stranded and associated gas which is currently wasted or not used, while contributing to reducing an important environmental side effect of global oil exploitation. The validation and proof of concept of the GASVESSEL project is performed by a cost-benefit analyses (financial viability), safety assessment, environmental impact analyses and value chain business cases development in relation to real-life geo-logistic scenarios.</t>
  </si>
  <si>
    <t>www.linkedin.com/company/navalprogetti-srl/</t>
  </si>
  <si>
    <t>DOW DEUTSCHLAND ANLAGENGESELLSCHAFTMBH</t>
  </si>
  <si>
    <t>€ 76 650,00</t>
  </si>
  <si>
    <t>DOW ITALIA S.R.L.</t>
  </si>
  <si>
    <t>€ 161 402,25</t>
  </si>
  <si>
    <t>DOWAKSA DEUTSCHLAND GMBH</t>
  </si>
  <si>
    <t>€ 869 079,75</t>
  </si>
  <si>
    <t>PNO INNOVATION</t>
  </si>
  <si>
    <t>€ 188 796,63</t>
  </si>
  <si>
    <t>PNO CONSULTANTS BV</t>
  </si>
  <si>
    <t>€ 22 729,63</t>
  </si>
  <si>
    <t>€ 77 186,38</t>
  </si>
  <si>
    <t>JOINT STOCK COMPANY ENGINEERING ANDPRODUCTION ENTERPRISE VNIPI TRANSGAZ</t>
  </si>
  <si>
    <t>Ukraine</t>
  </si>
  <si>
    <t>€ 243 412,50</t>
  </si>
  <si>
    <t>€ 551 875,00</t>
  </si>
  <si>
    <t>BM PLUS SRL</t>
  </si>
  <si>
    <t>€ 3 500 587,40</t>
  </si>
  <si>
    <t>C.N.G.V., INZENIRING, RAZISKAVE INTRZENJE REZERVOARJEV ZA STISNJEN PLIN DOO</t>
  </si>
  <si>
    <t>€ 2 103 306,50</t>
  </si>
  <si>
    <t>CENERGY SRL</t>
  </si>
  <si>
    <t>€ 345 600,00</t>
  </si>
  <si>
    <t>HANSEATIC LLOYD SCHIFFAHRT GMBH &amp; CO KG</t>
  </si>
  <si>
    <t>€ 231 225,00</t>
  </si>
  <si>
    <t>ETAIREIA YDROGONANTHRAKON  KYPROU (E.Y.K) LTD</t>
  </si>
  <si>
    <t>€ 535 350,11</t>
  </si>
  <si>
    <t>ESTECO SPA</t>
  </si>
  <si>
    <t>€ 443 500,00</t>
  </si>
  <si>
    <t>AMERICAN MPIRO OF SIPING HELLENIC MONOPROSOPI ETAIREIA PERIORISMENIS EVTHINIS</t>
  </si>
  <si>
    <t>€ 451 400,00</t>
  </si>
  <si>
    <t>ABS Consulting Ltd</t>
  </si>
  <si>
    <t>€ 45 000,00</t>
  </si>
  <si>
    <t>€ 4 501 739,00</t>
  </si>
  <si>
    <t>€ 1 663 109,00</t>
  </si>
  <si>
    <t>€ 686 214,00</t>
  </si>
  <si>
    <t>POLITECHNIKA SLASKA</t>
  </si>
  <si>
    <t>€ 460 563,00</t>
  </si>
  <si>
    <t>ITHAKA INSTITUT GEMEINNUTZIGE GMBH</t>
  </si>
  <si>
    <t>€ 412 625,00</t>
  </si>
  <si>
    <t>RI REACH INNOVATION GMBH</t>
  </si>
  <si>
    <t>€ 501 485,00</t>
  </si>
  <si>
    <t>WRG EUROPE LTD</t>
  </si>
  <si>
    <t>www.linkedin.com/school/unibo/</t>
  </si>
  <si>
    <t>Andrea Contin</t>
  </si>
  <si>
    <t>linkedin.com/in/andrea-contin-0a741b62</t>
  </si>
  <si>
    <t>andrea.contin@unibo.it</t>
  </si>
  <si>
    <t>www.linkedin.com/company/netfuels/</t>
  </si>
  <si>
    <t>H2020-EU.2.3. - INDUSTRIAL LEADERSHIP - Innovation In SMEs</t>
  </si>
  <si>
    <t>https://trovant.es/</t>
  </si>
  <si>
    <t>José Manuel Estrada Pérez</t>
  </si>
  <si>
    <t>CEO &amp; Co-Founder</t>
  </si>
  <si>
    <t>linkedin.com/in/estradajm</t>
  </si>
  <si>
    <t>jose@trovanttech.com</t>
  </si>
  <si>
    <t>€ 2 452 941,25</t>
  </si>
  <si>
    <t>https://prodigio-project.eu/</t>
  </si>
  <si>
    <t>Pedro Cermeño</t>
  </si>
  <si>
    <t>pedrocermeno@icm.csic.es</t>
  </si>
  <si>
    <t>https://prodigio-project.eu/project-management/
https://www.icm.csic.es/en/staff/pedro-alejandro-cermeno-ainsa-1723</t>
  </si>
  <si>
    <t>linkedin.com/in/pedro-cermeno-4025a122a</t>
  </si>
  <si>
    <t>€ 217 500,00</t>
  </si>
  <si>
    <t>ASSOCIATION POUR LA RECHERCHE ET LE DEVELOPPEMENT DES METHODES ET PROCESSUS INDUSTRIELS</t>
  </si>
  <si>
    <t>€ 203 555,00</t>
  </si>
  <si>
    <t>ECOLE NATIONALE SUPERIEURE DES MINES DE PARIS</t>
  </si>
  <si>
    <t>€ 96 341,25</t>
  </si>
  <si>
    <t>IDCONSORTIUM SL</t>
  </si>
  <si>
    <t>€ 255 000,00</t>
  </si>
  <si>
    <t>Fundacion IMDEA Energia</t>
  </si>
  <si>
    <t>€ 324 920,00</t>
  </si>
  <si>
    <t>NORGES MILJO-OG BIOVITENSKAPLIGE UNIVERSITET</t>
  </si>
  <si>
    <t>€ 483 625,00</t>
  </si>
  <si>
    <t>NATIONAL TAIWAN UNIVERSITY</t>
  </si>
  <si>
    <t>UNIVERSIDAD DE ALMERIA</t>
  </si>
  <si>
    <t>€ 288 250,00</t>
  </si>
  <si>
    <t>€ 4 390 895,00</t>
  </si>
  <si>
    <t>€ 4 390 894,50</t>
  </si>
  <si>
    <t>https://cordis.europa.eu/project/id/101084405</t>
  </si>
  <si>
    <t>https://cordis.europa.eu/project/id/101007006</t>
  </si>
  <si>
    <t>https://cordis.europa.eu/project/id/886415</t>
  </si>
  <si>
    <t>https://cordis.europa.eu/project/id/101084148</t>
  </si>
  <si>
    <t>www.linkedin.com/company/cronushorizon/posts/?feedView=all</t>
  </si>
  <si>
    <t>€ 4 478 190,00</t>
  </si>
  <si>
    <t>€ 4 230 810,00</t>
  </si>
  <si>
    <t>https://cordis.europa.eu/project/id/101022432</t>
  </si>
  <si>
    <t>€ 450 625,00</t>
  </si>
  <si>
    <t>EIFER EUROPAISCHES INSTITUT FUR ENERGIEFORSCHUNG EDF KIT EWIV</t>
  </si>
  <si>
    <t>€ 400 500,00</t>
  </si>
  <si>
    <t>€ 414 015,00</t>
  </si>
  <si>
    <t>STIFTELSEN SKOGSBRUKETS FORSKNINGSINSTITUT - SKOGFORSK</t>
  </si>
  <si>
    <t>€ 255 050,00</t>
  </si>
  <si>
    <t>CREATIVE OPTIMIZATION SWEDEN AB</t>
  </si>
  <si>
    <t>€ 215 125,00</t>
  </si>
  <si>
    <t>UNIVERSITE LAVAL</t>
  </si>
  <si>
    <t>CORPORATION DE L ECOLE POLYTECHNIQUE DE MONTREAL ASSOCIATION</t>
  </si>
  <si>
    <t>WOOD ITALIANA SRL</t>
  </si>
  <si>
    <t>€ 333 420,00</t>
  </si>
  <si>
    <t>SUMITOMO SHI FW ENERGIA OY</t>
  </si>
  <si>
    <t>€ 335 310,00</t>
  </si>
  <si>
    <t>€ 199 250,00</t>
  </si>
  <si>
    <t>ETA - ENERGIA, TRASPORTI, AGRICOLTURA SRL</t>
  </si>
  <si>
    <t>€ 213 375,00</t>
  </si>
  <si>
    <t>https://www.flexsng.eu/</t>
  </si>
  <si>
    <t>Minna Kurkela</t>
  </si>
  <si>
    <t>linkedin.com/in/minna-kurkela-57278443</t>
  </si>
  <si>
    <t>minna.kurkela@vtt.fi</t>
  </si>
  <si>
    <t>www.linkedin.com/company/vtt/</t>
  </si>
  <si>
    <t>€ 3 000 487,51</t>
  </si>
  <si>
    <t>€ 3 000 485,00</t>
  </si>
  <si>
    <t>https://cordis.europa.eu/project/id/857796</t>
  </si>
  <si>
    <t>https://www.regatrace.eu/</t>
  </si>
  <si>
    <t>EUROPEAN BIOGAS ASSOCIATION AISBL</t>
  </si>
  <si>
    <t>€ 307 636,25</t>
  </si>
  <si>
    <t>SUOMEN BIOKAASUYHDISTYS RY</t>
  </si>
  <si>
    <t>BIOENERGY ASSOCIATION OF UKRAINE</t>
  </si>
  <si>
    <t>€ 24 875,00</t>
  </si>
  <si>
    <t>FACHVERBAND BIOGAS EV</t>
  </si>
  <si>
    <t>€ 7 356,00</t>
  </si>
  <si>
    <t>LATVIJAS BIOGAZES ASOCIACIJA</t>
  </si>
  <si>
    <t>Latvia</t>
  </si>
  <si>
    <t>€ 14 412,50</t>
  </si>
  <si>
    <t>EESTI BIOGAASI ASSOTSIATSIOON</t>
  </si>
  <si>
    <t>€ 24 298,75</t>
  </si>
  <si>
    <t>GOSPODARSKA ZBORNICA SLOVENIJE</t>
  </si>
  <si>
    <t>€ 18 125,00</t>
  </si>
  <si>
    <t>€ 43 787,50</t>
  </si>
  <si>
    <t>ASOCIACION ESPANOLA DE BIOGAS</t>
  </si>
  <si>
    <t>€ 13 500,00</t>
  </si>
  <si>
    <t>ENERGIGAS SVERIGE SERVICE AB</t>
  </si>
  <si>
    <t>€ 12 750,00</t>
  </si>
  <si>
    <t>ELLINIKOS SYNDESMOS PARAGOGON VIONKOU</t>
  </si>
  <si>
    <t>€ 19 865,00</t>
  </si>
  <si>
    <t>CESKA BIOPLYNOVA ASOCIACE ZS</t>
  </si>
  <si>
    <t>€ 2 968,75</t>
  </si>
  <si>
    <t>HRVATSKA UDRUGA PROIZVODACA BIOPLINA</t>
  </si>
  <si>
    <t>SUOMEN BIOKIERTO JA BIOKAASU RY</t>
  </si>
  <si>
    <t>€ 24 812,50</t>
  </si>
  <si>
    <t>AGCS GAS CLEARING AND SETTLEMENT AG</t>
  </si>
  <si>
    <t>€ 378 431,25</t>
  </si>
  <si>
    <t>CIB-CONSORZIO ITALIANO BIOGAS E GASSIFICAZIONE</t>
  </si>
  <si>
    <t>€ 166 437,50</t>
  </si>
  <si>
    <t>DEUTSCHE ENERGIE-AGENTUR GMBH</t>
  </si>
  <si>
    <t>€ 195 714,70</t>
  </si>
  <si>
    <t>ROMANIAN ASSOCIATION OF BIOMASS AND BIOGAS</t>
  </si>
  <si>
    <t>€ 53 750,00</t>
  </si>
  <si>
    <t>RENEWABLE GAS FORUM-IRISH GREEN GASCOMPANY LBG</t>
  </si>
  <si>
    <t>€ 144 418,75</t>
  </si>
  <si>
    <t>FLUXYS BELGIUM SA</t>
  </si>
  <si>
    <t>€ 97 407,50</t>
  </si>
  <si>
    <t>€ 177 808,50</t>
  </si>
  <si>
    <t>ASSOCIATION OF ISSUING BODIES</t>
  </si>
  <si>
    <t>€ 93 712,53</t>
  </si>
  <si>
    <t>AB AMBER GRID</t>
  </si>
  <si>
    <t>€ 58 187,50</t>
  </si>
  <si>
    <t>NEDGIA SA</t>
  </si>
  <si>
    <t>€ 114 531,00</t>
  </si>
  <si>
    <t>EUROPEAN RENEWABLE GAS REGISTRY</t>
  </si>
  <si>
    <t>€ 254 826,25</t>
  </si>
  <si>
    <t>RENEWABLE ENERGY ASSURANCE LIMITED</t>
  </si>
  <si>
    <t>€ 14 874,75</t>
  </si>
  <si>
    <t>NORDION ENERGI AB</t>
  </si>
  <si>
    <t>€ 14 612,50</t>
  </si>
  <si>
    <t>GENOSSENSCHAFT VSG ASIG</t>
  </si>
  <si>
    <t>€ 10 037,50</t>
  </si>
  <si>
    <t>GRDF SA</t>
  </si>
  <si>
    <t>€ 23 925,00</t>
  </si>
  <si>
    <t>ENERGINET</t>
  </si>
  <si>
    <t>€ 35 970,00</t>
  </si>
  <si>
    <t>SWEDEGAS AB</t>
  </si>
  <si>
    <t>ELERING AS</t>
  </si>
  <si>
    <t>€ 44 722,50</t>
  </si>
  <si>
    <t>UNIA PRODUCENTOW I PRACODAWCOW PRZEMYSLU BIOGAZOWEGO</t>
  </si>
  <si>
    <t>€ 116 704,38</t>
  </si>
  <si>
    <t>€ 69 718,75</t>
  </si>
  <si>
    <t>Stefano Proietti</t>
  </si>
  <si>
    <t>sproiet@isinnova.org</t>
  </si>
  <si>
    <t>0039 063212655</t>
  </si>
  <si>
    <t>https://www.isinnova.org/it/chi-siamo/</t>
  </si>
  <si>
    <t>BIOMETHAVERSE</t>
  </si>
  <si>
    <t>MICRO4BIOGAS</t>
  </si>
  <si>
    <t>HyStorIES</t>
  </si>
  <si>
    <t>HyCARE</t>
  </si>
  <si>
    <t>TwinEU</t>
  </si>
  <si>
    <t>ARETE</t>
  </si>
  <si>
    <t>LNGCOLD</t>
  </si>
  <si>
    <t>Hydrogen Technologies and Storage</t>
  </si>
  <si>
    <t>€ 13 758 322,25</t>
  </si>
  <si>
    <t>€ 10 361 053,13</t>
  </si>
  <si>
    <t>https://cordis.europa.eu/project/id/101084288</t>
  </si>
  <si>
    <t>TECHNIP ENERGIES ITALY SPA</t>
  </si>
  <si>
    <t>€ 1 977 108,00</t>
  </si>
  <si>
    <t>€ 874 242,00</t>
  </si>
  <si>
    <t>ACEA PINEROLESE INDUSTRIALE SPA</t>
  </si>
  <si>
    <t>€ 828 544,00</t>
  </si>
  <si>
    <t>PARCO SCIENTIFICO TECNOLOGICO PER LAMBIENTE ENVIRONMENT PARK TORINO SPA</t>
  </si>
  <si>
    <t>€ 143 237,00</t>
  </si>
  <si>
    <t>GAZOTECH</t>
  </si>
  <si>
    <t>€ 580 562,00</t>
  </si>
  <si>
    <t>HYSYTECH SRL</t>
  </si>
  <si>
    <t>€ 432 162,00</t>
  </si>
  <si>
    <t>EUROQUALITY SAS</t>
  </si>
  <si>
    <t>€ 225 312,00</t>
  </si>
  <si>
    <t>POLITECNICO DI TORINO</t>
  </si>
  <si>
    <t>€ 366 375,00</t>
  </si>
  <si>
    <t>€ 145 335,00</t>
  </si>
  <si>
    <t>LOMARTOV SL</t>
  </si>
  <si>
    <t>€ 197 925,00</t>
  </si>
  <si>
    <t>€ 718 637,00</t>
  </si>
  <si>
    <t>DBI GAS UND UMWELTTECHNIK GMBH</t>
  </si>
  <si>
    <t>€ 183 431,00</t>
  </si>
  <si>
    <t>DELAUNAY ET FILS</t>
  </si>
  <si>
    <t>ASSOCIACAO FRAUNHOFER PORTUGAL RESEARCH</t>
  </si>
  <si>
    <t>€ 329 516,00</t>
  </si>
  <si>
    <t>ENAGAS TRANSPORTE SA</t>
  </si>
  <si>
    <t>€ 175 992,00</t>
  </si>
  <si>
    <t>TECHNIP ENERGIES FRANCE</t>
  </si>
  <si>
    <t>€ 2 716 387,63</t>
  </si>
  <si>
    <t>Xavier Millerand</t>
  </si>
  <si>
    <t>project manager.</t>
  </si>
  <si>
    <t>https://metharen.eu/</t>
  </si>
  <si>
    <t> elena.spinelli@ata.email</t>
  </si>
  <si>
    <t> Elena Spinelli</t>
  </si>
  <si>
    <t>https://metharen.eu/
www.linkedin.com/company/metharen/posts/?feedView=all</t>
  </si>
  <si>
    <t>linkedin.com/in/xavier-millerand-7a4536253</t>
  </si>
  <si>
    <t>www.linkedin.com/company/technip-energies/</t>
  </si>
  <si>
    <t>xavier.millerand@technipenergies.com</t>
  </si>
  <si>
    <t>https://www.horizon-europe.gouv.fr/sites/default/files/2022-03/session-de-pitchs-du-29-mars-2022-5996.pdf</t>
  </si>
  <si>
    <t>01 47 78 35 06</t>
  </si>
  <si>
    <t>Demonstrating and Connecting Production Innovations in the BIOMETHAne uniVERSE</t>
  </si>
  <si>
    <t>https://cordis.europa.eu/project/id/101084200</t>
  </si>
  <si>
    <t>€ 11 489 961,25</t>
  </si>
  <si>
    <t>€ 9 871 768,51</t>
  </si>
  <si>
    <t>€ 676 962,50</t>
  </si>
  <si>
    <t>€ 680 375,00</t>
  </si>
  <si>
    <t>€ 595 325,00</t>
  </si>
  <si>
    <t>€ 100 250,00</t>
  </si>
  <si>
    <t>BIOAERIO LAGADA ANONYMI ETAIREIA</t>
  </si>
  <si>
    <t>€ 848 102,50</t>
  </si>
  <si>
    <t>€ 540 925,00</t>
  </si>
  <si>
    <t>€ 1 166 393,75</t>
  </si>
  <si>
    <t>CORTUS ENERGY AB</t>
  </si>
  <si>
    <t>€ 147 105,00</t>
  </si>
  <si>
    <t>WARTSILA SWEDEN AB</t>
  </si>
  <si>
    <t>€ 168 017,50</t>
  </si>
  <si>
    <t>€ 409 166,63</t>
  </si>
  <si>
    <t>AERIS TECNOLOGIAS AMBIENTALES SL</t>
  </si>
  <si>
    <t>€ 369 250,00</t>
  </si>
  <si>
    <t>€ 421 046,25</t>
  </si>
  <si>
    <t>€ 398 307,50</t>
  </si>
  <si>
    <t>€ 396 200,00</t>
  </si>
  <si>
    <t>CAP HOLDING SPA</t>
  </si>
  <si>
    <t>€ 386 513,75</t>
  </si>
  <si>
    <t>€ 89 279,75</t>
  </si>
  <si>
    <t>"PrJSC ""MHP EKO ENERGY"""</t>
  </si>
  <si>
    <t>€ 957 120,50</t>
  </si>
  <si>
    <t>€ 391 087,50</t>
  </si>
  <si>
    <t>CONSORZIO ITALIANO COMPOSTATORI</t>
  </si>
  <si>
    <t>€ 130 862,50</t>
  </si>
  <si>
    <t>SOCIETA ITALIANA ACETILENE E DERIVATI SPA</t>
  </si>
  <si>
    <t>€ 263 200,00</t>
  </si>
  <si>
    <t>€ 601 170,00</t>
  </si>
  <si>
    <t>ELLMANN ENGINEERING (EE) GMBH</t>
  </si>
  <si>
    <t>€ 135 107,88</t>
  </si>
  <si>
    <t>BIOMETHAVERSE (Demonstrating and Connecting Production Innovations in the BIOMETHAne uniVERSE) aims to diversify the technology basis for biomethane production in Europe, to increase its cost-effectiveness, and to contribute both to the uptake of biomethane technologies and to the priorities of the SET Plan Action 8. To this aim five innovative biomethane production pathways will be demonstrated in five European countries: France, Greece, Italy, Sweden, and Ukraine. The project is based on the following founding pillars: Demonstration of innovative biomethane pathways; Technology optimisation and upscaling by technoeconomic flowsheeting; Environmental and social sustainability assessment; Replicability, market penetration, support to planning decisions of other investors and project developers, policy recommendations to policy makers; Dissemination, exploitation and communication of project results. BIOMETHAVERSE relates, within the Work Program 2021-2022 on Climate, Energy and Mobility, to the Call “Sustainable, secure and competitive energy supply”, specifically to the topic HORIZON-CL5-2021-D3-03-16: Innovative biomethane production as an energy carrier and a fuel. The project production routes cover one or a combination of the following production pathways: thermochemical, biochemical, electrochemical, and biological. As a starting point, four demonstration plants use conventional anaerobic digestion (AD), and one uses conventional gasification. In the BIOMETHAVERSE demonstrators, CO2 effluents from AD or gasification and other intermediate products are combined with renewable hydrogen or renewable electricity directly to increase the overall biomethane yield. All demonstrated production routes go beyond conventional technologies, with a circular approach for energy and material, while aiming at reducing the overall biomethane production costs and increasing the biomethane production. The demonstrated technologies will reach TRL 6-7 at the end of the project.</t>
  </si>
  <si>
    <t>sproietti@isinnova.org</t>
  </si>
  <si>
    <t>https://www.biomethaverse.eu/wp-content/uploads/2023/12/2.-The-BIOMETHAVERSE-project.pdf</t>
  </si>
  <si>
    <t>https://www.biomethaverse.eu/</t>
  </si>
  <si>
    <t>Natural and Synthetic Microbial Communities for Sustainable Production of Optimised Biogas</t>
  </si>
  <si>
    <t>https://cordis.europa.eu/project/id/101000470</t>
  </si>
  <si>
    <t>https://micro4biogas.eu/</t>
  </si>
  <si>
    <t>SOCIETAL CHALLENGES - Food security, sustainable agriculture and forestry, marine, maritime and inland water research, and the bioeconomy</t>
  </si>
  <si>
    <t>€ 5 739 650,08</t>
  </si>
  <si>
    <t>UNIVERSITAT DE VALENCIA</t>
  </si>
  <si>
    <t>Anaerobic digestion (AD) of organic matter is a robust technology for biogas synthesis from different types of waste (sewage sludge from water treatment, animal slurry, bio-waste, etc.). The main goal of AD is the production of methane, a renewable energy source that can be used to generate electricity, heat or as vehicle fuel. Biogas is a mixture of methane (CH4; 5570% of the total volume), carbon dioxide (CO2; 3040%) and traces of other gases. In 2018, EU was the worlds largest producer of biomethane, reaching 2,28 bcm. However, from a purely engineering view, the microbial process underlying methane production is considered to be a black box: it is subjected to a degree of variability and it is an industrial process with a lot of room for improvement in the systematic optimisation of (1) yield, (2) quality, (3) speed and (4) robustness of the process. MICRO4BIOGAS aims to tackle these 4 aspects by integrating, for the first time, the use of microbial consortia that naturally inhabit anaerobic digesters with synthetic microbial consortia with improved capabilities, setting the basis for a user-friendly kit for bioaugmentation of biogas production (activities will be implemented at TRL3 with a TRL target of 5-6). Partners from 6 EU countries will work side by side to make a difference in the European biogas industry, that individually could not be achieved. By improving the biogas production in Europe, this project meets the EU Bioeconomy Strategy and the European Green Deal, helping to reach the Sustainable Development Goals (SDG7: Affordable and clean energy; SDG13: Climate Action) and working towards the circularity, resource efficiency and sustainability of the European countries.</t>
  </si>
  <si>
    <t>FNR-12-2020 - Industrial microbiomes – learning from nature</t>
  </si>
  <si>
    <t>H2020-FNR-2020</t>
  </si>
  <si>
    <t>€ 973 115,00</t>
  </si>
  <si>
    <t>GASTERRA BV</t>
  </si>
  <si>
    <t>€ 49 687,50</t>
  </si>
  <si>
    <t>ABS-INTERNATIONAL</t>
  </si>
  <si>
    <t>€ 349 677,50</t>
  </si>
  <si>
    <t>AEV ENERGY GMBH</t>
  </si>
  <si>
    <t>€ 362 575,00</t>
  </si>
  <si>
    <t>AYUNTAMIENTO DE ARAS DE LOS OLMOS</t>
  </si>
  <si>
    <t>BIOENERGIE VERBUND EV</t>
  </si>
  <si>
    <t>€ 306 507,40</t>
  </si>
  <si>
    <t>TECHNISCHE UNIVERSITAET DRESDEN</t>
  </si>
  <si>
    <t>€ 288 620,01</t>
  </si>
  <si>
    <t>BIOCLEAR EARTH BV</t>
  </si>
  <si>
    <t>€ 538 237,50</t>
  </si>
  <si>
    <t>€ 302 625,00</t>
  </si>
  <si>
    <t>€ 504 002,50</t>
  </si>
  <si>
    <t>FINRENES OY</t>
  </si>
  <si>
    <t>€ 379 595,00</t>
  </si>
  <si>
    <t>DARWIN BIOPROSPECTING EXCELLENCE SOCIEDAD LIMITADA</t>
  </si>
  <si>
    <t>€ 577 440,18</t>
  </si>
  <si>
    <t>SCIENSEED SL</t>
  </si>
  <si>
    <t>€ 275 937,50</t>
  </si>
  <si>
    <t>BRANDENBURGISCHE TECHNISCHE UNIVERSITAT COTTBUS-SENFTENBERG</t>
  </si>
  <si>
    <t>€ 111 379,99</t>
  </si>
  <si>
    <t>DRAXIS RESEARCH VENTURES ASTIKI MI KERDOSKOPIKI ETAIRIA</t>
  </si>
  <si>
    <t>€ 324 893,96</t>
  </si>
  <si>
    <t>Manuel Porcar</t>
  </si>
  <si>
    <t>manuel.porcar@uv.es</t>
  </si>
  <si>
    <t>https://producciocientifica.uv.es/investigadores/335891/detalle?lang=en</t>
  </si>
  <si>
    <t> (+34) 963544473</t>
  </si>
  <si>
    <t>www.linkedin.com/school/university-of-valencia/</t>
  </si>
  <si>
    <t>https://cordis.europa.eu/project/id/101007176</t>
  </si>
  <si>
    <t>Hydrogen Storage In European Subsurface</t>
  </si>
  <si>
    <t>€ 2 499 911,75</t>
  </si>
  <si>
    <t>GEOSTOCK SAS</t>
  </si>
  <si>
    <t>Renewable hydrogen combined with large scale underground storage enables transportation of energy through time, balancing out the impacts of variable renewable energy production. While storing pure hydrogen in salt caverns has been practiced since the 70s in Europe, it has never been carried out anywhere in depleted fields or aquifers. Technical developments are needed to validate these two solutions. As subsurface technical feasibility studies for a future hydrogen storage in depleted field or aquifer will be site-specific, as for other geology related activities, HyStories will provide developments applicable to a wide range of possible future sites: the addition of H2-storage relevant characteristics in reservoir databases at European scale; reservoir and geochemical modelling for cases representative of European subsurface, and tests of this representativeness by comparing it with results obtained with real storage sites models; and lastly an extensive sampling and microbiological lab experiment programme to cover a variety of possible conditions. Complementarily, techno-economic feasibility studies will provide insights into underground hydrogen storage for decision makers in government and industry. Modelling of the European energy system will first define the demand for hydrogen storage. Environmental and Societal impact studies will be developed. For a given location and hydrogen storage demand, a high-level cost assessment for development of each of the competing geological storage options at that location will be estimated, and the sites will be ranked based on techno-economic criteria developed within the project. Finally, several case studies will enable consideration of the implementation of potential projects, notably by considering their economic interest. This will provide substantial insight into the suitability for implementing such storage across EU and enable the proposition of an implementation plan.</t>
  </si>
  <si>
    <t>FCH-02-5-2020 - Underground storage of renewable hydrogen in depleted gas fields and other geological stores</t>
  </si>
  <si>
    <t>H2020-JTI-FCH-2020-1</t>
  </si>
  <si>
    <t>€ 1 008 991,25</t>
  </si>
  <si>
    <t>€ 78 000,00</t>
  </si>
  <si>
    <t>INSTYTUT GOSPODARKI SUROWCAMI MINERALNYMI I ENERGIA PAN</t>
  </si>
  <si>
    <t>€ 303 437,50</t>
  </si>
  <si>
    <t>FUNDACION PARA EL DESARROLLO DE LAS NUEVAS TECNOLOGIAS DEL HIDROGENO EN ARAGON</t>
  </si>
  <si>
    <t>€ 224 550,00</t>
  </si>
  <si>
    <t>MICROPRO GMBH</t>
  </si>
  <si>
    <t>€ 11 225,00</t>
  </si>
  <si>
    <t>TÃ¼rkiye</t>
  </si>
  <si>
    <t>MIDDLE EAST TECHNICAL UNIVERSITY</t>
  </si>
  <si>
    <t>€ 30 125,00</t>
  </si>
  <si>
    <t>TALLINNA TEHNIKAÃœLIKOOL</t>
  </si>
  <si>
    <t>€ 44 987,50</t>
  </si>
  <si>
    <t>NORCE NORWEGIAN RESEARCH CENTRE AS</t>
  </si>
  <si>
    <t>€ 15 950,00</t>
  </si>
  <si>
    <t>CESKA GEOLOGICKA SLUZBA</t>
  </si>
  <si>
    <t>€ 48 968,80</t>
  </si>
  <si>
    <t>Geological Survey of Denmark and Greenland</t>
  </si>
  <si>
    <t>€ 33 331,25</t>
  </si>
  <si>
    <t>ISTITUTO NAZIONALE DI OCEANOGRAFIA E DI GEOFISICA SPERIMENTALE</t>
  </si>
  <si>
    <t>€ 62 500,00</t>
  </si>
  <si>
    <t>BUREAU DE RECHERCHES GEOLOGIQUES ET MINIERES</t>
  </si>
  <si>
    <t>€ 74 062,50</t>
  </si>
  <si>
    <t>UNITED KINGDOM RESEARCH AND INNOVATION</t>
  </si>
  <si>
    <t>€ 18 650,00</t>
  </si>
  <si>
    <t>INSTITUTUL NATIONAL DE CERCETARE-DEZVOLTARE PENTRU GEOLOGIE SI GEOECOLOGIE MARINA-GEOECOMAR</t>
  </si>
  <si>
    <t>€ 19 374,25</t>
  </si>
  <si>
    <t>GFZ HELMHOLTZ-ZENTRUM FUR GEOFORSCHUNG</t>
  </si>
  <si>
    <t>€ 23 375,00</t>
  </si>
  <si>
    <t>€ 26 750,00</t>
  </si>
  <si>
    <t>€ 12 662,50</t>
  </si>
  <si>
    <t>UNIVERSIDADE DE EVORA</t>
  </si>
  <si>
    <t>€ 20 675,00</t>
  </si>
  <si>
    <t>SVEUCILISTE U ZAGREBU RUDARSKO-GEOLOSKO-NAFTNI FAKULTET</t>
  </si>
  <si>
    <t>€ 17 620,63</t>
  </si>
  <si>
    <t>GLOWNY INSTYTUT GORNICTWA - PANSTWOWY INSTYTUT BADAWCZY</t>
  </si>
  <si>
    <t>€ 36 612,50</t>
  </si>
  <si>
    <t>€ 27 850,00</t>
  </si>
  <si>
    <t>GEOINZENIRING DRUZBA ZA GEOLOSKI INZENIRING DOO</t>
  </si>
  <si>
    <t>€ 9 650,57</t>
  </si>
  <si>
    <t>CO2GEONET - RESEAU D'EXCELLENCE EUROPEEN SUR LE STOCKAGE GEOLOGIQUE DE CO2</t>
  </si>
  <si>
    <t>€ 249 687,50</t>
  </si>
  <si>
    <t>MONTANUNIVERSITAET LEOBEN</t>
  </si>
  <si>
    <t>€ 100 875,00</t>
  </si>
  <si>
    <t>Ludwig-Boelkow-Systemtechnik GmbH</t>
  </si>
  <si>
    <t>https://hystories.eu/</t>
  </si>
  <si>
    <t>Arnaud Réveillère</t>
  </si>
  <si>
    <t>arnaud.reveillere@geostock.Fr</t>
  </si>
  <si>
    <t>Publications Director</t>
  </si>
  <si>
    <t>Olivier Dannenmuller</t>
  </si>
  <si>
    <t>Communications manager</t>
  </si>
  <si>
    <t>olivier.dannenmuller@geostock.fr</t>
  </si>
  <si>
    <t>Laure Tiret</t>
  </si>
  <si>
    <t>Data Protection Officer</t>
  </si>
  <si>
    <t>rgpd.contact@geostock.fr</t>
  </si>
  <si>
    <t>https://hystories.eu/legales-notices/</t>
  </si>
  <si>
    <t>https://cordis.europa.eu/project/id/826352</t>
  </si>
  <si>
    <t>An innovative approach for renewable energy storage by a combination of hydrogen carriers and heat storage</t>
  </si>
  <si>
    <t>€ 2 024 230,00</t>
  </si>
  <si>
    <t>€ 1 999 230,00</t>
  </si>
  <si>
    <t>UNIVERSITA DEGLI STUDI DI TORINO</t>
  </si>
  <si>
    <t>The main objective of the HyCARE project is the development of a prototype hydrogen storage tank with use of a solid-state hydrogen carrier on large scale. The tank will be based on an innovative concept, joining hydrogen and heat storage, in order to improve energy efficiency of the whole system. The developed tank will be installed in the site of ENGIE LAB CRIGEN, which is a research and operational expertise center dedicated to gas, new energy sources and emerging technologies. The center and its 350 staff are located at Plaine Saint-Denis and Alfortville in the Paris Region (F). In particular, the solid-state hydrogen tank will be installed in a Living Lab aimed to develop and explore innovative energy storage solutions. The developed tank will be joined with a PEM electrolyzer as hydrogen provider and a PEM fuel cell as hydrogen user.
The following goals are planned in HyCARE:
• High quantity of stored hydrogen &gt;= 50 kg
• Low pressure &lt; 50 bar and low temperature &lt; 100°C
• Low footprint, comparable to liquid hydrogen storage
• Innovative design
• Hydrogen storage coupled with thermal energy storage
• Improved energy efficiency
• Integration with an electrolyzer (EL) and a fuel cell (FC)
• Demonstration in real application
• Improved safety
• Techno-economical evaluation of the innovative solution
• Analysis of the environmental impact via Life Cycle Analysis (LCA)
• Exploitation of possible industrial applications
• Dissemination of results at various levels
• Engagement of local people and institutions in the demonstration site</t>
  </si>
  <si>
    <t>FCH-02-5-2018 - Hydrogen carriers for stationary storage of excess renewable energy</t>
  </si>
  <si>
    <t>H2020-JTI-FCH-2018-1</t>
  </si>
  <si>
    <t>€ 231 800,00</t>
  </si>
  <si>
    <t>€ 291 300,00</t>
  </si>
  <si>
    <t>GKN POWDER METALLURGY ENGINEERING GMBH</t>
  </si>
  <si>
    <t>€ 364 100,00</t>
  </si>
  <si>
    <t>TECNODELTA SRL</t>
  </si>
  <si>
    <t>€ 169 900,00</t>
  </si>
  <si>
    <t>STUEHFF GMBH</t>
  </si>
  <si>
    <t>FONDAZIONE BRUNO KESSLER</t>
  </si>
  <si>
    <t>€ 148 130,00</t>
  </si>
  <si>
    <t>HELMHOLTZ-ZENTRUM HEREON GMBH</t>
  </si>
  <si>
    <t>€ 148 100,00</t>
  </si>
  <si>
    <t>€ 135 900,00</t>
  </si>
  <si>
    <t>INSTITUTT FOR ENERGITEKNIKK</t>
  </si>
  <si>
    <t>€ 116 500,00</t>
  </si>
  <si>
    <t>STUHFF MASCHINEN- UND ANLAGENBAU GMBH</t>
  </si>
  <si>
    <t>https://hycare-project.eu/</t>
  </si>
  <si>
    <t>Marcello BARICCO</t>
  </si>
  <si>
    <t>https://hycare-project.eu/contact/</t>
  </si>
  <si>
    <t>+39 3667877947</t>
  </si>
  <si>
    <t>marcello.baricco@unito.it</t>
  </si>
  <si>
    <t>https://hycare-project.eu/
https://www.linkedin.com/company/hycare-project/posts/?feedView=all</t>
  </si>
  <si>
    <t>www.linkedin.com/school/universita-degli-studi-di-torino/</t>
  </si>
  <si>
    <t>https://cordis.europa.eu/project/id/101136119</t>
  </si>
  <si>
    <t>Digital Twin for Europe</t>
  </si>
  <si>
    <t>€ 25 216 061,25</t>
  </si>
  <si>
    <t>€ 19 999 999,50</t>
  </si>
  <si>
    <t>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
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t>
  </si>
  <si>
    <t>HORIZON-CL5-2023-D3-01-10 - Supporting the development of a digital twin to improve management, operations and resilience of the EU Electricity System in support to REPowerEU</t>
  </si>
  <si>
    <t>HORIZON-CL5-2023-D3-01</t>
  </si>
  <si>
    <t>€ 1 159 687,50</t>
  </si>
  <si>
    <t>UBITECH ENERGY</t>
  </si>
  <si>
    <t>€ 743 750,00</t>
  </si>
  <si>
    <t>€ 722 750,00</t>
  </si>
  <si>
    <t>€ 682 150,00</t>
  </si>
  <si>
    <t>€ 1 005 225,00</t>
  </si>
  <si>
    <t>ENEL GRIDS S.R.L.</t>
  </si>
  <si>
    <t>€ 461 125,00</t>
  </si>
  <si>
    <t>E-DISTRIBUZIONE SPA</t>
  </si>
  <si>
    <t>€ 28 875,00</t>
  </si>
  <si>
    <t>UNIVERSITY OF PIRAEUS RESEARCH CENTER</t>
  </si>
  <si>
    <t>€ 371 250,00</t>
  </si>
  <si>
    <t>ETRA INVESTIGACION Y DESARROLLO SA</t>
  </si>
  <si>
    <t>€ 817 250,00</t>
  </si>
  <si>
    <t>ELES DOO OPERATER KOMBINIRANEGA PRENOSNEGA IN DISTRIBUCIJSKEGA ELEKTROENERGETSKEGA OMREZJA</t>
  </si>
  <si>
    <t>€ 114 038,75</t>
  </si>
  <si>
    <t>€ 777 500,00</t>
  </si>
  <si>
    <t>AUSTRIAN POWER GRID AG</t>
  </si>
  <si>
    <t>€ 163 625,00</t>
  </si>
  <si>
    <t>COLLABORATIVE RESEARCH FOR ENERGY SYSTEM MODELING</t>
  </si>
  <si>
    <t>€ 112 500,00</t>
  </si>
  <si>
    <t>EUROPEAN DISTRIBUTION SYSTEM OPERATORS FOR SMART GRIDS</t>
  </si>
  <si>
    <t>€ 140 500,00</t>
  </si>
  <si>
    <t>EUROPEAN NETWORK OF TRANSMISSION SYSTEM OPERATORS FOR ELECTRICITY AISBL</t>
  </si>
  <si>
    <t>€ 145 137,50</t>
  </si>
  <si>
    <t>€ 152 596,25</t>
  </si>
  <si>
    <t>ELECTRODISTRIBUTION GRID WEST AD</t>
  </si>
  <si>
    <t>€ 96 250,00</t>
  </si>
  <si>
    <t>ENTRA ENERGY</t>
  </si>
  <si>
    <t>€ 100 625,00</t>
  </si>
  <si>
    <t>ELEKTROENERGIEN SISTEMEN OPERATOR EAD</t>
  </si>
  <si>
    <t>€ 99 750,00</t>
  </si>
  <si>
    <t>SOFTWARE COMPANY EOOD</t>
  </si>
  <si>
    <t>€ 418 250,00</t>
  </si>
  <si>
    <t>YUGOIZTOCHNOEVROPEYSKA TEHNOLOGICHNA KOMPANIA OOD</t>
  </si>
  <si>
    <t>€ 497 000,00</t>
  </si>
  <si>
    <t>CINTECH SOLUTIONS LTD</t>
  </si>
  <si>
    <t>€ 276 850,00</t>
  </si>
  <si>
    <t>ARCHI ILEKTRISMOU KYPROU</t>
  </si>
  <si>
    <t>DIACHEIRISTIS SYSTIMATOS METAFORAS</t>
  </si>
  <si>
    <t>TP AEOLIAN DYNAMICS LTD</t>
  </si>
  <si>
    <t>€ 97 562,50</t>
  </si>
  <si>
    <t>€ 509 062,50</t>
  </si>
  <si>
    <t>ARTELYS</t>
  </si>
  <si>
    <t>€ 401 187,50</t>
  </si>
  <si>
    <t>RTE RESEAU DE TRANSPORT D'ELECTRICITE</t>
  </si>
  <si>
    <t>€ 463 750,00</t>
  </si>
  <si>
    <t>AMPRION GMBH</t>
  </si>
  <si>
    <t>€ 218 400,00</t>
  </si>
  <si>
    <t>E.ON ENERGIE DEUTSCHLAND GMBH</t>
  </si>
  <si>
    <t>€ 202 125,00</t>
  </si>
  <si>
    <t>ENVELIO GMBH</t>
  </si>
  <si>
    <t>€ 353 675,00</t>
  </si>
  <si>
    <t>E.ON ONE GMBH</t>
  </si>
  <si>
    <t>€ 281 750,00</t>
  </si>
  <si>
    <t>E.ON SE</t>
  </si>
  <si>
    <t>€ 31 500,00</t>
  </si>
  <si>
    <t>€ 441 625,00</t>
  </si>
  <si>
    <t>TECHNISCHE UNIVERSITAT DORTMUND</t>
  </si>
  <si>
    <t>€ 161 355,00</t>
  </si>
  <si>
    <t>WESTNETZ GMBH</t>
  </si>
  <si>
    <t>€ 169 050,00</t>
  </si>
  <si>
    <t>SMART SUSTAINABLE SOCIAL INNOVATIONS MONOPROSOPI IKE</t>
  </si>
  <si>
    <t>€ 236 250,00</t>
  </si>
  <si>
    <t>DIACHEIRISTIS ELLINIKOU DIKTYOU DIANOMIS ELEKTRIKIS ENERGEIAS AE</t>
  </si>
  <si>
    <t>€ 177 625,00</t>
  </si>
  <si>
    <t>ELLINIKO HRIMATISTIRIO ENERGEIAS</t>
  </si>
  <si>
    <t>€ 153 125,00</t>
  </si>
  <si>
    <t>INDEPENDENT POWER TRANSMISSION OPERATOR SA</t>
  </si>
  <si>
    <t>€ 174 125,00</t>
  </si>
  <si>
    <t>REGULATORY AUTHORITY FOR ENERGY (RYTHMISTIKI ARHI ENERGIAS)</t>
  </si>
  <si>
    <t>€ 125 000,00</t>
  </si>
  <si>
    <t>T.G. TECHNIKI MONOPROSOPI I.K.E.</t>
  </si>
  <si>
    <t>€ 168 000,00</t>
  </si>
  <si>
    <t>€ 427 500,00</t>
  </si>
  <si>
    <t>E.ON ESZAK-DUNANTULI ARAMHALOZATI ZARTKORUEN MUKODO RT</t>
  </si>
  <si>
    <t>€ 114 712,50</t>
  </si>
  <si>
    <t>F4STER - FUTURE 4 SUSTAINABLE TRANSPORT AND ENERGY RESEARCH INSTITUTE ZARTKORUEN MUKODO TARSASAG</t>
  </si>
  <si>
    <t>€ 296 625,00</t>
  </si>
  <si>
    <t>HUPX MAGYAR SZERVEZETT VILLAMOSENERGIA-PIAC ZARTKORUEN MUKODO RESZVENYTARSASAG</t>
  </si>
  <si>
    <t>€ 100 275,00</t>
  </si>
  <si>
    <t>MAVIR MAGYAR VILLAMOSENERGIA-IPARI ATVITELI RENDSZERIRANYITO ZARTKORUEN MUKODO RESZVENYTARSASAG</t>
  </si>
  <si>
    <t>ARETI S.P.A.</t>
  </si>
  <si>
    <t>€ 266 087,50</t>
  </si>
  <si>
    <t>ENEL X SRL</t>
  </si>
  <si>
    <t>€ 65 625,00</t>
  </si>
  <si>
    <t>CONSORZIO INTERUNIVERSITARIO NAZIONALE PER ENERGIA E SISTEMI ELETTRICI</t>
  </si>
  <si>
    <t>€ 32 850,00</t>
  </si>
  <si>
    <t>UNIVERSITA DEGLI STUDI DI NAPOLI FEDERICO II</t>
  </si>
  <si>
    <t>€ 33 950,00</t>
  </si>
  <si>
    <t>POLITECNICO DI BARI</t>
  </si>
  <si>
    <t>€ 115 300,00</t>
  </si>
  <si>
    <t>UNIVERSITA DEGLI STUDI DI GENOVA</t>
  </si>
  <si>
    <t>ENEL X WAY SRL</t>
  </si>
  <si>
    <t>RICERCA SUL SISTEMA ENERGETICO - RSE SPA</t>
  </si>
  <si>
    <t>€ 250 625,00</t>
  </si>
  <si>
    <t>TERNA RETE ITALIA SPA</t>
  </si>
  <si>
    <t>€ 422 586,50</t>
  </si>
  <si>
    <t>ALLIANDER NV</t>
  </si>
  <si>
    <t>€ 75 250,00</t>
  </si>
  <si>
    <t>JEDLIX B.V.</t>
  </si>
  <si>
    <t>€ 66 500,00</t>
  </si>
  <si>
    <t>TENNET TSO BV</t>
  </si>
  <si>
    <t>€ 87 937,50</t>
  </si>
  <si>
    <t>CENTRO DE INVESTIGACAO EM ENERGIA REN - STATE GRID SA</t>
  </si>
  <si>
    <t>REN - REDE ELECTRICA NACIONAL SA</t>
  </si>
  <si>
    <t>€ 183 750,00</t>
  </si>
  <si>
    <t>COMPANIA NATIONALA DE TRANSPORT AL ENERGIEI ELECTRICE TRANSELECTRICA SA</t>
  </si>
  <si>
    <t>€ 87 500,00</t>
  </si>
  <si>
    <t>UNIVERSITATEA  POLITEHNICA DIN BUCURESTI</t>
  </si>
  <si>
    <t>ELEKTRO GORENJSKA PODJETJE ZA DISTRIBUCIJO ELEKTRICNE ENERGIJE DD</t>
  </si>
  <si>
    <t>€ 127 750,00</t>
  </si>
  <si>
    <t>Elektroinstitut Milan Vidmar</t>
  </si>
  <si>
    <t>€ 393 437,50</t>
  </si>
  <si>
    <t>HOLDING SLOVENSKE ELEKTRARNE DOO</t>
  </si>
  <si>
    <t>€ 94 500,00</t>
  </si>
  <si>
    <t>UNIVERZA V LJUBLJANI</t>
  </si>
  <si>
    <t>€ 392 500,00</t>
  </si>
  <si>
    <t>ESTABANELL Y PAHISA ENERGIA SA</t>
  </si>
  <si>
    <t>€ 236 687,50</t>
  </si>
  <si>
    <t>UNIVERSIDAD PONTIFICIA COMILLAS</t>
  </si>
  <si>
    <t>€ 149 937,50</t>
  </si>
  <si>
    <t>CUERVA ENERGIA SLU</t>
  </si>
  <si>
    <t>€ 85 137,50</t>
  </si>
  <si>
    <t>€ 234 160,50</t>
  </si>
  <si>
    <t>TURNING TABLES SOCIEDAD LIMITADA</t>
  </si>
  <si>
    <t>OMI-POLO ESPANOL SA</t>
  </si>
  <si>
    <t>€ 332 500,00</t>
  </si>
  <si>
    <t>UNIVERSITATEA NATIONALA DE STIINTASI TEHNOLOGIE POLITEHNICA BUCURESTI</t>
  </si>
  <si>
    <t>€ 177 500,00</t>
  </si>
  <si>
    <t>ADAION SMART GRID SOLUTIONS SL</t>
  </si>
  <si>
    <t>€ 108 062,50</t>
  </si>
  <si>
    <t>50HERTZ TRANSMISSION GMBH</t>
  </si>
  <si>
    <t>I-DE REDES ELECTRICAS INTELIGENTESSA</t>
  </si>
  <si>
    <t>EDISTRIBUCION REDES DIGITALES SL</t>
  </si>
  <si>
    <t>https://twineu.net/consortium/</t>
  </si>
  <si>
    <t>Ferdinando Bosco</t>
  </si>
  <si>
    <t>Data Designer</t>
  </si>
  <si>
    <t>https://twineu.net/consortium/
www.linkedin.com/company/twineu/</t>
  </si>
  <si>
    <t>Stratis Kanarachos</t>
  </si>
  <si>
    <t>Antonello Monti</t>
  </si>
  <si>
    <t>dune.sebilleau@trialog.com</t>
  </si>
  <si>
    <t>01 44 70 61 20</t>
  </si>
  <si>
    <t>Dune Sebilleau</t>
  </si>
  <si>
    <t>Smart Grid &amp; Interoperability Expert</t>
  </si>
  <si>
    <t>Professor, Institute Director</t>
  </si>
  <si>
    <t>amonti@eonerc.rwth-aachen.de</t>
  </si>
  <si>
    <t>apollo</t>
  </si>
  <si>
    <t>ferdinando.bosco@eng.it</t>
  </si>
  <si>
    <t>http://www.linkedin.com/in/ferdinandobosco</t>
  </si>
  <si>
    <t>http://www.linkedin.com/in/antonellomonti</t>
  </si>
  <si>
    <t>http://www.linkedin.com/in/dune-sebilleau-756b1611a</t>
  </si>
  <si>
    <t>he works in TRIALOG company</t>
  </si>
  <si>
    <t>stratis.kanarachos@eurodyn.com</t>
  </si>
  <si>
    <t>http://www.linkedin.com/in/stratis-kanarachos-ab504218</t>
  </si>
  <si>
    <t>AUGMENTED REALITY INTERACTIVE EDUCATIONAL SYSTEM</t>
  </si>
  <si>
    <t>https://cordis.europa.eu/project/id/856533?utm_source=chatgpt.com</t>
  </si>
  <si>
    <t>https://www.areteproject.eu/</t>
  </si>
  <si>
    <t>INDUSTRIAL LEADERSHIP - Leadership in enabling and industrial technologies - Information and Communication Technologies (ICT)</t>
  </si>
  <si>
    <t>€ 3 935 035,00</t>
  </si>
  <si>
    <t>UNIVERSITY COLLEGE DUBLIN, NATIONAL UNIVERSITY OF IRELAND, DUBLIN</t>
  </si>
  <si>
    <t>ICT-25-2018-2020 - Interactive Technologies</t>
  </si>
  <si>
    <t>Augmented Reality (AR) refers to the real-time digital overlay of information over physical elements. ARETE aims to develop, integrate and disseminate interactive technology via AR methods and tools for the creation and inter-connection of existing digital systems and to build a pan-European competitive ecosystem that supports fast dissemination of augmented learning content to a wide audience, while strengthening the research and industrial capacities in Europe to develop future interactive devices and content for education, taking into account accessibility to a broader community. The ARETE project will support the existing European interactive technologies' effort both through the exploitation of opportunities offered by multi-user interactions with AR technologies evaluated in education in both professional and private contexts within three distinct pilot studies (STEM, English literacy skills, Positive Behaviour Intervention). The authoring tools used within ARETE and the provision of access of the AR content developed for the broader community of users within the EU will increase the European innovation capacity in AR. Through systematic application of human-centred design approaches, ARETE will deliver highly usable, useful and desirable AR technologies and contents, leading to a wider uptake and further stimulate their creative usage. Europe is set to become a global leader in VR and AR, with a production value estimated to increase between €15 billion and €34 billion in Europe. The ARETE ecosystem concept is not just sustaining innovation and developing existing technologies with focus on improving the performance of current products or services. ARETE enables disruptive innovation of AR for interactions, access and distribution of AR educational content to be fully realised through the three different pilots and enhance European innovation capacity in the field</t>
  </si>
  <si>
    <t>CLEVERBOOKS LIMITED</t>
  </si>
  <si>
    <t>€ 253 334,40</t>
  </si>
  <si>
    <t>WORDSWORTH LEARNING LIMITED</t>
  </si>
  <si>
    <t>€ 272 251,76</t>
  </si>
  <si>
    <t>STICHTING VU</t>
  </si>
  <si>
    <t>€ 339 197,50</t>
  </si>
  <si>
    <t>UNIVERSITY OF LEICESTER</t>
  </si>
  <si>
    <t>€ 166 593,23</t>
  </si>
  <si>
    <t>EUN PARTNERSHIP AISBL</t>
  </si>
  <si>
    <t>€ 426 000,00</t>
  </si>
  <si>
    <t>€ 350 992,50</t>
  </si>
  <si>
    <t>JULIUS-MAXIMILIANS-UNIVERSITAT WURZBURG</t>
  </si>
  <si>
    <t>€ 320 495,39</t>
  </si>
  <si>
    <t>FUNDACION CENTRO DE TECNOLOGIAS DE INTERACCION VISUAL Y COMUNICACIONES VICOMTECH</t>
  </si>
  <si>
    <t>€ 375 428,99</t>
  </si>
  <si>
    <t>OXFORD BROOKES UNIVERSITY</t>
  </si>
  <si>
    <t>€ 62 762,60</t>
  </si>
  <si>
    <t>THE OPEN UNIVERSITY</t>
  </si>
  <si>
    <t>€ 349 245,60</t>
  </si>
  <si>
    <t>UNIVERSITY OF DURHAM</t>
  </si>
  <si>
    <t>€ 230 706,78</t>
  </si>
  <si>
    <t>€ 788 026,25</t>
  </si>
  <si>
    <t>Eleni Mangina</t>
  </si>
  <si>
    <t>eleni.mangina@ucd.ie</t>
  </si>
  <si>
    <t>https://www.areteproject.eu/team/</t>
  </si>
  <si>
    <t>www.linkedin.com/school/university-college-dublin/?originalSubdomain=ie</t>
  </si>
  <si>
    <t>linkedin.com/in/professor-eleni-mangina-0251a8</t>
  </si>
  <si>
    <t>CarbonNeutralLNG targets the truly carbon neutral use of biogenic carbon to replace fossil fuels for the transportation sector with renewable electricity enhanced bioLNG. Non-electric transport will depend on liquid and gaseous energy carriers like Liquefied Natural Gas (LNG). BioLNG is particularly advantageous as high density liquid fuel for the heavy duty truck and the marine transportation sector. A proposed hybrid catalytic process combines chemical catalytic and biological methanation with electro methanogenesis in order to reduce process complexity and maximise carbon efficiency. Low-cost renewable electricity will be the main driver for reduced marginal costs for the bioLNG’s production.</t>
  </si>
  <si>
    <t>The experimental work addresses the hybrid catalytic process chain’s main units and focuses on the development and testing of a “Sorption enhanced e-gasifier” (WP1), and additively manufactured “Chemical Catalytic Raw Methanation” reactor (WP2) and the “Biological Methane conditioning” (WP3) by means of biological methanation and electro-methanogensis.</t>
  </si>
  <si>
    <t>Work packages 4 and 5 will include an “Impact assessment at environmental and socio-economic level” (WP4) and a “Roadmap to replication: market and policy assessment” (WP5). They will mainly address monitoring and avoidance of fugitive methane emissions facing the upcoming Regulation (EU) on “Methane emissions reduction in the energy sector” and will in particular prepare technical and legal recommendations to avoid methane emissions in LNG infrastructures. Artificial Intelligence (AI) based “Advanced Process Control and Scale-up considerations” (WP6) and the operation of the complete process chain will finally provide a proof-of-concept for the proposed process at TRL 3-4.</t>
  </si>
  <si>
    <t>The work package „Coordination and Dissemination” (WP7) establishes a “Technology transfer and Dissemination Multiplier Board” with stakeholders and policy makers and will include several workshops, conferences and social media communication.</t>
  </si>
  <si>
    <t>https://cordis.europa.eu/project/id/808814</t>
  </si>
  <si>
    <t>Improving energy efficiency and reducing carbon emissions by utilization of ultra-cold energy from the regasification of liquefied natural gas (LNG)</t>
  </si>
  <si>
    <t>ECO ICE KALTE GMBH</t>
  </si>
  <si>
    <t>Cost-efficient and environment friendly provision of cold for industry, food handling, shipbuilding, and LNG (Liquefied Natural Gas) fuelled trucks is a rapidly growing market opportunity. Electrical refrigeration and air-conditioning consume almost 25% of the electrical energy in Europe, a tremendous saving potential and attractive business opportunity for new technologies. Eco ice Kälte GmbH develops technologies to exploit this attractive market potential, to generate significant growth and with this contribute to achieving the climate targets. One very promising approach results from the globally rising use of LNG as energy source, since a huge cold capacity at -162°C is stored in LNG, which is hitherto completely wasted during the regasification by heat exchange with ambient air or sea water at port terminals and LNG end user’s sites, respectively. Eco ice has developed and patented an innovative technology (TRL6) in various output classes to recover this highly valuable cold capacity without additional electrical power or gas consumption and provide it very cost-efficiently to the market. The Eco ice technology has the potential, without any self-consumption of natural gas, to create electrical power savings of 5.000 MW, i.e. to replace the fossil fuels for several large power stations. The cold market is increasingly looking for such cost-efficient and eco-friendly alternatives, as confirmed by customer feedback. Even in a conservative business scenario, which assumes a technology conversion rate of only 5%, a profitable short term growth up to a high two digit million € revenue value can be expected, as confirmed by ongoing negotiations with potential launching customers and business partners. The proposed feasibility study aims at completing the market study, concretising the business plan and developing an optimised business model and sales plan starting with already initiated business partnerships.</t>
  </si>
  <si>
    <t>SMEInst-09-2016-2017 - Stimulating the innovation potential of SMEs for a low carbon and efficient energy system</t>
  </si>
  <si>
    <t>https://www.eco-ice.net/en/</t>
  </si>
  <si>
    <t>+49 (0)3433 / 74 66 70</t>
  </si>
  <si>
    <t>linkedin.com/in/gohl-daniel-41464283</t>
  </si>
  <si>
    <t>gohl@eco-ice.net</t>
  </si>
  <si>
    <t>https://www.eco-ice.net/de/kontakt/ansprechpartner/</t>
  </si>
  <si>
    <t>Markus Heinemann</t>
  </si>
  <si>
    <t>Daniel Gohl</t>
  </si>
  <si>
    <t>Project management / construction</t>
  </si>
  <si>
    <t> heinemann@eco-ice.net</t>
  </si>
  <si>
    <t>+49 (0)3433 74 66 712</t>
  </si>
  <si>
    <t>Stefano Campanaro</t>
  </si>
  <si>
    <t>stefano.campanaro@unipd.it</t>
  </si>
  <si>
    <t>https://sites.google.com/site/stefanocampanaro/home/curriculum?authuser=0</t>
  </si>
  <si>
    <t>€ 397 500,00</t>
  </si>
  <si>
    <t>€ 430 000,00</t>
  </si>
  <si>
    <t>BIOTECH PRO APS</t>
  </si>
  <si>
    <t>€ 161 937,50</t>
  </si>
  <si>
    <t>€ 210 000,00</t>
  </si>
  <si>
    <t>CENTRE DE COOPERATION INTERNATIONALE EN RECHERCHE AGRONOMIQUE POUR LEDEVELOPPEMENT - C.I.R.A.D. EPIC</t>
  </si>
  <si>
    <t>€ 441 382,00</t>
  </si>
  <si>
    <t>FUNDACION CARTIF</t>
  </si>
  <si>
    <t>€ 471 875,00</t>
  </si>
  <si>
    <t>ALGEN, CENTER ZA ALGNE TEHNOLOGIJE, DOO</t>
  </si>
  <si>
    <t>€ 228 875,00</t>
  </si>
  <si>
    <t>NEVIS PROTYPES PERIVALLONTIKES EFARMOGES ANONYMI ETAIRIA</t>
  </si>
  <si>
    <t>€ 320 750,00</t>
  </si>
  <si>
    <t>€ 232 700,00</t>
  </si>
  <si>
    <t>MADISI LTD</t>
  </si>
  <si>
    <t>€ 321 250,00</t>
  </si>
  <si>
    <t>UNITE TECHNIQUE DU SEMIDE GEIE</t>
  </si>
  <si>
    <t>€ 299 875,00</t>
  </si>
  <si>
    <t>NG²SHIPI/F</t>
  </si>
  <si>
    <t>New generation natural gas ship interfaces</t>
  </si>
  <si>
    <t>Sustainable Development, Global Change and Ecosystems: thematic priority 6 under the Focusing and Integrating Community Research programme 2002-2006.</t>
  </si>
  <si>
    <t>€ 5 242 999,00</t>
  </si>
  <si>
    <t>FP6-SUSTDEV - Sustainable Development, Global Change and Ecosystems: thematic priority 6 under the Focusing and Integrating Community Research programme 2002-2006.</t>
  </si>
  <si>
    <t>SUSTDEV-2.1 - Developing environmentally friendly and competitive transport systems and means of transport</t>
  </si>
  <si>
    <t>https://cordis.europa.eu/project/id/506154</t>
  </si>
  <si>
    <t>SNECMA SA</t>
  </si>
  <si>
    <t>€ 1 800 000,00</t>
  </si>
  <si>
    <t>1. The subject of this STRP is the improvement of Interfaces between Liquefied Natural Gas (LNG) Ship and their dedicated loading &amp; unloading Terminal infrastructures. Its objective is to offer the European Industry with increased environmental and economical performances of the LNG transfer chain. 2.This project features the following operational targets: - develop and demonstrate an LNG cargo pump enabling a 20 % reduction of its operating time, capable of future extra-large carriers and optimised for Diesel Electric LNG ship; - develop more efficient LNG cargo transfer lines, demonstrating an 80 % improvement of their thermal performances, with improved insulation systems; - develop a new concept of insulation for the LNG cargo tanks, demonstratin g a 20 to 40 % reduction of boil-off-related CO2 emissions during harbour manoeuvres; - demonstrate the feasibility of using Diesel electric LNG carriers as co-generation units providing power and hot water to regaseification terminals. 3.The main operatio nal benefits expected from this Project are: - For Ship Yards and LNG carrier operations: a manufacturing cost reduction of more than to 2M? per ship, and a yearly operational cost reduction of up to 5M?. - For Terminals: a 20% increased capacity within th e same footprint reducing significantly the impact of such infrastructures on coastal areas; reduced boil-off emissions during ship man?uvres and transfer operations; access to a very competitive co-generation source and exploitation of the rega seification cooling power. 4. The project also adds strategic value to the European Industry: It will contribute to a more competitive LNG Supply chain and to strengthen the technological leadership of European Shipyards.</t>
  </si>
  <si>
    <t>FP6-2002-TRANSPORT-1</t>
  </si>
  <si>
    <t>SAITEC</t>
  </si>
  <si>
    <t>COVERTEAM SAS</t>
  </si>
  <si>
    <t>FMC TECHNOLOGIES SA</t>
  </si>
  <si>
    <t>LOGSTOR ROR A/S</t>
  </si>
  <si>
    <t>MIKROMA SP.Z O.O.</t>
  </si>
  <si>
    <t>POLITECHNIKA WROCLAWSKA</t>
  </si>
  <si>
    <t>NO DATA</t>
  </si>
  <si>
    <t>Cross-border strategies for the valorization of Liquid Natural Gas</t>
  </si>
  <si>
    <t>SIGNAL</t>
  </si>
  <si>
    <t>Autonomous Region of Sardinia Department of Industry, Energy Sector and Green Economy</t>
  </si>
  <si>
    <t>Alexandra Murgia</t>
  </si>
  <si>
    <t>signal@regione.sardegna.it</t>
  </si>
  <si>
    <t>+39 070 606 2270</t>
  </si>
  <si>
    <t>No DATA</t>
  </si>
  <si>
    <t>Cross-border strategies for valorizing Liquefied Natural Gas (LNG) projects focus on enhancing access for all member states to LNG, serving as an alternative gas source. This involves constructing necessary infrastructure, such as pipelines, to facilitate delivery, especially to landlocked regions. The valorization also considers the environmental advantages of LNG compared to traditional fossil fuels. Building LNG infrastructure is crucial, potentially including cross-border elements to optimize distribution and ensure supply. These strategies are critical for energy security and for realizing the environmental benefits associated with LNG.</t>
  </si>
  <si>
    <t>Resilient Energy Union with a climate change policy</t>
  </si>
  <si>
    <t>https://www.europarl.europa.eu/legislative-train/package-security-of-energy-supply/file-comprehensive-strategy-for-lng-and-storage</t>
  </si>
  <si>
    <t>https://cordis.europa.eu/project/id/855407</t>
  </si>
  <si>
    <t>The Game Changer Two Stage Micro Liquefaction Unit for (Bio) LNG</t>
  </si>
  <si>
    <t>MLU250</t>
  </si>
  <si>
    <t>LIQAL BV</t>
  </si>
  <si>
    <t>EC through its Renewable Energy Directive mandates that 10% of the transport fuels in 2020 will come from renewable sources, focusing on a minimum 35% reduction of Greenhouse gas (GHG) emissions. Towards that direction, LNG and Bio-LNG are expected to play a pivotal role in Europe’s comprehensive renewable fuel strategy for the transition to a low-carbon transport sector. Micro (Bio) LNG (production capacity 0.1-30 tons/day) refers to its direct use of (Bio) LNG in its liquid form as a transport fuel, contrary to its traditional regasification and subsequent introduction into the gas grid. Nevertheless, currently liquefaction is part of an integrated big scale distribution system, taking place in large scale facilities. This kind of facilities is highly CAPEX intensive, require long realization time (up to 72 months) and are only profitable at large scale (min. 2000 Nm3/h inlet gas flow). Thus, the market demands small liquefaction systems able to fulfil the gap among big producers and small consumers. Current competitors (mainly EU based) offer different single stage liquefaction solutions which result either to lower conversion efficiencies, higher energy consumption or require considerable higher inlet gas flow (&gt;500 Nm3/h) and use of consumables. We provide a proprietary Micro Liquefaction Unit - MLU250 - able to treat methane streams for producing LNG as clean fuel for transportation with the following key advantages over Micro-Liquefaction systems using natural cooling media: - Cost-efficiency: “Plug and play”, modularized set up with 25% lower investment needs and accelerated construction schedules. - Energy efficiency: Low energy use for feedgas liquefaction without liquid N2 use, being from 7% up to 64% more efficient than alternatives. - Operators can easily add capacity up to 25 tons/d with small modular units (250 Nm3/h). - Remote accessibility: Enables monetization of small (bio)gas plants, impossible until now.</t>
  </si>
  <si>
    <t>EIC-SMEInst-2018-2020 - SME instrument</t>
  </si>
  <si>
    <t>https://www.liqal.com/</t>
  </si>
  <si>
    <t>linkedin.com/in/guus-couvée</t>
  </si>
  <si>
    <t>Guus Couvée</t>
  </si>
  <si>
    <t>(25) LIQAL, a DFS company: Overview | LinkedIn</t>
  </si>
  <si>
    <t>Mechanical Engineer</t>
  </si>
  <si>
    <t>guuscouvee@madern.com</t>
  </si>
  <si>
    <t>he works in Madern company</t>
  </si>
  <si>
    <t>HORIZON-MISS-2025-01-CLIMA-03: Demonstrating solutions to help hotspots in coastal regions to adapt to climate change</t>
  </si>
  <si>
    <t>HORIZON-MISS-2025-03-OCEAN-02: A toolbox for public authorities to address marine plastics and litter from river-to-ocean –</t>
  </si>
  <si>
    <t>HORIZON-MISS-2025-03-OCEAN-03: Digital technologies and energy transition in fisheries and/or aquaculture –</t>
  </si>
  <si>
    <t>HORIZON-MISS-2025-03-OCEAN-04: Restoring Ocean and Waters in Regions</t>
  </si>
  <si>
    <t>HORIZON-MISS-2025-03-OCEAN-05: Restoring Ocean and Waters in waterfront Cities and their Ports</t>
  </si>
  <si>
    <t>HORIZON-MISS-2025-03-OCEAN-06: Restoring Ocean and Waters on Islands</t>
  </si>
  <si>
    <t>HORIZON-CL6-2025-02-COMMUNITIES-03,Research and Innovation solutions for resilient and climate-adapted coastal communities,Act as living labs for coastal resilience projects implement climate adaptation strategies. PORTES resubmission ATLANTIC – IA – 1 - 6</t>
  </si>
  <si>
    <t>HORIZON-CL6-2025-01-CIRCBIO-08,"Circular systemic solutions in cities and regions, including port infrastructure adaptation",Develop green logistics hubs test and deploy circular economy solutions in port facilities. IA – 2 – 9</t>
  </si>
  <si>
    <t>HORIZON-CL3-2025-01-BM-01,Efficient border surveillance and maritime security,Enhance surveillance capabilities integrate smart monitoring for maritime security -  cooperate with border control authorities. – IA – 3 – 3.5</t>
  </si>
  <si>
    <t>HORIZON-CL3-2025-01-INFRA-01,"Improved preparedness for, response to, and recovery from large-scale disruptions of critical infrastructures",Act as critical nodes in infrastructure resilience strategies implement rapid response measures for maritime disruptions. IA – 3 - 5</t>
  </si>
  <si>
    <t>HORIZON-CL3-2025-01-INFRA-01,"Improved preparedness for, response to, and recovery from large-scale disruptions of critical infrastructures",Act as critical nodes in infrastructure resilience strategies implement rapid response measures for maritime disruptions. IA – 3 - 26</t>
  </si>
  <si>
    <t>HORIZON-CL3-2025-01-INFRA-01,"Improved preparedness for, response to, and recovery from large-scale disruptions of critical infrastructures",Act as critical nodes in infrastructure resilience strategies implement rapid response measures for maritime disruptions. IA – 3 - 6</t>
  </si>
  <si>
    <t>HORIZON-CL3-2025-01-INFRA-01,"Improved preparedness for, response to, and recovery from large-scale disruptions of critical infrastructures",Act as critical nodes in infrastructure resilience strategies implement rapid response measures for maritime disruptions. IA – 3 - 7</t>
  </si>
  <si>
    <t>HORIZON-CL3-2025-01-INFRA-01,"Improved preparedness for, response to, and recovery from large-scale disruptions of critical infrastructures",Act as critical nodes in infrastructure resilience strategies implement rapid response measures for maritime disruptions. IA – 3 - 8</t>
  </si>
  <si>
    <t>HORIZON-CL3-2025-01-INFRA-01,"Improved preparedness for, response to, and recovery from large-scale disruptions of critical infrastructures",Act as critical nodes in infrastructure resilience strategies implement rapid response measures for maritime disruptions. IA – 3 - 9</t>
  </si>
  <si>
    <t>HORIZON-CL3-2025-01-INFRA-01,"Improved preparedness for, response to, and recovery from large-scale disruptions of critical infrastructures",Act as critical nodes in infrastructure resilience strategies implement rapid response measures for maritime disruptions. IA – 3 - 10</t>
  </si>
  <si>
    <t>HORIZON-CL3-2025-01-INFRA-01,"Improved preparedness for, response to, and recovery from large-scale disruptions of critical infrastructures",Act as critical nodes in infrastructure resilience strategies implement rapid response measures for maritime disruptions. IA – 3 - 11</t>
  </si>
  <si>
    <t>HORIZON-CL3-2025-01-INFRA-01,"Improved preparedness for, response to, and recovery from large-scale disruptions of critical infrastructures",Act as critical nodes in infrastructure resilience strategies implement rapid response measures for maritime disruptions. IA – 3 - 12</t>
  </si>
  <si>
    <t>HORIZON-CL3-2025-01-INFRA-01,"Improved preparedness for, response to, and recovery from large-scale disruptions of critical infrastructures",Act as critical nodes in infrastructure resilience strategies implement rapid response measures for maritime disruptions. IA – 3 - 13</t>
  </si>
  <si>
    <t>HORIZON-CL3-2025-01-INFRA-01,"Improved preparedness for, response to, and recovery from large-scale disruptions of critical infrastructures",Act as critical nodes in infrastructure resilience strategies implement rapid response measures for maritime disruptions. IA – 3 - 14</t>
  </si>
  <si>
    <t>HORIZON-CL3-2025-01-INFRA-01,"Improved preparedness for, response to, and recovery from large-scale disruptions of critical infrastructures",Act as critical nodes in infrastructure resilience strategies implement rapid response measures for maritime disruptions. IA – 3 - 15</t>
  </si>
  <si>
    <t>HORIZON-CL3-2025-01-INFRA-01,"Improved preparedness for, response to, and recovery from large-scale disruptions of critical infrastructures",Act as critical nodes in infrastructure resilience strategies implement rapid response measures for maritime disruptions. IA – 3 - 16</t>
  </si>
  <si>
    <t>HORIZON-CL3-2025-01-INFRA-01,"Improved preparedness for, response to, and recovery from large-scale disruptions of critical infrastructures",Act as critical nodes in infrastructure resilience strategies implement rapid response measures for maritime disruptions. IA – 3 - 17</t>
  </si>
  <si>
    <t>HORIZON-CL3-2025-01-INFRA-01,"Improved preparedness for, response to, and recovery from large-scale disruptions of critical infrastructures",Act as critical nodes in infrastructure resilience strategies implement rapid response measures for maritime disruptions. IA – 3 - 18</t>
  </si>
  <si>
    <t>HORIZON-CL3-2025-01-INFRA-01,"Improved preparedness for, response to, and recovery from large-scale disruptions of critical infrastructures",Act as critical nodes in infrastructure resilience strategies implement rapid response measures for maritime disruptions. IA – 3 - 19</t>
  </si>
  <si>
    <t>HORIZON-CL3-2025-01-INFRA-01,"Improved preparedness for, response to, and recovery from large-scale disruptions of critical infrastructures",Act as critical nodes in infrastructure resilience strategies implement rapid response measures for maritime disruptions. IA – 3 - 20</t>
  </si>
  <si>
    <t>HORIZON-CL3-2025-01-INFRA-01,"Improved preparedness for, response to, and recovery from large-scale disruptions of critical infrastructures",Act as critical nodes in infrastructure resilience strategies implement rapid response measures for maritime disruptions. IA – 3 - 21</t>
  </si>
  <si>
    <t>HORIZON-CL3-2025-01-INFRA-01,"Improved preparedness for, response to, and recovery from large-scale disruptions of critical infrastructures",Act as critical nodes in infrastructure resilience strategies implement rapid response measures for maritime disruptions. IA – 3 - 22</t>
  </si>
  <si>
    <t>HORIZON-CL3-2025-01-INFRA-01,"Improved preparedness for, response to, and recovery from large-scale disruptions of critical infrastructures",Act as critical nodes in infrastructure resilience strategies implement rapid response measures for maritime disruptions. IA – 3 - 23</t>
  </si>
  <si>
    <t>HORIZON-CL3-2025-01-INFRA-01,"Improved preparedness for, response to, and recovery from large-scale disruptions of critical infrastructures",Act as critical nodes in infrastructure resilience strategies implement rapid response measures for maritime disruptions. IA – 3 - 24</t>
  </si>
  <si>
    <t>HORIZON-CL3-2025-01-INFRA-01,"Improved preparedness for, response to, and recovery from large-scale disruptions of critical infrastructures",Act as critical nodes in infrastructure resilience strategies implement rapid response measures for maritime disruptions. IA – 3 - 25</t>
  </si>
  <si>
    <t>HORIZON-CL3-2025-01-DRS-03,"Testing/validating tools, technologies, and data for cross-border prevention and response to extreme climate and emergency threats",Participate in cross-border disaster simulations support marine emergency response networks and real-time data-sharing platforms. IA- 3 – 4.5</t>
  </si>
  <si>
    <t>HORIZON-CL4-INDUSTRY-2025-01-TWIN-TRANSITION-11,Enhanced logistics and operations of construction sites,Improve construction logistics at ports implement digital tools and smart infrastructure for port development. IA – 2 – 6.5</t>
  </si>
  <si>
    <t>HORIZON-CL4-INDUSTRY-2025-01-TWIN-TRANSITION-34,Smart integration of net zero technologies into Energy Intensive industries,Adopt green energy solutions and integrate net-zero technologies into port operations test and scale renewable energy innovations. IA – 3 – 7,5</t>
  </si>
  <si>
    <t>off shore wind energy production</t>
  </si>
  <si>
    <t>Response to and recovery from large-scale disruptions of critical infrastructures / human factor for the resilience of critical infrastructures(Exept nanolectronics)</t>
  </si>
  <si>
    <t>offshore wind energy</t>
  </si>
  <si>
    <t>Implementation of a natural gas liquefaction plant drawing gas from the SGI network to produce LNG for distribution to end users</t>
  </si>
  <si>
    <t>Biomethane Production and Integratione (SGI)</t>
  </si>
  <si>
    <t>Biomethane Production and Integration(SGI)</t>
  </si>
  <si>
    <t>Hydrogen Technologies and Storage(SGI)</t>
  </si>
  <si>
    <t>Digital Transformation and Augmented Reality(SGI)</t>
  </si>
  <si>
    <t>Energy Efficiency and LNG Optimization(SGI)</t>
  </si>
  <si>
    <t>NO.</t>
  </si>
  <si>
    <t>Requested topic</t>
  </si>
  <si>
    <t>Net EU Contribution2</t>
  </si>
  <si>
    <t>Project web orLinkedin</t>
  </si>
  <si>
    <t>Project web or Linkedin</t>
  </si>
  <si>
    <t>Note</t>
  </si>
  <si>
    <t>Organization Net EU Contribution</t>
  </si>
  <si>
    <t>NO</t>
  </si>
  <si>
    <t>Cooperated Projects Counts related to the search</t>
  </si>
  <si>
    <t>Total Cooperated Projects Counts</t>
  </si>
  <si>
    <t>Unique searched project</t>
  </si>
  <si>
    <t>Row Labels</t>
  </si>
  <si>
    <t>(blank)</t>
  </si>
  <si>
    <t>Grand Total</t>
  </si>
  <si>
    <t>Count of Organization</t>
  </si>
  <si>
    <t>Total projects</t>
  </si>
  <si>
    <t>Unique organ</t>
  </si>
  <si>
    <t xml:space="preserve">counts each oranga work on projects </t>
  </si>
  <si>
    <t>Unique project</t>
  </si>
  <si>
    <t>Total unique organization</t>
  </si>
  <si>
    <t>Fuels-C</t>
  </si>
  <si>
    <t>TWINVEST</t>
  </si>
  <si>
    <t>ICO2NIC</t>
  </si>
  <si>
    <t>BIOMASS-CCU</t>
  </si>
  <si>
    <t>CleanHME</t>
  </si>
  <si>
    <t>HERMES</t>
  </si>
  <si>
    <t>MOST-H2</t>
  </si>
  <si>
    <t>EXPEDITE</t>
  </si>
  <si>
    <t>ALFA</t>
  </si>
  <si>
    <t>REMOTE</t>
  </si>
  <si>
    <t>ENERGETIC</t>
  </si>
  <si>
    <t>FLAMINCO</t>
  </si>
  <si>
    <t>TORC</t>
  </si>
  <si>
    <t>ORC-PLUS</t>
  </si>
  <si>
    <t>MISTRAL</t>
  </si>
  <si>
    <t>HARMONISE</t>
  </si>
  <si>
    <t>SMARTISTIC</t>
  </si>
  <si>
    <t>VISCOPIC Pins</t>
  </si>
  <si>
    <t>SERMAS</t>
  </si>
  <si>
    <t>https://cordis.europa.eu/project/id/101147442</t>
  </si>
  <si>
    <t>An integrated platform of novel cost and energy-efficient conversion technologies producing liquid and gaseous bioFUELS from sustainable biogenic residues validated for direct use in fuel Cells</t>
  </si>
  <si>
    <t>€ 3 774 066,25</t>
  </si>
  <si>
    <t>HORIZON-CL5-2023-D3-02-07 - Development of next generation advanced biofuel technologies</t>
  </si>
  <si>
    <t>HORIZON-CL5-2023-D3-02</t>
  </si>
  <si>
    <t>Advanced biofuels represent an important piece of the puzzle in the EUs quest for climate neutrality as they contribute to decarbonising transport sectors and decrease the EUs dependence on fossil fuels. Fuels-C aims to contribute to this quest by increasing the availability of two liquid and two gaseous advanced biofuels for maritime and road transports, produced from biogenic organic wastes and CO2. Fuels-C will develop an integrated platform of innovative energy-efficient conversion technologies validated at TRL5 including bioelectrochemically assisted CH4 production, bioelectrochemical NH3 production, gasification, microbial electrosynthesis, and electroreduction. Various biogenic residues (biodegradable and non-biodegradable) will be converted under mild conditions into CH4, NH3, formic acid and ethanol, by two main production routes, using renewable energy, thereby enabling efficient energy surplus storage as chemicals. The 4 biofuels can be used as drop-in, but Fuels-C will also test them in FCs for electricity production: gaseous NH3 and CH4 in SOFCs, liquid ethanol and formic acid in DLFCs. Power density, energy efficiency and stability of each process will be validated. The technologies will be modelled at process level, for the description of interfacial phenomena, and at system level, leading to an integrated processes Digital Twin. This second model, together with a feedstocks mapping tool, will provide relevant data for circularity assessment, cost calculation, benchmarking and replication in other relevant use cases. This is expected to create new businesses opportunities and strengthen the EU's leadership in science and technology and in the biofuels market. Fuels-C gathers an interdisciplinary consortium composed of EUs prominent RTOs and Universities, a large industry providing feedstocks and four SMEs contributing to market uptake and global outreach. It will be supported by an international Advisory Board providing strategic advice.</t>
  </si>
  <si>
    <t>€ 658 430,00</t>
  </si>
  <si>
    <t>€ 618 322,50</t>
  </si>
  <si>
    <t>€ 627 800,00</t>
  </si>
  <si>
    <t>BLUENERGY REVOLUTION SCRL</t>
  </si>
  <si>
    <t>€ 271 672,50</t>
  </si>
  <si>
    <t>€ 417 562,50</t>
  </si>
  <si>
    <t>UNIVERSIDAD DE BURGOS</t>
  </si>
  <si>
    <t>€ 344 736,25</t>
  </si>
  <si>
    <t>FINCOENERGIES - BUSINESS INNOVATION BV</t>
  </si>
  <si>
    <t>€ 185 527,50</t>
  </si>
  <si>
    <t>€ 203 935,00</t>
  </si>
  <si>
    <t>SOCIEDAD DE FOMENTO AGRICOLA CASTELLONENSE S A</t>
  </si>
  <si>
    <t>€ 245 772,50</t>
  </si>
  <si>
    <t>MAGELLAN CIRCLE - EUROPEAN AFFAIRS CONSULTANCY, LDA</t>
  </si>
  <si>
    <t>€ 118 903,75</t>
  </si>
  <si>
    <t>MAGELLAN CIRCLE ITALY SRL</t>
  </si>
  <si>
    <t>€ 81 403,75</t>
  </si>
  <si>
    <t>Conversion of biogenic residues and CO₂ into biofuels for fuel cells</t>
  </si>
  <si>
    <t>Development of a universal, open-source digital twin for wind farm investments</t>
  </si>
  <si>
    <t>Electrochemical conversion of CO₂ into versatile feedstocks</t>
  </si>
  <si>
    <t>Biomass gasification with CO₂ capture and utilization integrated with energy storage</t>
  </si>
  <si>
    <t>Development of clean energy from hydrogen-metal systems</t>
  </si>
  <si>
    <t>Zero-emissions heat generation using hydrogen-metal systems</t>
  </si>
  <si>
    <t>Development of novel metal-organic framework adsorbents for efficient hydrogen storage</t>
  </si>
  <si>
    <t>Planning and management digital twin for energy optimization at the district level</t>
  </si>
  <si>
    <t>Efficiency improvements via ORC integration</t>
  </si>
  <si>
    <t>Marketing/education on new energy sources</t>
  </si>
  <si>
    <t>AR systems for ESMA activities</t>
  </si>
  <si>
    <t>ISLE UTILITIES LIMITED</t>
  </si>
  <si>
    <t>Universal, open-source and cybersecure Digital Twin to provide investors in onshore wind farms valuable insights about current operations and future investments.</t>
  </si>
  <si>
    <t>https://cordis.europa.eu/project/id/101146936</t>
  </si>
  <si>
    <t>€ 5 370 902,51</t>
  </si>
  <si>
    <t>RELIABILITY AND SAFETY TECHNICAL CENTER</t>
  </si>
  <si>
    <t>HORIZON-CL5-2023-D3-02-14 - Digital twin for forecasting of power production to wind energy demand</t>
  </si>
  <si>
    <t>TWINVEST intends to create the foundations of a universal, open-source and cybersecure Digital Twin to provide investors in onshore wind farms valuable insights about current operations and future investments. Guide investment decisions in wind energy is a complex as it involves various factors to monitor or assess such as energy production, maintenance, investment framework and characteristics of the wind farm. In order to tackle those different factors, a team of 14 partners have united to create a Digital Twin that seamlessly integrates and considers all these factors. This Digital Twin will have different platforms: i) Framework investment conditions platform focuses on energy storage, energy demand and pricing dynamics, regulatory mechanisms, and the essential grid requisites for ancillary services; ii) Component to Farm platform, focused on different components used for the turbines nominal energy production CAPEX estimation of the investment; iii)Environment and Earth platform’s objective is to assess the impact of weather and wind dynamics, culminating in the provision of real-time energy production projections; and iv) Maintenance and risks platform aiming to optimize OPEX by leveraging predictive methodologies to anticipate potential system failures. The project duration will be 42 months and it will be structured in 3 stages: Stage 1: Platform and model development where the research partners will develop, train and explore different AI models that allows the investor to forecast and monitor essential factors in a wind farm Stage 2 (M6-M42): Digital Twin Integration, where the different mentioned platforms will be integrated ensuring the interoperability among all models; and Stage 3 (M25-M42): Individual Platforms and Digital Twin validation, where the TWINVEST Digital Twin will be validated with real wind energy farms from the industry and will be used to conduct feasibility studies on investment plans coming from industry to show its capabilities.</t>
  </si>
  <si>
    <t>€ 729 062,50</t>
  </si>
  <si>
    <t>€ 712 874,00</t>
  </si>
  <si>
    <t>€ 512 562,50</t>
  </si>
  <si>
    <t>LAPPEENRANNAN-LAHDEN TEKNILLINEN YLIOPISTO LUT</t>
  </si>
  <si>
    <t>€ 624 812,00</t>
  </si>
  <si>
    <t>AVESTA HOLDING</t>
  </si>
  <si>
    <t>€ 429 750,00</t>
  </si>
  <si>
    <t>€ 407 185,26</t>
  </si>
  <si>
    <t>DIMOSIA EPICHEIRISI ILEKTRISMOU ANONYMI ETAIREIA</t>
  </si>
  <si>
    <t>€ 381 375,00</t>
  </si>
  <si>
    <t>ZORLU ENERJI ELEKTRIK URETIM AS</t>
  </si>
  <si>
    <t>€ 251 000,00</t>
  </si>
  <si>
    <t>VOLUE OY</t>
  </si>
  <si>
    <t>€ 337 250,00</t>
  </si>
  <si>
    <t>€ 251 937,50</t>
  </si>
  <si>
    <t>UBIMET GMBH</t>
  </si>
  <si>
    <t>€ 251 468,75</t>
  </si>
  <si>
    <t>MEGAJOULE II, CONSULTORIA EM ENERGIAS RENOVAVEIS SA</t>
  </si>
  <si>
    <t>NORTHEL MEKATRONIK ANONIM SIRKETI</t>
  </si>
  <si>
    <t>€ 230 625,00</t>
  </si>
  <si>
    <t>RINA TECH UK LTD</t>
  </si>
  <si>
    <t>Turkiye</t>
  </si>
  <si>
    <t>UNIVERSITY OF SURREY</t>
  </si>
  <si>
    <t>Innovative electrochemical CO2 Conversion to Versatile Feedstock</t>
  </si>
  <si>
    <t>https://cordis.europa.eu/project/id/101177459</t>
  </si>
  <si>
    <t>Digital, Industry and Space</t>
  </si>
  <si>
    <t>€ 21 928 822,50</t>
  </si>
  <si>
    <t>€ 14 985 432,00</t>
  </si>
  <si>
    <t>ICO2NIC will couple developments in polymer membrane-based CO2 capture technology with a novel Gas Diffusion electrochemical cell for CO2 to formic acid conversion. Valorisation of formic acid via innovative biological processing routes will deliver high value products and materials.
By making CCU (carbon capture and utilization) profitable, the ICO2NIC approach will enable global emitters to capture and valorise waste CO2, paving the way for a significant reduction in global emissions.
The ICO2NIC consortium will form a complete value chain, from CO2 emitter (TUPRAS), to end users (TUPRAS, P&amp;G), inclusive of carbon capture and purification (CPT), electrochemical conversion (AVT), and downstream processing (B.Fab NPI). This industrial representation will enable validation of an integrated business model that has the potential to deliver a viable economic model for all parties (without external financial aid).
Leading RTOs will support the integration of RES through digital monitoring and control systems (IDE), and confirm the cost efficiency, environmental performance and scalability of the proposed concept through development of a robust TEA and process design (SINTEF) and LCA (TNO); paving the way for capture of 6.45 Mt of CO2 from TUPRAS’ refineries by 2040, and up to 75 Mtpa CO2 in the EU refinery sector in the long term.</t>
  </si>
  <si>
    <t>HORIZON.2.4 - Digital, Industry and Space</t>
  </si>
  <si>
    <t>HORIZON-CL4-2024-TWIN-TRANSITION-01-35 - Turning CO2 emissions from the process industry to feedstock (Processes4Planet partnership) (IA)</t>
  </si>
  <si>
    <t>HORIZON-CL4-2024-TWIN-TRANSITION-01</t>
  </si>
  <si>
    <t>€ 1 074 200,00</t>
  </si>
  <si>
    <t>AVANTIUM CHEMICALS BV</t>
  </si>
  <si>
    <t>€ 3 477 108,75</t>
  </si>
  <si>
    <t>AVANTIUM SUPPORT BV</t>
  </si>
  <si>
    <t>€ 20 291,25</t>
  </si>
  <si>
    <t>Turkiye Petrol Rafinerileri Anonim Sirketi</t>
  </si>
  <si>
    <t>€ 623 904,75</t>
  </si>
  <si>
    <t>COOL PLANET TECHNOLOGIES LIMITED</t>
  </si>
  <si>
    <t>€ 4 470 000,00</t>
  </si>
  <si>
    <t>B.FAB GMBH</t>
  </si>
  <si>
    <t>€ 751 500,00</t>
  </si>
  <si>
    <t>PROCTER &amp; GAMBLE SERVICES COMPANY NV</t>
  </si>
  <si>
    <t>€ 470 117,25</t>
  </si>
  <si>
    <t>PROCTER &amp; GAMBLE TECHNICAL CENTRES LIMITED</t>
  </si>
  <si>
    <t>€ 232 338,75</t>
  </si>
  <si>
    <t>IDENER RESEARCH &amp; DEVELOPMENT AGRUPACION DE INTERES ECONOMICO</t>
  </si>
  <si>
    <t>€ 852 218,75</t>
  </si>
  <si>
    <t>NOPALM INGREDIENTS BV</t>
  </si>
  <si>
    <t>€ 356 700,00</t>
  </si>
  <si>
    <t>BIO BASE EUROPE PILOT PLANT VZW</t>
  </si>
  <si>
    <t>€ 1 871 517,50</t>
  </si>
  <si>
    <t>€ 412 910,00</t>
  </si>
  <si>
    <t>CO2 VALUE EUROPE AISBL</t>
  </si>
  <si>
    <t>€ 372 625,00</t>
  </si>
  <si>
    <t>https://cordis.europa.eu/project/id/823745</t>
  </si>
  <si>
    <t>Biomass gasification with negative carbon emission through innovative CO2 capture and utilisation and integration with energy storage</t>
  </si>
  <si>
    <t>This Research and Innovation Staff Exchange project aims to develop and maintain long term collaborations between universities in the EU with China and Australia. This collaboration will build a truly world-leading group through a total of 254 person months of structured international and intersectoral staff exchanges involving 77 individual researchers to innovate next generation low carbon fuel production. Extensive training and knowledge transfer activities will be carried out to enhance career development of the project participants.
The research and innovation unites researchers with a common goal to advance biomass gasification technology by integrating CO2 capture and utilisation with multifunctional catalyst materials. Consequently, the BIOMASS-CCU consortium aims to maximize the environmental benefit of carbon emission, and enhance the economic feasibility by producing high value alkenes from CO2 using conventional and advanced non-thermal catalysis. Additionally, through the combination with energy storage and novel heat exchange approaches, energy efficiency of biomass gasification will be significantly enhanced. Extensive techno-economic and life cycle analysis will be carried out to justify the advantages of the proposed biomass gasification technology.
BIOMASS-CCU will create a multi-disciplinary consortium consisting of engineers, chemists, material scientists, physicists and applied mathematicians to develop advanced biomass gasification. This project will provide an innovative and economic biomass waste gasification concept for European municipalities, energy production companies and SME’s. The EU partners plan exploitation of the technology through spin-out companies and industrial partnerships. Also, the development of advanced CO2 capture and conversion technologies will promote the jobs creation in low carbon fuels for sustainable future.</t>
  </si>
  <si>
    <t>EXCELLENT SCIENCE - Marie Skłodowska-Curie Actions</t>
  </si>
  <si>
    <t>€ 995 716,00</t>
  </si>
  <si>
    <t>€ 846 400,00</t>
  </si>
  <si>
    <t>THE QUEEN'S UNIVERSITY OF BELFAST</t>
  </si>
  <si>
    <t>MSCA-RISE-2018 - Research and Innovation Staff Exchange</t>
  </si>
  <si>
    <t>H2020-MSCA-RISE-2018</t>
  </si>
  <si>
    <t>€ 253 000,00</t>
  </si>
  <si>
    <t>THE UNIVERSITY OF LIVERPOOL</t>
  </si>
  <si>
    <t>€ 133 400,00</t>
  </si>
  <si>
    <t>PANNON EGYETEM - UNIVERSITY OF PANNONIA</t>
  </si>
  <si>
    <t>€ 119 600,00</t>
  </si>
  <si>
    <t>ASTON UNIVERSITY</t>
  </si>
  <si>
    <t>€ 92 000,00</t>
  </si>
  <si>
    <t>€ 142 600,00</t>
  </si>
  <si>
    <t>AKADEMIA GORNICZO-HUTNICZA IM. STANISLAWA STASZICA W KRAKOWIE</t>
  </si>
  <si>
    <t>€ 59 800,00</t>
  </si>
  <si>
    <t>ALP TECHNOLOGIES LTD</t>
  </si>
  <si>
    <t>€ 46 000,00</t>
  </si>
  <si>
    <t>SUMITOMO SHI FW ENERGIA POLSKA SPOLKA Z OGRANICZONA ODPOWIEDZIALNOSCIA</t>
  </si>
  <si>
    <t>INSTITUTE OF ENGINEERING THERMOPHYSICS CHINESE ACADEMY OF SCIENCE</t>
  </si>
  <si>
    <t>DALIAN INSTITUTE OF CHEMICAL PHYSICS CHINESE ACADEMY OF SCIENCES</t>
  </si>
  <si>
    <t>Zhejiang University</t>
  </si>
  <si>
    <t>XI'AN JIAOTONG UNIVERSITY</t>
  </si>
  <si>
    <t>THE UNIVERSITY OF SYDNEY</t>
  </si>
  <si>
    <t>MACQUARIE UNIVERSITY</t>
  </si>
  <si>
    <t>HUAZHONG UNIVERSITY OF SCIENCE AND TECHNOLOGY</t>
  </si>
  <si>
    <t>LAKEHEAD UNIVERSITY</t>
  </si>
  <si>
    <t>UNIVERSITY OF BRITISH COLUMBIA</t>
  </si>
  <si>
    <t>https://cordis.europa.eu/project/id/951974</t>
  </si>
  <si>
    <t>Clean Energy from Hydrogen-Metal Systems</t>
  </si>
  <si>
    <t>https://www.cleanhme.eu/</t>
  </si>
  <si>
    <t>€ 5 623 722,50</t>
  </si>
  <si>
    <t>EXCELLENT SCIENCE - Future and Emerging Technologies (FET)</t>
  </si>
  <si>
    <t>€ 5 509 447,50</t>
  </si>
  <si>
    <t>UNIWERSYTET SZCZECINSKI</t>
  </si>
  <si>
    <t>The main aim of the CleanHME proposal is to develop a new, clean, safe, compact and very efficient energy source based on Hydrogen-Metal and plasma systems, which could be a breakthrough for both private use as well as for industrial applications. The new energy source could be employed both as a small mobile system or alternatively as a stand-alone heat and electricity generator.
Hydrogen-Metal Energy (HME) is gained when hydrogen reacts with some metals under slightly increased temperature and pressure. First experiments have shown that the total heat energy produced exceeds by many orders of magnitude the chemical energy and strongly depends on applied active metallic materials and gas conditions in special reactors. Furthermore, accelerator experiments performed at higher energies of hydrogen isotopes have shown that the reaction rates can be enhanced by many orders of magnitude due to so-called electron screening effect if metallic samples with special nanostructures or crystal lattice defects are utilized.
Thus, the main objectives of our proposal are to elaborate a comprehensive theory of HME phenomena and optimize the choice of the best materials for energy production in hydrogen-metal systems by combining accelerator and gas-loading experiments and to improve the reactors design leading to higher and stable energy production. We plan to construct a new compact reactor to test the HME technology during the long-term experiments and increase its technology readiness level.
The proposed solutions have a potential to be a breakthrough for the power supply industry and present a solution for a carbon-free technology contributing to the climate and natural environment protection. To ensure it, we would like to build a broad multidisciplinary European consortium of scientific institutions, start-ups and commercial companies spread over 9 European countries, collaborating with leading scientists in USA and Canada.</t>
  </si>
  <si>
    <t>FETPROACT-EIC-05-2019 - FET Proactive: emerging paradigms and communities</t>
  </si>
  <si>
    <t>H2020-EU.1.2. - EXCELLENT SCIENCE - Future and Emerging Technologies (FET)</t>
  </si>
  <si>
    <t>H2020-FETPROACT-2019-2020</t>
  </si>
  <si>
    <t>€ 1 063 250,00</t>
  </si>
  <si>
    <t>MASSACHUSETTS INSTITUTE OF TECHNOLOGY</t>
  </si>
  <si>
    <t>Institut fÃ¼r FestkÃ¶rper-Kernphysik gGmbH</t>
  </si>
  <si>
    <t>€ 111 530,00</t>
  </si>
  <si>
    <t>INSTITUT JOZEF STEFAN</t>
  </si>
  <si>
    <t>€ 272 983,75</t>
  </si>
  <si>
    <t>€ 64 763,75</t>
  </si>
  <si>
    <t>FUTUREON SRL</t>
  </si>
  <si>
    <t>€ 894 981,25</t>
  </si>
  <si>
    <t>€ 460 228,75</t>
  </si>
  <si>
    <t>BROADBIT ENERGY TECHNOLOGIES SRO</t>
  </si>
  <si>
    <t>€ 381 625,00</t>
  </si>
  <si>
    <t>BROADBIT HUNGARY FEJLESZTO ES TANACSADO KFT</t>
  </si>
  <si>
    <t>€ 19 000,00</t>
  </si>
  <si>
    <t>€ 260 600,00</t>
  </si>
  <si>
    <t>UNIVERSITA DEGLI STUDI DI SIENA</t>
  </si>
  <si>
    <t>€ 150 061,25</t>
  </si>
  <si>
    <t>VEGATEC SA</t>
  </si>
  <si>
    <t>€ 882 000,00</t>
  </si>
  <si>
    <t>€ 151 350,00</t>
  </si>
  <si>
    <t>SART VON ROHR</t>
  </si>
  <si>
    <t>€ 173 237,50</t>
  </si>
  <si>
    <t>LIFCO INDUSTRIE</t>
  </si>
  <si>
    <t>€ 143 461,25</t>
  </si>
  <si>
    <t>LAKOCO</t>
  </si>
  <si>
    <t>€ 130 375,00</t>
  </si>
  <si>
    <t>https://cordis.europa.eu/project/id/952184</t>
  </si>
  <si>
    <t>Breakthrough zero-emissions heat generation with hydrogen-metal systems</t>
  </si>
  <si>
    <t>https://hermesproject.eu/</t>
  </si>
  <si>
    <t>€ 3 999 870,00</t>
  </si>
  <si>
    <t>TURUN YLIOPISTO</t>
  </si>
  <si>
    <t>Disruptive energy generation technologies are urgently required to stave off catastrophic climate change. Now, more than ever, is the time to also to consider unconventional options. The subtopic c. Breakthrough zero-emissions energy generation for full decarbonisation of this call aims to answer this need. All of the research areas identified by the call are highly unconventional. As electrochemists, we will contribute to this call by working on hydrogen-metal systems. We propose to study hydrogen (and deuterium) evolution in unconventional conditions, i.e. on metal-hydrides and the main motivation for this work is based on the recent Nature perspective “Revisiting the cold case of cold fusion”. When loading deuterium into the Pd lattice, there is a chance that something very interesting will happen, resulting in production of excess heat. The first report of such reaction was published 30 years ago, but quickly dismissed by the scientific community. But what if there is really something? Can we afford to not to investigate this further, considering the current climate crisis? Google has recently funded a research project in this area, getting some interesting results but failing to produce excess heat. However, the team concluded that it was very difficult to achieve the required conditions reported for starting the excess heat production, and that “there remains much interesting science to be done in this underexplored parameter space.” This is a high risk/high reward project, but with aid of all the improved techniques and tools developed in the last 30 years, we believe that it is worth revisiting the topic. We will use state-of-the-art technologies to prepare, characterize and study electrochemical Pd-D system, both at room temperature and at temperatures up to 1100 K. We will focus on method development, with the special emphasis on reproducibility. If no nuclear effects are observed, we will gain information of the isotope effects for hydrogen evolution.</t>
  </si>
  <si>
    <t>€ 401 983,75</t>
  </si>
  <si>
    <t>€ 687 566,25</t>
  </si>
  <si>
    <t>€ 662 183,75</t>
  </si>
  <si>
    <t>VYSOKE UCENI TECHNICKE V BRNE</t>
  </si>
  <si>
    <t>€ 694 356,25</t>
  </si>
  <si>
    <t>IMPERIAL COLLEGE OF SCIENCE TECHNOLOGY AND MEDICINE</t>
  </si>
  <si>
    <t>€ 712 192,50</t>
  </si>
  <si>
    <t>UNIVERSITY OF LIMERICK</t>
  </si>
  <si>
    <t>€ 456 260,00</t>
  </si>
  <si>
    <t>AALTO KORKEAKOULUSAATIO SR</t>
  </si>
  <si>
    <t>€ 385 327,50</t>
  </si>
  <si>
    <t>https://cordis.europa.eu/project/id/101058547</t>
  </si>
  <si>
    <t>Novel metal-organic framework adsorbents for efficient storage of hydrogen</t>
  </si>
  <si>
    <t>€ 4 917 262,50</t>
  </si>
  <si>
    <t>"NATIONAL CENTER FOR SCIENTIFIC RESEARCH ""DEMOKRITOS"""</t>
  </si>
  <si>
    <t>Widespread use of hydrogen as an energy carrier is a key priority for the EU, in order to achieve its climate and energy transition targets. Developing sustainable, efficient and safe hydrogen storage technologies has, however, proved challenging. MOST-H2, in full alignment with the requirements of HORIZON-CL4-2021-RESILIENCE-01-17, proposes an integrated multiscale lab-to-tank approach to develop, validate and demonstrate innovative, low cost cryo-adsorptive hydrogen storage, using monolithic Metal-Organic Framework (MOF) adsorbents, with an optimal combination of volumetric and gravimetric capacity, but also a small environmental footprint. Advanced synthetic strategies and sophisticated computational techniques, including molecular simulation and machine learning, will be combined in a cyclic materials development approach, to deliver new high performance, sustainable-by-design MOF adsorbents. The main aim is to computationally design, then synthesise and validate experimentally, ultra porous MOFs with usable storage capacities above 10 wt% and 50 g/L on a materials basis, at an operating pressure below 100 bar. This represents an essential step towards more efficient, intrinsically safer and cost effective storage solutions, compared to conventional hydrogen storage technologies. An important part of the project will be devoted to developing and upscaling monolithic forms of optimal MOF materials to allow easy integration into a cryo-adsorption storage tank, specifically designed for this purpose, which will be tested in a TRL 5 environment. The outcomes, coupled with full life cycle analysis and techno-economic assessment of MOST-H2 technology, with a view to selected end uses (rail and road applications), will form the basis for elaborating future market penetration plans through a solid horizontal dissemination and exploitation strategy.</t>
  </si>
  <si>
    <t>HORIZON-CL4-2021-RESILIENCE-01-17 - Advanced materials for hydrogen storage (RIA)</t>
  </si>
  <si>
    <t>HORIZON-CL4-2021-RESILIENCE-01</t>
  </si>
  <si>
    <t>€ 776 250,00</t>
  </si>
  <si>
    <t>€ 618 125,00</t>
  </si>
  <si>
    <t>UNIVERSITE DU MANS</t>
  </si>
  <si>
    <t>€ 310 083,75</t>
  </si>
  <si>
    <t>€ 788 000,00</t>
  </si>
  <si>
    <t>UNIVERSIDAD DE ALICANTE</t>
  </si>
  <si>
    <t>€ 276 075,00</t>
  </si>
  <si>
    <t>MAX-PLANCK-GESELLSCHAFT ZUR FORDERUNG DER WISSENSCHAFTEN EV</t>
  </si>
  <si>
    <t>€ 135 000,00</t>
  </si>
  <si>
    <t>UNIVERSITE MOHAMMED VI POLYTECHNIQUE</t>
  </si>
  <si>
    <t>€ 274 875,00</t>
  </si>
  <si>
    <t>LAGUENS Y PEREZ SL</t>
  </si>
  <si>
    <t>€ 367 500,00</t>
  </si>
  <si>
    <t>LAPESA GRUPO EMPRESARIAL SL</t>
  </si>
  <si>
    <t>€ 60 000,00</t>
  </si>
  <si>
    <t>FEN RESEARCH GMBH</t>
  </si>
  <si>
    <t>€ 322 978,75</t>
  </si>
  <si>
    <t>ITALFERR SPA</t>
  </si>
  <si>
    <t>€ 264 500,00</t>
  </si>
  <si>
    <t>GREENDELTA GMBH</t>
  </si>
  <si>
    <t>€ 358 875,00</t>
  </si>
  <si>
    <t>STEINBEIS 2I GMBH</t>
  </si>
  <si>
    <t>€ 365 000,00</t>
  </si>
  <si>
    <t>THE CHANCELLOR MASTERS AND SCHOLARS OF THE UNIVERSITY OF CAMBRIDGE</t>
  </si>
  <si>
    <t>IMMATERIAL LTD</t>
  </si>
  <si>
    <t>Hiden Isochema Ltd</t>
  </si>
  <si>
    <t>https://cordis.europa.eu/project/id/101139527</t>
  </si>
  <si>
    <t>Enabling Positive Energy Districts through a Planning and Management Digital Twin</t>
  </si>
  <si>
    <t>€ 6 671 375,00</t>
  </si>
  <si>
    <t>€ 6 121 812,50</t>
  </si>
  <si>
    <t>RIGAS TEHNISKA UNIVERSITATE</t>
  </si>
  <si>
    <t>latvia</t>
  </si>
  <si>
    <t>ExPEDite aims to create and deploy a novel Digital Twin (DT) for real-time monitoring, visualization, and management of district-level energy flows. The project will deliver a suite of replicable modeling tools, allowing stakeholders to analyze planning actions towards positive energy and climate neutrality in a cost-effective manner. The tools will be able to model the districts energy production and demand, building stock performance, optimize for flexibility and simulate mobility and transport. The DTs design-platform will analyze various what-if planning actions, aiding energy and urban planners evidence-based decision-making processes, while its run-time engine will optimize the districts energy utilization efficiency. The DT will follow a modular open architecture to support multi-sectoral and multi-organizational stakeholder requirements. By employing gamification and co-creation approaches, the project will enhance public awareness and engagement in energy efficiency. The ExPEDite DT will be applied to a district in Riga, Latvia, and will provide practical guidelines, reusable models, algorithms, and training materials to aid other cities in replicating the DT for their districts, fostering widespread adoption of sustainable energy practices</t>
  </si>
  <si>
    <t>HORIZON-MISS-2023-CIT-01-02 - Positive clean energy district (PED) digital twins – from modelling to creating climate neutral Cities</t>
  </si>
  <si>
    <t>HORIZON-MISS-2023-CIT-01</t>
  </si>
  <si>
    <t>€ 1 108 312,50</t>
  </si>
  <si>
    <t>€ 628 750,00</t>
  </si>
  <si>
    <t>€ 337 500,00</t>
  </si>
  <si>
    <t>UNIVERSIDADE CATOLICA PORTUGUESA</t>
  </si>
  <si>
    <t>€ 358 125,00</t>
  </si>
  <si>
    <t>VSB - TECHNICAL UNIVERSITY OF OSTRAVA</t>
  </si>
  <si>
    <t>€ 325 000,00</t>
  </si>
  <si>
    <t>LAUREA-AMMATTIKORKEAKOULU OY</t>
  </si>
  <si>
    <t>€ 262 500,00</t>
  </si>
  <si>
    <t>€ 461 387,50</t>
  </si>
  <si>
    <t>€ 119 437,50</t>
  </si>
  <si>
    <t>PLEGMA LABS TECHNOLOGIKES LYSEIS ANONYMOS ETAIRIA</t>
  </si>
  <si>
    <t>€ 241 675,00</t>
  </si>
  <si>
    <t>€ 333 187,50</t>
  </si>
  <si>
    <t>UPCOM CYPRUS LTD</t>
  </si>
  <si>
    <t>€ 133 875,00</t>
  </si>
  <si>
    <t>DELOITTE CONSULTING SRL SOCIETA BENEFIT</t>
  </si>
  <si>
    <t>€ 164 937,50</t>
  </si>
  <si>
    <t>TECHNOLOGICKA PLATFORMA ENERGETICKABEZPECNOST CR ZS</t>
  </si>
  <si>
    <t>€ 155 500,00</t>
  </si>
  <si>
    <t>RIGAS PILSETAS PASVALDIBA</t>
  </si>
  <si>
    <t>€ 336 750,00</t>
  </si>
  <si>
    <t>"RIGA MUNICIPAL AGENCY ""RIGA ENERGY AGENCY"""</t>
  </si>
  <si>
    <t>€ 147 625,00</t>
  </si>
  <si>
    <t>THE LISBON COUNCIL FOR ECONOMIC COMPETITIVENESS ASBL</t>
  </si>
  <si>
    <t>€ 408 750,00</t>
  </si>
  <si>
    <t>OPEN &amp; AGILE SMART CITIES</t>
  </si>
  <si>
    <t>€ 437 500,00</t>
  </si>
  <si>
    <t>SIA DATI GROUP</t>
  </si>
  <si>
    <t>€ 161 000,00</t>
  </si>
  <si>
    <t>SWECO UK LIMITED</t>
  </si>
  <si>
    <t>https://cordis.europa.eu/project/id/733460</t>
  </si>
  <si>
    <t>Truck with an Organic Rankine Cycle</t>
  </si>
  <si>
    <t>€ 3 048 761,25</t>
  </si>
  <si>
    <t>€ 2 134 132,88</t>
  </si>
  <si>
    <t>EXOES</t>
  </si>
  <si>
    <t>https://exoes.com/</t>
  </si>
  <si>
    <t>Fuel efficiency has become a priority for the whole truck industry as fuel represents more than 35% of the freight operators total cost of ownership. Saving 5% of fuel triples freight operators’ net margins and saves 6 tonnes of CO2 annually per truck. Knowing that one third of the fuel introduced in a thermal engine is lost as waste heat in exhaust gases, harvesting this huge quantity of heat to create additional energy represents an untapped opportunity to save fuel. EXOES wants to seize this unique business opportunity.
During 7 years of R&amp;D, EXOES developed the most strategic component of a waste heat recovery system (ORC): the expander. Branded EVE® (for Energy Via Exhaust), this very innovative TRL6 expansion machine was tested in representative environments labs by major truck manufacturers and worldwide Tier 1s.
Such tests revealed an outstanding 5% fuel-consumption reduction (25% higher than competitors), what offers to the freight operators a payback period of less than 2 years. EVE® also allows truck manufacturers and Tier 1s to generate new revenues and margins. Thanks to its compatibility with any single truck platform, EVE® reduces their investment risks. With these advantages on its competitors, EXOES can target the worldwide heavy commercial vehicles segment.
EXOES needs now to achieve a 5% fuel consumption reduction under real road tests via the DEMOTRUCK, to prepare the industrialisation of the EVE® expander in a design-to-cost approach, to design the manufacturing plant for key sub-components and to assess the maintenance interval (more than 1,000 hours targeted). These are prerequisites before signing the first licencing agreement with a Tier 1. Preparing the international replication in addition summarise the TORC objectives that will make from EXOES the global leader in ORC systems with more than 230,000 EVE units installed on trucks. By 2022, the company will have created more than 210 jobs and generated a cumulative turnover of € 56 m.</t>
  </si>
  <si>
    <t>SMEInst-10-2016-2017 - Small business innovation research for Transport and Smart Cities Mobility</t>
  </si>
  <si>
    <t>Scaling up the market uptake of Renewable Energy Systems by unlocking the biogas potential of Agriculture and Livestock FArming</t>
  </si>
  <si>
    <t>https://cordis.europa.eu/project/id/101075659</t>
  </si>
  <si>
    <t>https://alfa-res.eu/</t>
  </si>
  <si>
    <t>€ 1 999 982,50</t>
  </si>
  <si>
    <t>Q-PLAN INTERNATIONAL ADVISORS PC</t>
  </si>
  <si>
    <t>Europe could double the biogas and biomethane production by 2030 by utilising the massive amounts of animal waste available. However, despite the technological maturity and commercial availability of relevant technologies, this promising potential is still largely untapped. In this context, ALFA supports at least 50 livestock farmers in 6 EU counties (IT, DK, DE, BE, SK, EL, ES) to overcome existing barriers and viably take up biogas systems. We start by establishing regional Hubs that analyse the local framework conditions and livestock value chains, and help engage local stakeholders in co-designing our approach. Then, we enhance selected livestock farmers business and technical capacity by providing them with a series of demand-driven financial, business, and technical support services and organising dedicated capacity-building seminars. In parallel, we develop an Engagement Platform hosting tools that facilitate collaboration and knowledge exchange among industry actors and provide credible estimations of each farms biogas potential, prospect profits, environmental and social impacts. Also, we improve the societal acceptance of biogas facilities amongst citizens by 25% (or above) through well-tailored awareness-raising campaigns. At the same time, we trigger the development of an enabling environment for the market uptake of biogas by formulating relevant policy recommendations and widely disseminating them to more than 60 policymakers. Finally, a monitoring and evaluation framework evaluates the performance and impact of all the above, providing us with the intel required to catalyse mutual learning across regions and contribute to creating a guide for replicating our results. Therefore, we expect a power output of 30 MWel by our supported cases / projects, leading to an increased share of renewable energy in the final energy consumption in the target countries and ultimately, saving 270,000tn CO2 and 330,000tn CO2-eq from manure management per year.</t>
  </si>
  <si>
    <t>HORIZON-CL5-2021-D3-02-03 - Market Uptake Measures of renewable energy systems</t>
  </si>
  <si>
    <t>€ 346 500,00</t>
  </si>
  <si>
    <t>AGENZIA PER LA PROMOZIONE DELLA RICERCA EUROPEA</t>
  </si>
  <si>
    <t>€ 219 375,00</t>
  </si>
  <si>
    <t>AZZERO CO2 SRL</t>
  </si>
  <si>
    <t>€ 204 687,50</t>
  </si>
  <si>
    <t>FBCD AS</t>
  </si>
  <si>
    <t>€ 225 781,25</t>
  </si>
  <si>
    <t>SUSTAINABLE INNOVATIONS EUROPE SL</t>
  </si>
  <si>
    <t>€ 225 312,50</t>
  </si>
  <si>
    <t>€ 170 625,00</t>
  </si>
  <si>
    <t>€ 236 375,00</t>
  </si>
  <si>
    <t>PEDAL CONSULTING SRO</t>
  </si>
  <si>
    <t>€ 200 000,00</t>
  </si>
  <si>
    <t>EUROPEAN DAIRY FARMERS E.V.</t>
  </si>
  <si>
    <t>€ 90 937,50</t>
  </si>
  <si>
    <t>€ 80 388,75</t>
  </si>
  <si>
    <t>Remote area Energy supply with Multiple Options for integrated hydrogen-based TEchnologies</t>
  </si>
  <si>
    <t>https://cordis.europa.eu/project/id/779541</t>
  </si>
  <si>
    <t>https://www.remote-euproject.eu/</t>
  </si>
  <si>
    <t>€ 6 740 031,40</t>
  </si>
  <si>
    <t>€ 4 995 950,25</t>
  </si>
  <si>
    <t>REMOTE will demonstrate technical and economic feasibility of two fuel cells-based H2 energy storage solutions (integrated P2P system; non-integrated P2G+G2P system), deployed in 4 DEMOs, based on renewables, in isolated micro-grid or off grid remote areas.
DEMO 1: Ginostra (South Italy): off-grid configuration (island); RES based on hybrid system with PV- generators; residential loads on-site; almost complete substitution of fossil fuels. End-user: ENEL Green Power utility;
DEMO 2: (Greece): isolated micro-grid application; RES based on hydro generators; industrial (SME) loads onsite; complete substitution of fossil fuels; avoid costs for new transmission line. End-user: Horizon SA owner of hydro plant;
DEMO 3: Ambornetti (North Italy): off-grid configuration (remote Alps); RES based on hybrid system with PV-biomass CHP generators; residential loads on-site; complete substitution of fossil fuels. End-user: IRIS stakeholder of the hamlet;
DEMO 4: Nordic Island (Norway): isolated micro-grid application; RES based on hybrid system with PV-wind generators; residential loads+ fish industry on-site; complete substitution of fossil fuels; avoid costs for new transmission line. End-user: Trønder Energi utility. VALIDATE the 4 DEMO units, to enable suppliers, end-users and general stakeholders to gain experience throughout the value chain of the energy storage; DEMOSTRATE the added value of the fuel cell-based H2 energy storage solutions with respect to alternative technologies in terms of economics, technical and environmental benefits; VALIDATE EU-based sub-MW P2P manufacturing solutions to fill the gap in the European energy storage sector while utilising the existing EU know-how already developed in previous consortium among partners; EXPLOITATION and BUSINESS scenarios for the replication of P2P solutions, considering different typologies of micro-grids (isolated or not); DISSEMINATION, build up confidence among stakeholders and raise public interest.</t>
  </si>
  <si>
    <t>FCH-02-12-2017 - Demonstration of fuel cell-based energy storage solutions for isolated micro-grid or off-grid remote areas</t>
  </si>
  <si>
    <t>H2020-JTI-FCH-2017-1</t>
  </si>
  <si>
    <t>€ 460 996,30</t>
  </si>
  <si>
    <t>€ 156 187,50</t>
  </si>
  <si>
    <t>INSTITUTO TECNOLOGICO DE CANARIAS,S.A.</t>
  </si>
  <si>
    <t>€ 124 479,69</t>
  </si>
  <si>
    <t>GRUPO CAPISA GESTION Y SERVICIOS SOCIEDAD LIMITADA</t>
  </si>
  <si>
    <t>€ 1 177 346,63</t>
  </si>
  <si>
    <t>INSTRUMENTACION Y COMPONENTES SA</t>
  </si>
  <si>
    <t>€ 250 356,25</t>
  </si>
  <si>
    <t>€ 215 075,00</t>
  </si>
  <si>
    <t>€ 639 657,20</t>
  </si>
  <si>
    <t>NHOA ENERGY SRL</t>
  </si>
  <si>
    <t>€ 232 137,50</t>
  </si>
  <si>
    <t>TRONDERENERGI AS</t>
  </si>
  <si>
    <t>€ 71 458,19</t>
  </si>
  <si>
    <t>IRIS SRL</t>
  </si>
  <si>
    <t>€ 154 472,50</t>
  </si>
  <si>
    <t>ORIZWN ANONYMH TECHNIKI ETAIREIA</t>
  </si>
  <si>
    <t>€ 78 039,74</t>
  </si>
  <si>
    <t>ENEL GREEN POWER SPA</t>
  </si>
  <si>
    <t>€ 653 870,00</t>
  </si>
  <si>
    <t>POWIDIAN</t>
  </si>
  <si>
    <t>€ 353 018,75</t>
  </si>
  <si>
    <t>HYDROGENICS EUROPE NV</t>
  </si>
  <si>
    <t>€ 428 855,00</t>
  </si>
  <si>
    <t>BALLARD POWER SYSTEMS EUROPE AS</t>
  </si>
  <si>
    <t>Next Generation Battery Management System based on Data Rich Digital Twin</t>
  </si>
  <si>
    <t>https://cordis.europa.eu/project/id/101103667</t>
  </si>
  <si>
    <t>€ 4 170 167,50</t>
  </si>
  <si>
    <t>INSTITUT NATIONAL DES SCIENCES APPLIQUEES, STRASBOURG</t>
  </si>
  <si>
    <t>The EU roadmap towards a climate-neutral economy by 2050 sets ambitious decarbonisation targets that shall be achieved by a massive deployment of renewable energy sources. Energy storage improves grid flexibility and allows higher penetration levels of renewable energy sources to create a decarbonised and more electrified society by means of leveraging second-life batteries. Battery management plays an essential role by ensuring an efficient and safe battery operation. However, current battery management systems (BMS) typically rely on semi-empirical battery models (such as equivalent-circuit models) and on a limited amount of measured data.
Therefore, ENERGETIC project aims to develop the next generation BMS for optimizing batteries systems utilisation in the first (transport) and the second life (stationary) in a path towards more reliable, powerful and safer operations. ENERGETIC project contributes to the field of translational enhanced sensing technologies, exploiting multiple Artificial Intelligence models, supported by Edge and Cloud computing. ENERGETICs vision not only encompasses monitoring and prognosis the remaining useful life of a Li-ion battery with a digital twin, but also encompasses diagnosis by scrutinising the reasons for degradation through investigating the explainable AI models. This involves development of new technologies of sensing, combination and validation of multiphysics and data driven models, information fusion through Artificial Intelligence, Real time testing and smart Digital Twin development. Based on a solid and interdisciplinary consortium of partners, the ENERGETIC R&amp;D project develops innovative physics and data-based approaches both at the software and hardware levels to ensure an optimised and safe utilisation of the battery system during all modes of operation.</t>
  </si>
  <si>
    <t>HORIZON-CL5-2022-D2-01-09 - Physics and data-based battery management for optimised battery utilisation (Batteries Partnership)</t>
  </si>
  <si>
    <t>HORIZON-CL5-2022-D2-01</t>
  </si>
  <si>
    <t>€ 930 405,00</t>
  </si>
  <si>
    <t>ALTRAN PROTOTYPES AUTOMOBILES</t>
  </si>
  <si>
    <t>€ 615 062,50</t>
  </si>
  <si>
    <t>UNIVERSITE MARIE ET LOUIS PASTEUR</t>
  </si>
  <si>
    <t>€ 237 250,00</t>
  </si>
  <si>
    <t>UNIVERSITE DE TECHNOLOGIE DE BELFORT - MONTBELIARD</t>
  </si>
  <si>
    <t>€ 76 500,00</t>
  </si>
  <si>
    <t>€ 501 122,50</t>
  </si>
  <si>
    <t>€ 283 500,00</t>
  </si>
  <si>
    <t>GBA ZABALA CONSEIL EN INNOVATION SA</t>
  </si>
  <si>
    <t>€ 156 250,00</t>
  </si>
  <si>
    <t>ZABALA BRUSSELS</t>
  </si>
  <si>
    <t>€ 40 625,00</t>
  </si>
  <si>
    <t>€ 36 875,00</t>
  </si>
  <si>
    <t>HOCHSCHULE KARLSRUHE</t>
  </si>
  <si>
    <t>€ 331 765,00</t>
  </si>
  <si>
    <t>TAJFUN HIL DRUSTVO SA OGRANICENOM ODGOVORNOSCU ZA ISTRAZIVANJE, PROIZVODNJU, TRGOVINU I USLUGE NOVI SAD</t>
  </si>
  <si>
    <t>€ 230 187,50</t>
  </si>
  <si>
    <t>€ 272 000,00</t>
  </si>
  <si>
    <t>POWERUP</t>
  </si>
  <si>
    <t>FORSEE POWER</t>
  </si>
  <si>
    <t>€ 269 875,00</t>
  </si>
  <si>
    <t>UNIVERSITY OF BATH</t>
  </si>
  <si>
    <t>COVENTRY UNIVERSITY</t>
  </si>
  <si>
    <t>Flameless, affordable &amp; high efficiency micro turbine system for sustainable residential cogeneration</t>
  </si>
  <si>
    <t>https://cordis.europa.eu/project/id/946903</t>
  </si>
  <si>
    <t>€ 1 923 888,75</t>
  </si>
  <si>
    <t>€ 1 346 722,13</t>
  </si>
  <si>
    <t>MITIS</t>
  </si>
  <si>
    <t>Over 25% of the primary energy in Europe is used for space and water heating in the residential sector. 85% of this energy is still produced from fossil fuels. In the context of urgent transition towards carbon-free energy, natural gas is greener than coal or oil, and carbon-neutral sources like biogas or renewable energy power-to-gas arise as promising options. At the same time, decentralized production presents advantages as heat is not wasted and there is no loss in the electricity transportation. Integrated into smart grids, decentralized productions increases the global efficiency of the energy production. FLAMINCO is an ultra-efficient gas heat pump consisting of an innovative micro combined heat and power –micro CHP- unit, a state-of-the-art heat pump and a condensing water boiler. It may be powered with natural gas, biogas or H2 and gas mixtures. It provides up to 135 kWth. A smart control system makes the three involved technologies always work in the most cost-efficient way, ending with a yearly average efficiency of 160%. This system is ready for integration into smart grids and considers temporary costs and carbon intensity of electricity to decide the working mode. FLAMINCO targets 15-20 apartment buildings. End-users may reduce gas use by 30%, what immediately translates into economic savings (4,600 €/yr) and CO2 reduction with a fast payback of just 4 years. Maintenance costs will also be much lower than other micro-CHP technologies based on combustion engines or fuel cells.
We are MITIS, a Belgian high-tech start-up committed to the development of efficient and clean micro CHP systems. After having launched an outstanding heat exchanger and an innovative flameless combustion chamber, we are developing FLAMINCO. This will be our flagship and first mass market product. FLAMINCO will foster our business (we estimate 72.2M€ turnover in the 8th year of commercialization and 14 new jobs in the company (to add up to many other indirect jobs).</t>
  </si>
  <si>
    <t>https://cordis.europa.eu/project/id/657690</t>
  </si>
  <si>
    <t>Organic Rankine Cycle - Prototype Link to Unit Storage</t>
  </si>
  <si>
    <t>https://www.orc-plus.eu/</t>
  </si>
  <si>
    <t>In line with the call H2020- LCE-03-2014, ORC-PLUS focuses on increasing the technological performance of renewable energy systems, reducing costs and improving dispatchability. The aim is to develop an optimized combination of innovative Thermal Energy Storage-TES (specialized for CSP scale 1-5 MWe) and engineering solutions to improve the number of production hours of an existing small CSP plant, located in a desert area and coupled with an ORC system. With an optimized TES solution, it is possible to extend periods of energy production of a CSP plant (also during non-solar radiation), eliminating or minimizing the need to burn fossil or renewable fuels in hybrid or back-up systems. Nowadays, efforts are being devoted to R&amp;D on TES for large-scale plants, though large potential for small/medium-scale CSP installations exists.
ORC-PLUS is in the spectrum of “large scale prototype to pre-commercial scale demonstration”. The technology proposed is based on a solar field, using a thermal oil as Heat Transfer Fluid and ORC power unit coupled with an innovative TES. Experimental demonstration of two different industrial prototypes of TES systems will be performed in relevant environment (TRL 6). For each prototype, a simulation model of the pilot processes will be developed, with prototypes of TES systems. The models will be optimized on the basis of the characteristics of the site and power load, to determine conditions and relevant parameters of the real scenarios for each application and to select the TES technology best fitting the needs of the targeted sector. Final result will be an industrial pilot plant used to validate the technology in a real operational environment and to demonstrate its feasibility (TLR7). Validation includes an analysis of the techno-economic viability and environmental impact, and of the replicability of the pilot plant final design. This proposal is supported by three support letters of ESTELA, ANEST and Green Energy Park (Morocco).</t>
  </si>
  <si>
    <t>€ 7 297 148,75</t>
  </si>
  <si>
    <t>€ 6 249 316,25</t>
  </si>
  <si>
    <t>LCE-03-2014 - Demonstration of renewable electricity and heating/cooling technologies</t>
  </si>
  <si>
    <t>€ 1 258 125,00</t>
  </si>
  <si>
    <t>SOLTIGUA  SRL</t>
  </si>
  <si>
    <t>€ 1 094 598,75</t>
  </si>
  <si>
    <t>€ 979 700,00</t>
  </si>
  <si>
    <t>ENERRAY SPA</t>
  </si>
  <si>
    <t>€ 535 937,50</t>
  </si>
  <si>
    <t>EXERGY SPA</t>
  </si>
  <si>
    <t>ENERRAY MOROCCO SARLAU</t>
  </si>
  <si>
    <t>€ 457 625,00</t>
  </si>
  <si>
    <t>INSTITUT DE RECHERCHES EN ENERGIE SOLAIRE ET ENERGIES NOUVELLES</t>
  </si>
  <si>
    <t>€ 725 237,50</t>
  </si>
  <si>
    <t>€ 146 781,25</t>
  </si>
  <si>
    <t>CENTRO DE INVESTIGACION COOPERATIVA DE ENERGIAS ALTERNATIVAS FUNDACION, CIC ENERGIGUNE FUNDAZIOA</t>
  </si>
  <si>
    <t>€ 841 311,25</t>
  </si>
  <si>
    <t>Multi-sectoral approaches to Innovative Skills Training for Renewable energy And sociaL acceptance</t>
  </si>
  <si>
    <t>https://cordis.europa.eu/project/id/813837</t>
  </si>
  <si>
    <t>€ 4 210 438,32</t>
  </si>
  <si>
    <t>Europe is at the beginning of a major transition to a low carbon economy and is experiencing substantial growth in the expansion of renewable energy generating capacity. However, parallel to this technological investment, many Member States are witnessing increasing levels of local opposition to individual projects, particularly for wind energy, which is now the cheapest form of energy generation. This has a range of consequences including increased deployment costs/delays, increased regulatory demands, reduced market support and highlights a major social challenge for the energy transition. In response to this, MISTRAL aims to nurture a new generation of researchers who can effectively evaluate the complexity of social acceptance issues facing the deployment of renewable energy infrastructure and propose innovative solutions in a variety of research, government and business contexts. It will do this by fostering a vibrant inter-disciplinary environment to change the way we understand and respond to declining social acceptance of renewable energy infrastructure and engage a wider range of inter-sectoral stakeholders to develop innovative solutions. MISTRAL will also provide an innovative training environment where young researchers can develop advanced skills in research and transferable skills, benefit form a range of diverse secondment experiences and debate current issues with some of the world leading researchers in the field, in order to develop advanced capacities for progressing Europe’s energy transition.</t>
  </si>
  <si>
    <t>€ 606 345,12</t>
  </si>
  <si>
    <t>UNIVERSITAET ST. GALLEN</t>
  </si>
  <si>
    <t>€ 843 829,92</t>
  </si>
  <si>
    <t>UNIVERSITY COLLEGE CORK -  NATIONAL UNIVERSITY OF IRELAND, CORK</t>
  </si>
  <si>
    <t>€ 274 684,32</t>
  </si>
  <si>
    <t>€ 404 960,50</t>
  </si>
  <si>
    <t>Iscte - Instituto UniversitÃ¡rio de Lisboa</t>
  </si>
  <si>
    <t>€ 475 440,48</t>
  </si>
  <si>
    <t>IZES GGMBH</t>
  </si>
  <si>
    <t>€ 505 576,80</t>
  </si>
  <si>
    <t>€ 190 083,50</t>
  </si>
  <si>
    <t>GREEN FOX COMMUNITY ENERGY COOPERATIVE LIMITED</t>
  </si>
  <si>
    <t>SSE AIRTRICITY LTD</t>
  </si>
  <si>
    <t>THE SUSTAINABLE ENERGY AUTHORITY OF IRELAND</t>
  </si>
  <si>
    <t>EMPREENDIMENTOS EOLICOS DO VALE DOMINHO SA</t>
  </si>
  <si>
    <t>AXPO POWER AG</t>
  </si>
  <si>
    <t>PROJECT ZERO A/S</t>
  </si>
  <si>
    <t>Fachagentur Windenergie an Land e.V.</t>
  </si>
  <si>
    <t>GEMEINDE NALBACH</t>
  </si>
  <si>
    <t>NTR PUBLIC LIMITED COMPANY</t>
  </si>
  <si>
    <t>IWEA CLG</t>
  </si>
  <si>
    <t>COILLTE TEORANTA</t>
  </si>
  <si>
    <t>National Economic and Social Development Office</t>
  </si>
  <si>
    <t>RESCOOP EU ASBL</t>
  </si>
  <si>
    <t>https://cordis.europa.eu/project/id/101138595</t>
  </si>
  <si>
    <t>Hierarchical and Agile Resource Management Optimization for Networks in Smart Energy Communities</t>
  </si>
  <si>
    <t>€ 3 953 606,25</t>
  </si>
  <si>
    <t>The main objective of HARMONISE is to provide an End-to-End interoperable &amp; hierarchical solution to support, encourage and scale up the transformation of traditional districts to Positive Energy Districts (PEDs) through optimal design, management, and integration in an interoperable, scalable, and replicable manner, following a user-centered approach, from the technology, business operation and social engagement perspectives, empowering the transition towards the European Super Grid . The consortium aims to offer a hierarchical approach, integrating, fog-enabled devices, co-simulation modules, open-standard interfaces, APIs, and open-standard System Structure and Parameterization (SSP) that will enable the connection with other tools and established networks. Additionally, a user engagement app will be presented to support the development of active business models, energy awareness and incentivize stakeholder involvement and entrepreneurship. Furthermore, the consortium plans to introduce a transactive energy approach via a blockchain-based network that allows dynamic and secure smart contracts and energy exchange. HARMONISE will support the management and expansion of multisectoral PEDs, including electricity and heating networks, RES integration, mobility schemes, and energy storage problems by unifying energy transactions. HARMONISE will be demonstrated in 4 physical pilots and 1 digital pilot case that will incorporate all the other cases to a super nova Grid.</t>
  </si>
  <si>
    <t>HORIZON-CL5-2023-D4-01-03 - Interoperable solutions for positive energy districts (PEDs), including a better integration of local renewables and local excess heat sources</t>
  </si>
  <si>
    <t>HORIZON-CL5-2023-D4-01</t>
  </si>
  <si>
    <t>€ 729 875,00</t>
  </si>
  <si>
    <t>€ 384 375,00</t>
  </si>
  <si>
    <t>MAPS S.P.A.</t>
  </si>
  <si>
    <t>€ 574 875,00</t>
  </si>
  <si>
    <t>€ 531 000,00</t>
  </si>
  <si>
    <t>ASOCIACION ESPANOLA DE NORMALIZACION</t>
  </si>
  <si>
    <t>€ 105 281,25</t>
  </si>
  <si>
    <t>SMART INNOVATION NORWAY AS</t>
  </si>
  <si>
    <t>€ 218 750,00</t>
  </si>
  <si>
    <t>HEXERGY SRL</t>
  </si>
  <si>
    <t>€ 212 187,50</t>
  </si>
  <si>
    <t>ENERGY CLUSTER DENMARK</t>
  </si>
  <si>
    <t>€ 263 125,00</t>
  </si>
  <si>
    <t>KINNON LEGAL SERVICES S.R.L</t>
  </si>
  <si>
    <t>€ 138 687,50</t>
  </si>
  <si>
    <t>DIETHNES PANEPISTIMIO ELLADOS</t>
  </si>
  <si>
    <t>MY ENERGIA ONER SL</t>
  </si>
  <si>
    <t>€ 199 500,00</t>
  </si>
  <si>
    <t>ENGREEN SRL</t>
  </si>
  <si>
    <t>€ 328 300,00</t>
  </si>
  <si>
    <t>INSPECCIONES TECNICAS ALBACETE SL</t>
  </si>
  <si>
    <t>€ 167 650,00</t>
  </si>
  <si>
    <t>HIVE POWER SA</t>
  </si>
  <si>
    <t>AZIENDA ELETTRICA DI MASSAGNO (AEM) SA</t>
  </si>
  <si>
    <t>https://cordis.europa.eu/project/id/101069244</t>
  </si>
  <si>
    <t>Smart Battery Manufacturing Research and Development Assistant based on Augmented Reality Technology and powered with the ARTISTIC project Computational Models</t>
  </si>
  <si>
    <t>European Research Council (ERC)</t>
  </si>
  <si>
    <t>The SMARTISTIC project aims at developing and demonstrating a first prototype of a smart and interactive Augmented Reality (AR) software designed to assist in the decision-making of battery scientists, engineers and operators while they are working in electrode formulation and manufacturing in laboratories or in production lines. The software will be usable from tablets and AR glasses by touch gesture and hand gesture respectively. The software will blend holograms with the real world manufacturing equipment. Such holograms will be powered with the unique physical and machine learning (ML) models developed and validated experimentally in my ERC CoG ARTISTIC project and which can predict the impact of manufacturing parameters on the final electrode properties. By interacting with the holograms and without the need of programming skills, a user can in real-time create databases from her/his ongoing experiments, launch computations for analysis of experimental results, or request ML predictions about the impact of her/his intended formulation and manufacturing process on the electrode properties. She/he can also use the software to analyze possible deviations between the experimental results and the predictions to identify more easily factors that could explain unexpected experimental results. The prototype will be developed by accounting for the users' needs and from the observation of work situations. Once developed, we will perform tests and demonstrations to assess the software usability and ergonomics for its improvement while used in real situations. They will be carried out in the battery manufacturing platform of our laboratory and in companies and in institutes which already manifested interest in our proof of concept. The assessments will permit improving the software to ensure its wide acceptance. We will also analyze the IP, technology transfer and market opportunities to valorize the intended software, also thanks to networking activities.</t>
  </si>
  <si>
    <t>UNIVERSITE DE PICARDIE JULES VERNE</t>
  </si>
  <si>
    <t>HORIZON.1.1 - European Research Council (ERC)</t>
  </si>
  <si>
    <t>ERC-2022-POC1 - ERC PROOF OF CONCEPT GRANTS1</t>
  </si>
  <si>
    <t>ERC-2022-POC1</t>
  </si>
  <si>
    <t>An accessible and versatile Augmented Reality content creation tool for SMEs and large companies</t>
  </si>
  <si>
    <t>https://cordis.europa.eu/project/id/878239</t>
  </si>
  <si>
    <t>VISCOPIC GMBH</t>
  </si>
  <si>
    <t>VISCOPIC GmbH was founded in 2016 with the ambition to pave the way for Augmented Reality in the industrial
environment. Two years later VISCOPIC developed to one of the most innovative and promising Augmented Reality
companies in the world with over a dozen won awards. Companies worldwide are concerned with the digitalisation and thus
faced with the challenge of working effectively with the resulting data volumes. Always having the right information at the
right place is the key to increased efficiency. Augmented Reality (AR) will play a major role in future business. But for most
companies, the implementation of AR is associated with a large financial investment. To lower the entry barrier for
companies being interested in AR, VISCOPIC offers with VISCOPIC Pins a simple and versatile AR solution for small and
large companies alike. The accessible AR tool makes it easy to learn how to create AR content within an hour - without any
previous knowledge. In addition to individual information, multistep instructions can also be created in just a few minutes.
Especially the manufacturing industry is highly interested in the increased efficiency and flexibility, that can be achieved by
implementing good AR applications. Since VISCOPIC started their business with AR use-case consulting and custom AR
software, they are now able to provide a holistic service and an accessible solution for AR content creation. But for most
cases an accompanying consultation will not be necessary since VISCOPIC Pins is highly intuitive. This could be achieved
by collaborating with many pilot customers (such as Audi, Deutsche Bahn Netz, BMW, VW, TetraPak, Viessmann and
more). Hempleton Partners prognoses the market for AR to explode in the next four years and grow worldwide with a CAGR
of 85 % to a market size of around € 140 billion by 2022.</t>
  </si>
  <si>
    <t>https://www.teamviewer.com/en/special/acquisitions/#Viscopic</t>
  </si>
  <si>
    <t>https://cordis.europa.eu/project/id/101070351</t>
  </si>
  <si>
    <t>Socially-acceptable Extended Reality Models and Systems</t>
  </si>
  <si>
    <t>€ 4 444 228,75</t>
  </si>
  <si>
    <t>UNIVERSITA DEGLI STUDI DI MODENA E REGGIO EMILIA</t>
  </si>
  <si>
    <t>The revolutionary opportunities opened by eXtended Reality (XR) technologies will only materialize if concepts, techniques, and tools are provisioned to ensure the social acceptance of XR systems. For that, we need XR systems that are not just innovative and functionally complex, but also provide an experience that: satisfies the goals and needs of the user, is in compliance with the social context in which the system is being used, and is transparent, safe, secure, explainable and is trusted by the user. However, current generations of XR systems fail to provide the XR experience they were envisioned for since state-of-the-art models and technologies of XR systems fail to ensure full-fledged social acceptance. A truly XR experience requires a major paradigm shift in the way XR systems are designed, implemented, deployed and consumed. The SERMAS project will develop innovative, formal and systematic methodologies and technologies to model, develop, analyze, test and user-study socially-acceptable XR systems. This will be achieved by pursuing the following four main objectives: 1. Follow an inter-disciplinary, multi-sectorial, case-study-driven, scientific and technological methodology to implement the SERMAS Toolkit, a set of methods and tools that will greatly simplify the design, development, deployment, and management of socially-acceptable XR systems. 2. Apply the Toolkit to industrial case studies drawn from real-world application scenarios, thus paving the way to transferring project results to industrial practice. This will be possible through the active participation in the consortium of the developers of mass-use industrial XR applications. 3. Enable innovators to leverage the Toolkit to improve the social acceptance and cut down the time-to-market of their XR systems, thereby enhancing the competitiveness of the vendors. 4. Produce the wider SERMAS Methodology to position the use of the Toolkit and enlarge its outreach.</t>
  </si>
  <si>
    <t>HORIZON-CL4-2021-HUMAN-01-13 - eXtended Reality Modelling (RIA)</t>
  </si>
  <si>
    <t>HORIZON-CL4-2021-HUMAN-01</t>
  </si>
  <si>
    <t>€ 842 741,25</t>
  </si>
  <si>
    <t>TECHNISCHE UNIVERSITAT DARMSTADT</t>
  </si>
  <si>
    <t>€ 664 611,25</t>
  </si>
  <si>
    <t>DEUTSCHE WELLE</t>
  </si>
  <si>
    <t>€ 386 937,50</t>
  </si>
  <si>
    <t>F6S NETWORK IRELAND LIMITED</t>
  </si>
  <si>
    <t>€ 1 291 657,50</t>
  </si>
  <si>
    <t>POSTE ITALIANE - SOCIETA PER AZIONI</t>
  </si>
  <si>
    <t>€ 660 750,00</t>
  </si>
  <si>
    <t>SPINDOX LABS SRL</t>
  </si>
  <si>
    <t>€ 597 531,25</t>
  </si>
  <si>
    <t>KING'S COLLEGE LONDON</t>
  </si>
  <si>
    <t>SCUOLA UNIVERSITARIA PROFESSIONALE DELLA SVIZZERA ITALIANA</t>
  </si>
  <si>
    <t>Jarek Kurnitski</t>
  </si>
  <si>
    <t> jarek.kurnitski@taltech.ee</t>
  </si>
  <si>
    <t> +372 5866 4370</t>
  </si>
  <si>
    <t>https://www.etis.ee/portal/persons/display/cfd2f753-5281-49b8-bada-a4fe845814fb/eng</t>
  </si>
  <si>
    <t>Principal investigator</t>
  </si>
  <si>
    <t>https://harmonise-horizon.eu/</t>
  </si>
  <si>
    <t>Theodore Steriotis</t>
  </si>
  <si>
    <t>t.steriotis@inn.demokritos.gr</t>
  </si>
  <si>
    <t>https://lapesa.es/sites/default/files/pdfs_noticias/Most-H2_press_release.pdf</t>
  </si>
  <si>
    <t>Lorenzo Sabattini</t>
  </si>
  <si>
    <t>lorenzo.sabattini@unimore.it</t>
  </si>
  <si>
    <t>https://sermasproject.eu/wp-content/uploads/2023/09/D1.1-Project-Presentation-.pdf</t>
  </si>
  <si>
    <t>https://www.unimore.it/it</t>
  </si>
  <si>
    <t>https://sermasproject.eu/</t>
  </si>
  <si>
    <t>Geraint Ellis</t>
  </si>
  <si>
    <t>g.ellis@qub.ac.uk</t>
  </si>
  <si>
    <t>https://www.qub.ac.uk/schools/NBE/Research/research-projects/Multi-sectoralApproachestoInnovativeSkillsTrainingForRenewableEnergyandSocialAcceptance/</t>
  </si>
  <si>
    <t>Organization correct contribution</t>
  </si>
  <si>
    <t>TotalNumberOfContributionInProject</t>
  </si>
  <si>
    <t>offshore</t>
  </si>
  <si>
    <t>Main worksheet</t>
  </si>
  <si>
    <t>Project</t>
  </si>
  <si>
    <t>status</t>
  </si>
  <si>
    <t>ecSignatureDate</t>
  </si>
  <si>
    <t>frameworkProgramme</t>
  </si>
  <si>
    <t>masterCall</t>
  </si>
  <si>
    <t>fundingScheme</t>
  </si>
  <si>
    <t>topic2</t>
  </si>
  <si>
    <t>nature</t>
  </si>
  <si>
    <t>contentUpdateDate</t>
  </si>
  <si>
    <t>rcn</t>
  </si>
  <si>
    <t>grantDoi</t>
  </si>
  <si>
    <t>organisationID</t>
  </si>
  <si>
    <t>vatNumber</t>
  </si>
  <si>
    <t>shortName</t>
  </si>
  <si>
    <t>SME</t>
  </si>
  <si>
    <t>activityType</t>
  </si>
  <si>
    <t>street</t>
  </si>
  <si>
    <t>postCode</t>
  </si>
  <si>
    <t>city</t>
  </si>
  <si>
    <t>nutsCode</t>
  </si>
  <si>
    <t>geolocation</t>
  </si>
  <si>
    <t>organizationURL</t>
  </si>
  <si>
    <t>contactForm</t>
  </si>
  <si>
    <t>order</t>
  </si>
  <si>
    <t>role</t>
  </si>
  <si>
    <t>ecContribution</t>
  </si>
  <si>
    <t>netEcContribution</t>
  </si>
  <si>
    <t>totalCost</t>
  </si>
  <si>
    <t>endOfParticipation</t>
  </si>
  <si>
    <t>active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</si>
</sst>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2]\ #,##0;[Red]\-[$€-2]\ #,##0"/>
    <numFmt numFmtId="165" formatCode="&quot;$&quot;#,##0"/>
  </numFmts>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sz val="10"/>
      <name val="Arial"/>
      <family val="2"/>
    </font>
    <font>
      <u/>
      <sz val="10"/>
      <name val="Arial"/>
      <family val="2"/>
    </font>
    <font>
      <sz val="8"/>
      <name val="Aptos Narrow"/>
      <family val="2"/>
      <scheme val="minor"/>
    </font>
    <font>
      <sz val="10"/>
      <color rgb="FF333333"/>
      <name val="Arial"/>
      <family val="2"/>
    </font>
    <font>
      <sz val="8"/>
      <color theme="1"/>
      <name val="Segoe UI"/>
      <family val="2"/>
    </font>
    <font>
      <sz val="11"/>
      <name val="Arial"/>
      <family val="2"/>
    </font>
    <font>
      <sz val="11"/>
      <color theme="1"/>
      <name val="Aptos"/>
      <family val="2"/>
    </font>
    <font>
      <sz val="11"/>
      <name val="Aptos Narrow"/>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rgb="FF92D050"/>
        <bgColor theme="4" tint="0.79998168889431442"/>
      </patternFill>
    </fill>
    <fill>
      <patternFill patternType="solid">
        <fgColor theme="3" tint="0.499984740745262"/>
        <bgColor indexed="64"/>
      </patternFill>
    </fill>
    <fill>
      <patternFill patternType="solid">
        <fgColor rgb="FFFFC000"/>
        <bgColor indexed="64"/>
      </patternFill>
    </fill>
    <fill>
      <patternFill patternType="solid">
        <fgColor rgb="FF00B0F0"/>
        <bgColor indexed="64"/>
      </patternFill>
    </fill>
    <fill>
      <patternFill patternType="solid">
        <fgColor theme="0"/>
        <bgColor indexed="64"/>
      </patternFill>
    </fill>
    <fill>
      <patternFill patternType="solid">
        <fgColor theme="4"/>
        <bgColor theme="4"/>
      </patternFill>
    </fill>
    <fill>
      <patternFill patternType="solid">
        <fgColor rgb="FFFF0000"/>
        <bgColor indexed="64"/>
      </patternFill>
    </fill>
    <fill>
      <patternFill patternType="solid">
        <fgColor theme="4" tint="0.79998168889431442"/>
        <bgColor theme="4" tint="0.79998168889431442"/>
      </patternFill>
    </fill>
    <fill>
      <patternFill patternType="solid">
        <fgColor theme="6" tint="0.79998168889431442"/>
        <bgColor indexed="64"/>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theme="4" tint="0.39997558519241921"/>
      </top>
      <bottom style="thin">
        <color theme="4" tint="0.39997558519241921"/>
      </bottom>
      <diagonal/>
    </border>
    <border>
      <left style="thin">
        <color indexed="64"/>
      </left>
      <right style="thin">
        <color indexed="64"/>
      </right>
      <top style="thin">
        <color indexed="64"/>
      </top>
      <bottom style="thin">
        <color theme="4"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31">
    <xf numFmtId="0" fontId="0" fillId="0" borderId="0" xfId="0"/>
    <xf numFmtId="0" fontId="0" fillId="0" borderId="10" xfId="0" applyBorder="1"/>
    <xf numFmtId="164" fontId="0" fillId="0" borderId="10" xfId="0" applyNumberFormat="1" applyBorder="1"/>
    <xf numFmtId="0" fontId="0" fillId="0" borderId="10" xfId="0" applyBorder="1" applyAlignment="1">
      <alignment wrapText="1"/>
    </xf>
    <xf numFmtId="0" fontId="0" fillId="0" borderId="12"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33" borderId="0" xfId="0" applyFill="1"/>
    <xf numFmtId="0" fontId="0" fillId="34" borderId="10" xfId="0" applyFill="1" applyBorder="1"/>
    <xf numFmtId="14" fontId="0" fillId="34" borderId="10" xfId="0" applyNumberFormat="1" applyFill="1" applyBorder="1"/>
    <xf numFmtId="0" fontId="0" fillId="34" borderId="0" xfId="0" applyFill="1"/>
    <xf numFmtId="0" fontId="19" fillId="35" borderId="10" xfId="0" applyFont="1" applyFill="1" applyBorder="1" applyAlignment="1">
      <alignment horizontal="left" vertical="top" wrapText="1"/>
    </xf>
    <xf numFmtId="1" fontId="19" fillId="35" borderId="10" xfId="0" applyNumberFormat="1" applyFont="1" applyFill="1" applyBorder="1" applyAlignment="1">
      <alignment horizontal="left" vertical="top" wrapText="1"/>
    </xf>
    <xf numFmtId="0" fontId="19" fillId="34" borderId="10" xfId="0" applyFont="1" applyFill="1" applyBorder="1" applyAlignment="1">
      <alignment horizontal="left" vertical="top" wrapText="1"/>
    </xf>
    <xf numFmtId="14" fontId="19" fillId="34" borderId="10" xfId="0" applyNumberFormat="1" applyFont="1" applyFill="1" applyBorder="1" applyAlignment="1">
      <alignment horizontal="left" vertical="top" wrapText="1"/>
    </xf>
    <xf numFmtId="1" fontId="19" fillId="34" borderId="10" xfId="0" applyNumberFormat="1" applyFont="1" applyFill="1" applyBorder="1" applyAlignment="1">
      <alignment horizontal="left" vertical="top" wrapText="1"/>
    </xf>
    <xf numFmtId="0" fontId="20" fillId="34" borderId="10" xfId="42" applyFont="1" applyFill="1" applyBorder="1" applyAlignment="1">
      <alignment horizontal="left" vertical="top" wrapText="1"/>
    </xf>
    <xf numFmtId="49" fontId="0" fillId="34" borderId="10" xfId="0" applyNumberFormat="1" applyFill="1" applyBorder="1"/>
    <xf numFmtId="0" fontId="0" fillId="0" borderId="13" xfId="0" applyBorder="1"/>
    <xf numFmtId="14" fontId="0" fillId="0" borderId="10" xfId="0" applyNumberFormat="1" applyBorder="1"/>
    <xf numFmtId="165" fontId="0" fillId="0" borderId="10" xfId="0" applyNumberFormat="1" applyBorder="1"/>
    <xf numFmtId="14" fontId="0" fillId="0" borderId="17" xfId="0" applyNumberFormat="1" applyBorder="1"/>
    <xf numFmtId="49" fontId="0" fillId="0" borderId="10" xfId="0" applyNumberFormat="1" applyBorder="1"/>
    <xf numFmtId="0" fontId="0" fillId="34" borderId="12" xfId="0" applyFill="1" applyBorder="1"/>
    <xf numFmtId="0" fontId="0" fillId="36" borderId="10" xfId="0" applyFill="1" applyBorder="1"/>
    <xf numFmtId="0" fontId="22" fillId="0" borderId="0" xfId="0" applyFont="1"/>
    <xf numFmtId="0" fontId="19" fillId="37" borderId="10" xfId="0" applyFont="1" applyFill="1" applyBorder="1" applyAlignment="1">
      <alignment horizontal="left" vertical="top" wrapText="1"/>
    </xf>
    <xf numFmtId="14" fontId="19" fillId="37" borderId="10" xfId="0" applyNumberFormat="1" applyFont="1" applyFill="1" applyBorder="1" applyAlignment="1">
      <alignment horizontal="left" vertical="top" wrapText="1"/>
    </xf>
    <xf numFmtId="1" fontId="19" fillId="37" borderId="10" xfId="0" applyNumberFormat="1" applyFont="1" applyFill="1" applyBorder="1" applyAlignment="1">
      <alignment horizontal="left" vertical="top" wrapText="1"/>
    </xf>
    <xf numFmtId="0" fontId="20" fillId="37" borderId="10" xfId="42" applyFont="1" applyFill="1" applyBorder="1" applyAlignment="1">
      <alignment horizontal="left" vertical="top" wrapText="1"/>
    </xf>
    <xf numFmtId="0" fontId="18" fillId="37" borderId="10" xfId="42" applyFill="1" applyBorder="1" applyAlignment="1">
      <alignment horizontal="left" vertical="top" wrapText="1"/>
    </xf>
    <xf numFmtId="0" fontId="0" fillId="37" borderId="10" xfId="0" applyFill="1" applyBorder="1"/>
    <xf numFmtId="49" fontId="0" fillId="38" borderId="10" xfId="0" applyNumberFormat="1" applyFill="1" applyBorder="1"/>
    <xf numFmtId="14" fontId="0" fillId="38" borderId="10" xfId="0" applyNumberFormat="1" applyFill="1" applyBorder="1"/>
    <xf numFmtId="0" fontId="0" fillId="38" borderId="10" xfId="0" applyFill="1" applyBorder="1"/>
    <xf numFmtId="49" fontId="0" fillId="38" borderId="10" xfId="0" applyNumberFormat="1" applyFill="1" applyBorder="1" applyAlignment="1">
      <alignment wrapText="1"/>
    </xf>
    <xf numFmtId="0" fontId="0" fillId="38" borderId="0" xfId="0" applyFill="1"/>
    <xf numFmtId="0" fontId="0" fillId="38" borderId="12" xfId="0" applyFill="1" applyBorder="1"/>
    <xf numFmtId="49" fontId="18" fillId="0" borderId="10" xfId="42" applyNumberFormat="1" applyFill="1" applyBorder="1"/>
    <xf numFmtId="49" fontId="18" fillId="38" borderId="10" xfId="42" applyNumberFormat="1" applyFill="1" applyBorder="1"/>
    <xf numFmtId="49" fontId="0" fillId="34" borderId="10" xfId="0" applyNumberFormat="1" applyFill="1" applyBorder="1" applyAlignment="1">
      <alignment wrapText="1"/>
    </xf>
    <xf numFmtId="0" fontId="18" fillId="34" borderId="10" xfId="42" applyFill="1" applyBorder="1"/>
    <xf numFmtId="0" fontId="18" fillId="38" borderId="10" xfId="42" applyFill="1" applyBorder="1"/>
    <xf numFmtId="49" fontId="18" fillId="34" borderId="10" xfId="42" applyNumberFormat="1" applyFill="1" applyBorder="1"/>
    <xf numFmtId="0" fontId="0" fillId="38" borderId="10" xfId="0" applyFill="1" applyBorder="1" applyAlignment="1">
      <alignment wrapText="1"/>
    </xf>
    <xf numFmtId="0" fontId="18" fillId="0" borderId="10" xfId="42" applyBorder="1"/>
    <xf numFmtId="0" fontId="22" fillId="38" borderId="10" xfId="0" applyFont="1" applyFill="1" applyBorder="1"/>
    <xf numFmtId="0" fontId="18" fillId="34" borderId="10" xfId="42" applyFill="1" applyBorder="1" applyAlignment="1">
      <alignment wrapText="1"/>
    </xf>
    <xf numFmtId="0" fontId="0" fillId="39" borderId="10" xfId="0" applyFill="1" applyBorder="1"/>
    <xf numFmtId="0" fontId="0" fillId="0" borderId="10" xfId="0" applyBorder="1" applyAlignment="1">
      <alignment vertical="top"/>
    </xf>
    <xf numFmtId="14" fontId="0" fillId="0" borderId="10" xfId="0" applyNumberFormat="1" applyBorder="1" applyAlignment="1">
      <alignment vertical="top"/>
    </xf>
    <xf numFmtId="0" fontId="0" fillId="0" borderId="0" xfId="0" applyAlignment="1">
      <alignment vertical="top"/>
    </xf>
    <xf numFmtId="0" fontId="19" fillId="0" borderId="10" xfId="0" applyFont="1" applyBorder="1" applyAlignment="1">
      <alignment horizontal="left" vertical="top" wrapText="1"/>
    </xf>
    <xf numFmtId="0" fontId="19" fillId="0" borderId="16" xfId="0" applyFont="1" applyBorder="1" applyAlignment="1">
      <alignment horizontal="left" vertical="top" wrapText="1"/>
    </xf>
    <xf numFmtId="0" fontId="19" fillId="0" borderId="11" xfId="0" applyFont="1" applyBorder="1" applyAlignment="1">
      <alignment horizontal="left" vertical="top" wrapText="1"/>
    </xf>
    <xf numFmtId="0" fontId="24" fillId="0" borderId="10" xfId="0" applyFont="1" applyBorder="1" applyAlignment="1">
      <alignment horizontal="left" vertical="top" wrapText="1"/>
    </xf>
    <xf numFmtId="0" fontId="24" fillId="0" borderId="11" xfId="0" applyFont="1" applyBorder="1" applyAlignment="1">
      <alignment horizontal="left" vertical="top" wrapText="1"/>
    </xf>
    <xf numFmtId="0" fontId="25" fillId="0" borderId="10" xfId="0" applyFont="1" applyBorder="1" applyAlignment="1">
      <alignment wrapText="1"/>
    </xf>
    <xf numFmtId="0" fontId="13" fillId="40" borderId="10" xfId="0" applyFont="1" applyFill="1" applyBorder="1"/>
    <xf numFmtId="0" fontId="13" fillId="40" borderId="11" xfId="0" applyFont="1" applyFill="1" applyBorder="1"/>
    <xf numFmtId="0" fontId="13" fillId="33" borderId="10" xfId="0" applyFont="1" applyFill="1" applyBorder="1"/>
    <xf numFmtId="0" fontId="0" fillId="0" borderId="0" xfId="0" applyAlignment="1">
      <alignment wrapText="1"/>
    </xf>
    <xf numFmtId="0" fontId="17" fillId="0" borderId="0" xfId="0" applyFont="1"/>
    <xf numFmtId="0" fontId="13" fillId="40" borderId="19" xfId="0" applyFont="1" applyFill="1" applyBorder="1"/>
    <xf numFmtId="0" fontId="0" fillId="0" borderId="0" xfId="0" pivotButton="1"/>
    <xf numFmtId="0" fontId="0" fillId="0" borderId="0" xfId="0" applyAlignment="1">
      <alignment horizontal="left"/>
    </xf>
    <xf numFmtId="0" fontId="0" fillId="0" borderId="0" xfId="0" applyAlignment="1">
      <alignment horizontal="left" indent="1"/>
    </xf>
    <xf numFmtId="11" fontId="0" fillId="0" borderId="10" xfId="0" applyNumberFormat="1" applyBorder="1"/>
    <xf numFmtId="14" fontId="0" fillId="36" borderId="10" xfId="0" applyNumberFormat="1" applyFill="1" applyBorder="1"/>
    <xf numFmtId="0" fontId="0" fillId="36" borderId="10" xfId="0" applyFill="1" applyBorder="1" applyAlignment="1">
      <alignment wrapText="1"/>
    </xf>
    <xf numFmtId="14" fontId="0" fillId="37" borderId="10" xfId="0" applyNumberFormat="1" applyFill="1" applyBorder="1"/>
    <xf numFmtId="0" fontId="22" fillId="37" borderId="10" xfId="0" applyFont="1" applyFill="1" applyBorder="1" applyAlignment="1">
      <alignment wrapText="1"/>
    </xf>
    <xf numFmtId="0" fontId="0" fillId="37" borderId="12" xfId="0" applyFill="1" applyBorder="1"/>
    <xf numFmtId="0" fontId="23" fillId="34" borderId="10" xfId="0" applyFont="1" applyFill="1" applyBorder="1"/>
    <xf numFmtId="0" fontId="0" fillId="34" borderId="10" xfId="0" applyFill="1" applyBorder="1" applyAlignment="1">
      <alignment wrapText="1"/>
    </xf>
    <xf numFmtId="0" fontId="22" fillId="34" borderId="10" xfId="0" applyFont="1" applyFill="1" applyBorder="1"/>
    <xf numFmtId="14" fontId="19" fillId="0" borderId="10" xfId="0" applyNumberFormat="1" applyFont="1" applyBorder="1" applyAlignment="1">
      <alignment horizontal="left" vertical="top" wrapText="1"/>
    </xf>
    <xf numFmtId="1" fontId="19" fillId="0" borderId="10" xfId="0" applyNumberFormat="1" applyFont="1" applyBorder="1" applyAlignment="1">
      <alignment horizontal="left" vertical="top" wrapText="1"/>
    </xf>
    <xf numFmtId="0" fontId="20" fillId="0" borderId="10" xfId="42" applyFont="1" applyFill="1" applyBorder="1" applyAlignment="1">
      <alignment horizontal="left" vertical="top" wrapText="1"/>
    </xf>
    <xf numFmtId="0" fontId="22" fillId="0" borderId="10" xfId="0" applyFont="1" applyBorder="1" applyAlignment="1">
      <alignment horizontal="left" vertical="top"/>
    </xf>
    <xf numFmtId="0" fontId="18" fillId="0" borderId="10" xfId="42" applyFill="1" applyBorder="1" applyAlignment="1">
      <alignment horizontal="left" vertical="top" wrapText="1"/>
    </xf>
    <xf numFmtId="0" fontId="0" fillId="0" borderId="16" xfId="0" applyBorder="1"/>
    <xf numFmtId="0" fontId="0" fillId="0" borderId="11" xfId="0" applyBorder="1"/>
    <xf numFmtId="14" fontId="0" fillId="0" borderId="10" xfId="0" applyNumberFormat="1" applyBorder="1" applyAlignment="1">
      <alignment wrapText="1"/>
    </xf>
    <xf numFmtId="0" fontId="0" fillId="38" borderId="11" xfId="0" applyFill="1" applyBorder="1"/>
    <xf numFmtId="15" fontId="0" fillId="0" borderId="10" xfId="0" applyNumberFormat="1" applyBorder="1"/>
    <xf numFmtId="0" fontId="19" fillId="0" borderId="13" xfId="0" applyFont="1" applyBorder="1" applyAlignment="1">
      <alignment horizontal="left" vertical="top" wrapText="1"/>
    </xf>
    <xf numFmtId="0" fontId="19" fillId="0" borderId="14" xfId="0" applyFont="1" applyBorder="1" applyAlignment="1">
      <alignment horizontal="left" vertical="top" wrapText="1"/>
    </xf>
    <xf numFmtId="0" fontId="0" fillId="41" borderId="0" xfId="0" applyFill="1"/>
    <xf numFmtId="0" fontId="0" fillId="42" borderId="20" xfId="0" applyFill="1" applyBorder="1"/>
    <xf numFmtId="0" fontId="0" fillId="0" borderId="20" xfId="0" applyBorder="1"/>
    <xf numFmtId="0" fontId="0" fillId="42" borderId="10" xfId="0" applyFill="1" applyBorder="1"/>
    <xf numFmtId="0" fontId="19" fillId="42" borderId="10" xfId="0" applyFont="1" applyFill="1" applyBorder="1" applyAlignment="1">
      <alignment horizontal="left" vertical="top" wrapText="1"/>
    </xf>
    <xf numFmtId="0" fontId="0" fillId="42" borderId="21" xfId="0" applyFill="1" applyBorder="1"/>
    <xf numFmtId="0" fontId="13" fillId="40" borderId="0" xfId="0" applyFont="1" applyFill="1"/>
    <xf numFmtId="0" fontId="26" fillId="0" borderId="10" xfId="0" applyFont="1" applyBorder="1"/>
    <xf numFmtId="0" fontId="26" fillId="0" borderId="10" xfId="0" applyFont="1" applyBorder="1" applyAlignment="1">
      <alignment vertical="top"/>
    </xf>
    <xf numFmtId="0" fontId="26" fillId="0" borderId="17" xfId="0" applyFont="1" applyBorder="1"/>
    <xf numFmtId="0" fontId="26" fillId="0" borderId="0" xfId="0" applyFont="1"/>
    <xf numFmtId="0" fontId="0" fillId="0" borderId="0" xfId="0" applyFill="1"/>
    <xf numFmtId="0" fontId="0" fillId="0" borderId="10" xfId="0" applyFill="1" applyBorder="1"/>
    <xf numFmtId="0" fontId="17" fillId="0" borderId="0" xfId="0" applyFont="1" applyFill="1"/>
    <xf numFmtId="0" fontId="13" fillId="0" borderId="10" xfId="0" applyFont="1" applyFill="1" applyBorder="1"/>
    <xf numFmtId="0" fontId="13" fillId="0" borderId="11" xfId="0" applyFont="1" applyFill="1" applyBorder="1"/>
    <xf numFmtId="0" fontId="13" fillId="0" borderId="19" xfId="0" applyFont="1" applyFill="1" applyBorder="1"/>
    <xf numFmtId="0" fontId="13" fillId="0" borderId="0" xfId="0" applyFont="1" applyFill="1"/>
    <xf numFmtId="0" fontId="14" fillId="0" borderId="0" xfId="0" applyFont="1" applyFill="1"/>
    <xf numFmtId="0" fontId="0" fillId="43" borderId="10" xfId="0" applyFill="1" applyBorder="1"/>
    <xf numFmtId="0" fontId="24" fillId="0" borderId="16" xfId="0" applyFont="1" applyBorder="1" applyAlignment="1">
      <alignment horizontal="left" vertical="top" wrapText="1"/>
    </xf>
    <xf numFmtId="0" fontId="19" fillId="0" borderId="17" xfId="0" applyFont="1" applyBorder="1" applyAlignment="1">
      <alignment horizontal="left" vertical="top" wrapText="1"/>
    </xf>
    <xf numFmtId="0" fontId="0" fillId="0" borderId="0" xfId="0" applyBorder="1"/>
    <xf numFmtId="0" fontId="0" fillId="38" borderId="0" xfId="0" applyFill="1" applyBorder="1"/>
    <xf numFmtId="49" fontId="0" fillId="38" borderId="0" xfId="0" applyNumberFormat="1" applyFill="1" applyBorder="1"/>
    <xf numFmtId="0" fontId="0" fillId="39" borderId="0" xfId="0" applyFill="1" applyBorder="1"/>
    <xf numFmtId="164" fontId="0" fillId="0" borderId="11" xfId="0" applyNumberFormat="1" applyBorder="1"/>
    <xf numFmtId="0" fontId="0" fillId="36" borderId="11" xfId="0" applyFill="1" applyBorder="1"/>
    <xf numFmtId="164" fontId="0" fillId="0" borderId="0" xfId="0" applyNumberFormat="1" applyBorder="1"/>
    <xf numFmtId="0" fontId="18" fillId="35" borderId="12" xfId="42" applyFill="1" applyBorder="1" applyAlignment="1">
      <alignment horizontal="left" vertical="top" wrapText="1"/>
    </xf>
    <xf numFmtId="0" fontId="0" fillId="39" borderId="12" xfId="0" applyFill="1" applyBorder="1"/>
    <xf numFmtId="49" fontId="0" fillId="34" borderId="12" xfId="0" applyNumberFormat="1" applyFill="1" applyBorder="1"/>
    <xf numFmtId="0" fontId="0" fillId="36" borderId="12" xfId="0" applyFill="1" applyBorder="1"/>
    <xf numFmtId="0" fontId="0" fillId="41" borderId="12" xfId="0" applyFill="1" applyBorder="1"/>
    <xf numFmtId="0" fontId="19" fillId="37" borderId="12" xfId="0" applyFont="1" applyFill="1" applyBorder="1" applyAlignment="1">
      <alignment horizontal="left" vertical="top" wrapText="1"/>
    </xf>
    <xf numFmtId="0" fontId="0" fillId="0" borderId="14" xfId="0" applyFill="1" applyBorder="1"/>
    <xf numFmtId="0" fontId="18" fillId="0" borderId="10" xfId="42" applyFill="1" applyBorder="1" applyAlignment="1">
      <alignment horizontal="left" vertical="center" wrapText="1" indent="1"/>
    </xf>
    <xf numFmtId="49" fontId="0" fillId="0" borderId="10" xfId="0" applyNumberFormat="1" applyFill="1" applyBorder="1"/>
    <xf numFmtId="0" fontId="19" fillId="0" borderId="10" xfId="0" applyFont="1" applyFill="1" applyBorder="1" applyAlignment="1">
      <alignment horizontal="left" vertical="top" wrapText="1"/>
    </xf>
    <xf numFmtId="0" fontId="0" fillId="0" borderId="17" xfId="0" applyFill="1" applyBorder="1"/>
    <xf numFmtId="0" fontId="18" fillId="0" borderId="17" xfId="42"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4">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ont>
        <color rgb="FF9C0006"/>
      </font>
      <fill>
        <patternFill>
          <bgColor rgb="FFFFC7CE"/>
        </patternFill>
      </fill>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color auto="1"/>
        <name val="Aptos Narrow"/>
        <family val="2"/>
        <scheme val="minor"/>
      </font>
      <numFmt numFmtId="0" formatCode="General"/>
      <fill>
        <patternFill patternType="none">
          <fgColor indexed="64"/>
          <bgColor auto="1"/>
        </patternFill>
      </fill>
      <border diagonalUp="0" diagonalDown="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m/d/yyyy"/>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pivotCacheDefinition" Target="pivotCache/pivotCacheDefinition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8BD21D10-EC42-11CE-9E0D-00AA006002F3}" ax:persistence="persistStreamInit" r:id="rId1"/>
</file>

<file path=xl/activeX/activeX2.xml><?xml version="1.0" encoding="utf-8"?>
<ax:ocx xmlns:ax="http://schemas.microsoft.com/office/2006/activeX" xmlns:r="http://schemas.openxmlformats.org/officeDocument/2006/relationships" ax:classid="{8BD21D10-EC42-11CE-9E0D-00AA006002F3}" ax:persistence="persistStreamInit" r:id="rId1"/>
</file>

<file path=xl/drawings/_rels/drawing1.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29</xdr:col>
      <xdr:colOff>149258</xdr:colOff>
      <xdr:row>1</xdr:row>
      <xdr:rowOff>31423</xdr:rowOff>
    </xdr:from>
    <xdr:to>
      <xdr:col>30</xdr:col>
      <xdr:colOff>1398310</xdr:colOff>
      <xdr:row>2</xdr:row>
      <xdr:rowOff>47134</xdr:rowOff>
    </xdr:to>
    <xdr:sp macro="" textlink="">
      <xdr:nvSpPr>
        <xdr:cNvPr id="2" name="Rectangle: Rounded Corners 1">
          <a:extLst>
            <a:ext uri="{FF2B5EF4-FFF2-40B4-BE49-F238E27FC236}">
              <a16:creationId xmlns:a16="http://schemas.microsoft.com/office/drawing/2014/main" id="{C4A7211D-555C-1A57-DF94-FB9439342A76}"/>
            </a:ext>
          </a:extLst>
        </xdr:cNvPr>
        <xdr:cNvSpPr/>
      </xdr:nvSpPr>
      <xdr:spPr>
        <a:xfrm>
          <a:off x="30370021" y="432062"/>
          <a:ext cx="2223155" cy="416350"/>
        </a:xfrm>
        <a:prstGeom prst="roundRect">
          <a:avLst/>
        </a:prstGeom>
        <a:noFill/>
        <a:ln w="76200">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30</xdr:col>
      <xdr:colOff>871977</xdr:colOff>
      <xdr:row>1</xdr:row>
      <xdr:rowOff>39280</xdr:rowOff>
    </xdr:from>
    <xdr:to>
      <xdr:col>30</xdr:col>
      <xdr:colOff>1390452</xdr:colOff>
      <xdr:row>2</xdr:row>
      <xdr:rowOff>43207</xdr:rowOff>
    </xdr:to>
    <xdr:sp macro="" textlink="">
      <xdr:nvSpPr>
        <xdr:cNvPr id="3" name="Rectangle: Top Corners Rounded 2">
          <a:extLst>
            <a:ext uri="{FF2B5EF4-FFF2-40B4-BE49-F238E27FC236}">
              <a16:creationId xmlns:a16="http://schemas.microsoft.com/office/drawing/2014/main" id="{9DB21EEB-F0BF-0B7E-E21E-4E29983C61B5}"/>
            </a:ext>
          </a:extLst>
        </xdr:cNvPr>
        <xdr:cNvSpPr/>
      </xdr:nvSpPr>
      <xdr:spPr>
        <a:xfrm rot="5400000">
          <a:off x="32123798" y="382964"/>
          <a:ext cx="404566" cy="518475"/>
        </a:xfrm>
        <a:prstGeom prst="round2SameRect">
          <a:avLst/>
        </a:prstGeom>
        <a:solidFill>
          <a:srgbClr val="0070C0"/>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30</xdr:col>
      <xdr:colOff>934823</xdr:colOff>
      <xdr:row>1</xdr:row>
      <xdr:rowOff>47134</xdr:rowOff>
    </xdr:from>
    <xdr:to>
      <xdr:col>32</xdr:col>
      <xdr:colOff>103994</xdr:colOff>
      <xdr:row>2</xdr:row>
      <xdr:rowOff>39278</xdr:rowOff>
    </xdr:to>
    <xdr:pic>
      <xdr:nvPicPr>
        <xdr:cNvPr id="5" name="Graphic 4" descr="Magnifying glass with solid fill">
          <a:extLst>
            <a:ext uri="{FF2B5EF4-FFF2-40B4-BE49-F238E27FC236}">
              <a16:creationId xmlns:a16="http://schemas.microsoft.com/office/drawing/2014/main" id="{72CAD299-25CD-863F-4290-AE6DD9805F5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129689" y="447773"/>
          <a:ext cx="392783" cy="392783"/>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29</xdr:col>
          <xdr:colOff>175260</xdr:colOff>
          <xdr:row>1543</xdr:row>
          <xdr:rowOff>0</xdr:rowOff>
        </xdr:from>
        <xdr:to>
          <xdr:col>32</xdr:col>
          <xdr:colOff>91440</xdr:colOff>
          <xdr:row>1543</xdr:row>
          <xdr:rowOff>396240</xdr:rowOff>
        </xdr:to>
        <xdr:sp macro="" textlink="">
          <xdr:nvSpPr>
            <xdr:cNvPr id="1026" name="TextBox1"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190500</xdr:colOff>
          <xdr:row>1</xdr:row>
          <xdr:rowOff>30480</xdr:rowOff>
        </xdr:from>
        <xdr:to>
          <xdr:col>32</xdr:col>
          <xdr:colOff>53340</xdr:colOff>
          <xdr:row>2</xdr:row>
          <xdr:rowOff>53340</xdr:rowOff>
        </xdr:to>
        <xdr:sp macro="" textlink="">
          <xdr:nvSpPr>
            <xdr:cNvPr id="1027" name="TextBox2"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rjan Saadatpanah" refreshedDate="45766.017318981481" createdVersion="8" refreshedVersion="8" minRefreshableVersion="3" recordCount="1326" xr:uid="{8221D0F6-F3E2-4701-8031-DE1FFB37B99D}">
  <cacheSource type="worksheet">
    <worksheetSource ref="AH1:BF1048576" sheet="Sheet1"/>
  </cacheSource>
  <cacheFields count="26">
    <cacheField name="Project Topic" numFmtId="0">
      <sharedItems containsBlank="1" count="15">
        <s v="An advanced surveillance platform to improve the EURopean Multi Authority BordeR Security efficiency and cooperation"/>
        <s v="Smart Resilience Indicators for Smart Critical Infrastructures"/>
        <s v="Underwater Security"/>
        <s v="Improving Resilience to Emergencies through Advanced Cyber Technologies"/>
        <s v="Advanced study of the atmospheric flow Integrating REal climate conditions to enhance wind farm and wind turbine power production and increase components durability"/>
        <s v="Access to European Infrastructure for Nanoelectronics"/>
        <s v="Advanced Tools to assEss and mitigate the criticality of ICT compoNents and their dependencies over Critical InfrAstructures"/>
        <s v="A pan-European framework for strengthening Critical Infrastructure resilience to climate change"/>
        <s v="Compressed Natural Gas Transport System"/>
        <s v="Increasing biomass conversion efficiency to carbon-negative sustainable biofuels by combination of thermal and bio-electrochemical processes"/>
        <s v="HYBRID BIOMETHANE PRODUCTION FROM INTEGRATED BIOMASS CONVERSION"/>
        <s v="Developing early-warning systems for improved microalgae PROduction and anaerobic DIGestIOn"/>
        <s v="Flexible Production of Synthetic Natural Gas and Biochar via Gasification of Biomass and Waste Feedstocks"/>
        <s v="Digital Twin for Europe"/>
        <m/>
      </sharedItems>
    </cacheField>
    <cacheField name="Acronym" numFmtId="0">
      <sharedItems containsBlank="1"/>
    </cacheField>
    <cacheField name="Project ID" numFmtId="0">
      <sharedItems containsString="0" containsBlank="1" containsNumber="1" containsInteger="1" minValue="653824" maxValue="101136119"/>
    </cacheField>
    <cacheField name="Start Date" numFmtId="0">
      <sharedItems containsString="0" containsBlank="1" containsNumber="1" containsInteger="1" minValue="42156" maxValue="45292"/>
    </cacheField>
    <cacheField name="End Date" numFmtId="0">
      <sharedItems containsString="0" containsBlank="1" containsNumber="1" containsInteger="1" minValue="43373" maxValue="46387"/>
    </cacheField>
    <cacheField name="Funded Under" numFmtId="0">
      <sharedItems containsBlank="1" containsMixedTypes="1" containsNumber="1" containsInteger="1" minValue="0" maxValue="0"/>
    </cacheField>
    <cacheField name="Total Cost" numFmtId="0">
      <sharedItems containsBlank="1"/>
    </cacheField>
    <cacheField name="EU Contribution" numFmtId="0">
      <sharedItems containsBlank="1" containsMixedTypes="1" containsNumber="1" containsInteger="1" minValue="0" maxValue="0"/>
    </cacheField>
    <cacheField name="Objective" numFmtId="0">
      <sharedItems containsBlank="1" containsMixedTypes="1" containsNumber="1" containsInteger="1" minValue="0" maxValue="0" longText="1"/>
    </cacheField>
    <cacheField name="Programme" numFmtId="0">
      <sharedItems containsBlank="1"/>
    </cacheField>
    <cacheField name="Topic" numFmtId="0">
      <sharedItems containsBlank="1" longText="1"/>
    </cacheField>
    <cacheField name="Call for Proposal" numFmtId="0">
      <sharedItems containsBlank="1"/>
    </cacheField>
    <cacheField name="Source" numFmtId="0">
      <sharedItems containsBlank="1"/>
    </cacheField>
    <cacheField name="Organization Role" numFmtId="0">
      <sharedItems containsBlank="1"/>
    </cacheField>
    <cacheField name="Organization ID" numFmtId="0">
      <sharedItems containsString="0" containsBlank="1" containsNumber="1" containsInteger="1" minValue="0" maxValue="376"/>
    </cacheField>
    <cacheField name="TotalNumberOfContributionInProject" numFmtId="0">
      <sharedItems containsString="0" containsBlank="1" containsNumber="1" containsInteger="1" minValue="0" maxValue="12"/>
    </cacheField>
    <cacheField name="Organization" numFmtId="0">
      <sharedItems containsBlank="1" count="165">
        <s v="EUROPEAN DYNAMICS LUXEMBOURG SA"/>
        <s v="AIT AUSTRIAN INSTITUTE OF TECHNOLOGY GMBH"/>
        <s v="TEKNOLOGIAN TUTKIMUSKESKUS VTT OY"/>
        <s v="GEOSYSTEMS HELLAS IT KAI EFARMOGESGEOPLIROFORIAKON SYSTIMATON ANONIMIETAIREIA"/>
        <s v="EUROPEAN DYNAMICS ADVANCED INFORMATION TECHNOLOGY AND TELECOMMUNICATION SYSTEMS SA"/>
        <s v="RAFAEL ADVANCED DEFENCE SYSTEMS LTD"/>
        <s v="FONDAZIONE LINKS - LEADING INNOVATION &amp; KNOWLEDGE FOR SOCIETY"/>
        <s v="GEOVILLE INFORMATIONSSYSTEME UND DATENVERARBEITUNG GMBH"/>
        <s v="EOXPLORE UG (HAFTUNGSBESCHRANKT) GMBH"/>
        <s v="TERRANEA UG (HAFTUNGSBESCHRANKT) GMBH"/>
        <s v="FUNDACION CENER"/>
        <s v="DANMARKS TEKNISKE UNIVERSITET"/>
        <s v="FRAUNHOFER GESELLSCHAFT ZUR FORDERUNG DER ANGEWANDTEN FORSCHUNG EV"/>
        <s v="SIEMENS GAMESA RENEWABLE ENERGY AS"/>
        <s v="CAPITAL ENERGY ENGINEERING SL"/>
        <s v="ENGIE"/>
        <s v="CONSORCIO PARA EL DISENO, CONSTRUCCION, EQUIPAMIENTO Y EXPLOTACION DE LA PLATAFORMA OCEANICA DE CANARIAS"/>
        <s v="UNIVERSIDAD DE LAS PALMAS DE GRAN CANARIA"/>
        <s v="CARTAGO VENTURES SL"/>
        <s v="OFFSHORE RENEWABLE ENERGY CATAPULT"/>
        <s v="UNIVERSITY COLLEGE CORK - NATIONAL UNIVERSITY OF IRELAND, CORK"/>
        <s v="INTERUNIVERSITAIR MICRO-ELECTRONICA CENTRUM"/>
        <s v="COMMISSARIAT A L ENERGIE ATOMIQUE ET AUX ENERGIES ALTERNATIVES"/>
        <s v="INTERNATIONAL IBERIAN NANOTECHNOLOGY LABORATORY"/>
        <s v="INSTITUT SINANO ASSOCIATION"/>
        <s v="MICROELECTRONICS INDUSTRY DESIGN ASSOCIATION (MIDAS)COMPANY LIMITED BY GUARANTEE"/>
        <s v="MINALOGIC AUVERGNE-RHONE-ALPES"/>
        <s v="SILICON SAXONY E.V."/>
        <s v="UNIVERSITAT LINZ"/>
        <s v="UNIVERSITEIT GENT"/>
        <s v="CENTRE NATIONAL DE LA RECHERCHE SCIENTIFIQUE CNRS"/>
        <s v="TECHNISCHE UNIVERSITAET BERGAKADEMIE FREIBERG"/>
        <s v="UNIVERSITA DEGLI STUDI DI PADOVA"/>
        <s v="LEONARDO - SOCIETA PER AZIONI"/>
        <s v="CONSORZIO PER LA RICERCA NELL' AUTOMATICA E NELLE TELECOMUNICAZIONI C.R.A.T."/>
        <s v="CREOS LUXEMBOURG SA"/>
        <s v="UNIVERSITA DEGLI STUDI ROMA TRE"/>
        <s v="AGENZIA NAZIONALE PER LE NUOVE TECNOLOGIE, L'ENERGIA E LO SVILUPPO ECONOMICO SOSTENIBILE"/>
        <s v="THE ISRAEL ELECTRIC CORPORATION LIMITED"/>
        <s v="ITRUST CONSULTING SARL"/>
        <s v="MULTITEL"/>
        <s v="SAPIENZA SL"/>
        <s v="UNIVERSITE DU LUXEMBOURG"/>
        <s v="UNIVERSIDADE DE COIMBRA"/>
        <s v="LA SOCIETE WALLONNE DES EAUX"/>
        <s v="Institute of Baltic Studies"/>
        <s v="ADDITESS ADVANCED INTEGRATED TECHNOLOGY SOLUTIONS &amp; SERVICES LTD"/>
        <s v="DOW DEUTSCHLAND ANLAGENGESELLSCHAFTMBH"/>
        <s v="ALMA MATER STUDIORUM - UNIVERSITA DI BOLOGNA"/>
        <s v="ACONDICIONAMIENTO TARRASENSE ASSOCIACION"/>
        <s v="POLITECHNIKA SLASKA"/>
        <s v="ITHAKA INSTITUT GEMEINNUTZIGE GMBH"/>
        <s v="RI REACH INNOVATION GMBH"/>
        <s v="WRG EUROPE LTD"/>
        <s v="BIOREF LABORATORIO COLABORATIVO PARA AS BIORREFINARIAS"/>
        <s v="Laboratorio Nacional de Energia e Geologia I.P."/>
        <s v="UNIVERSITY OF STUTTGART"/>
        <s v="CENTRE FOR RENEWABLE ENERGY SOURCES AND SAVING FONDATION"/>
        <s v="INSTITUTO POLITÃ‰CNICO DE PORTALEGRE"/>
        <s v="BIOPLAT"/>
        <s v="DOUROGAS RENOVAVEL - PRODUTORA DE GAS"/>
        <s v="CIRCLEMOLECULE  LDA"/>
        <s v="PAUL SCHERRER INSTITUT"/>
        <s v="AlphaSYNT GmbH"/>
        <s v="JOHNSON MATTHEY PLC"/>
        <s v="AGENCIA ESTATAL CONSEJO SUPERIOR DE INVESTIGACIONES CIENTIFICAS"/>
        <s v="ALFRED-WEGENER-INSTITUT HELMHOLTZ-ZENTRUM FUR POLAR- UND MEERESFORSCHUNG"/>
        <s v="ASSOCIATION POUR LA RECHERCHE ET LE DEVELOPPEMENT DES METHODES ET PROCESSUS INDUSTRIELS"/>
        <s v="ECOLE NATIONALE SUPERIEURE DES MINES DE PARIS"/>
        <s v="IDCONSORTIUM SL"/>
        <s v="Fundacion IMDEA Energia"/>
        <s v="NORGES MILJO-OG BIOVITENSKAPLIGE UNIVERSITET"/>
        <s v="NATIONAL TAIWAN UNIVERSITY"/>
        <s v="UNIVERSIDAD DE ALMERIA"/>
        <s v="ETHNIKO KENTRO EREVNAS KAI TECHNOLOGIKIS ANAPTYXIS"/>
        <s v="EIFER EUROPAISCHES INSTITUT FUR ENERGIEFORSCHUNG EDF KIT EWIV"/>
        <s v="STIFTELSEN SKOGSBRUKETS FORSKNINGSINSTITUT - SKOGFORSK"/>
        <s v="CREATIVE OPTIMIZATION SWEDEN AB"/>
        <s v="UNIVERSITE LAVAL"/>
        <s v="CORPORATION DE L ECOLE POLYTECHNIQUE DE MONTREAL ASSOCIATION"/>
        <s v="WOOD ITALIANA SRL"/>
        <s v="SUMITOMO SHI FW ENERGIA OY"/>
        <s v="ETA - ENERGIA, TRASPORTI, AGRICOLTURA SRL"/>
        <s v="UBITECH ENERGY"/>
        <s v="ENGINEERING - INGEGNERIA INFORMATICA SPA"/>
        <s v="TECHNISCHE UNIVERSITEIT DELFT"/>
        <s v="ENEL GRIDS S.R.L."/>
        <s v="E-DISTRIBUZIONE SPA"/>
        <s v="UNIVERSITY OF PIRAEUS RESEARCH CENTER"/>
        <s v="ETRA INVESTIGACION Y DESARROLLO SA"/>
        <s v="ELES DOO OPERATER KOMBINIRANEGA PRENOSNEGA IN DISTRIBUCIJSKEGA ELEKTROENERGETSKEGA OMREZJA"/>
        <s v="BUDAPESTI MUSZAKI ES GAZDASAGTUDOMANYI EGYETEM"/>
        <s v="AUSTRIAN POWER GRID AG"/>
        <s v="COLLABORATIVE RESEARCH FOR ENERGY SYSTEM MODELING"/>
        <s v="EUROPEAN DISTRIBUTION SYSTEM OPERATORS FOR SMART GRIDS"/>
        <s v="EUROPEAN NETWORK OF TRANSMISSION SYSTEM OPERATORS FOR ELECTRICITY AISBL"/>
        <s v="VLAAMSE INSTELLING VOOR TECHNOLOGISCH ONDERZOEK N.V."/>
        <s v="ELECTRODISTRIBUTION GRID WEST AD"/>
        <s v="ENTRA ENERGY"/>
        <s v="ELEKTROENERGIEN SISTEMEN OPERATOR EAD"/>
        <s v="SOFTWARE COMPANY EOOD"/>
        <s v="YUGOIZTOCHNOEVROPEYSKA TEHNOLOGICHNA KOMPANIA OOD"/>
        <s v="CINTECH SOLUTIONS LTD"/>
        <s v="ARCHI ILEKTRISMOU KYPROU"/>
        <s v="DIACHEIRISTIS SYSTIMATOS METAFORAS"/>
        <s v="TP AEOLIAN DYNAMICS LTD"/>
        <s v="UNIVERSITY OF CYPRUS"/>
        <s v="ARTELYS"/>
        <s v="RTE RESEAU DE TRANSPORT D'ELECTRICITE"/>
        <s v="AMPRION GMBH"/>
        <s v="E.ON ENERGIE DEUTSCHLAND GMBH"/>
        <s v="ENVELIO GMBH"/>
        <s v="E.ON ONE GMBH"/>
        <s v="E.ON SE"/>
        <s v="RHEINISCH-WESTFAELISCHE TECHNISCHE HOCHSCHULE AACHEN"/>
        <s v="TECHNISCHE UNIVERSITAT DORTMUND"/>
        <s v="WESTNETZ GMBH"/>
        <s v="SMART SUSTAINABLE SOCIAL INNOVATIONS MONOPROSOPI IKE"/>
        <s v="DIACHEIRISTIS ELLINIKOU DIKTYOU DIANOMIS ELEKTRIKIS ENERGEIAS AE"/>
        <s v="ELLINIKO HRIMATISTIRIO ENERGEIAS"/>
        <s v="INDEPENDENT POWER TRANSMISSION OPERATOR SA"/>
        <s v="REGULATORY AUTHORITY FOR ENERGY (RYTHMISTIKI ARHI ENERGIAS)"/>
        <s v="T.G. TECHNIKI MONOPROSOPI I.K.E."/>
        <s v="ETHNIKO KAI KAPODISTRIAKO PANEPISTIMIO ATHINON"/>
        <s v="E.ON ESZAK-DUNANTULI ARAMHALOZATI ZARTKORUEN MUKODO RT"/>
        <s v="F4STER - FUTURE 4 SUSTAINABLE TRANSPORT AND ENERGY RESEARCH INSTITUTE ZARTKORUEN MUKODO TARSASAG"/>
        <s v="HUPX MAGYAR SZERVEZETT VILLAMOSENERGIA-PIAC ZARTKORUEN MUKODO RESZVENYTARSASAG"/>
        <s v="MAVIR MAGYAR VILLAMOSENERGIA-IPARI ATVITELI RENDSZERIRANYITO ZARTKORUEN MUKODO RESZVENYTARSASAG"/>
        <s v="ARETI S.P.A."/>
        <s v="ENEL X SRL"/>
        <s v="CONSORZIO INTERUNIVERSITARIO NAZIONALE PER ENERGIA E SISTEMI ELETTRICI"/>
        <s v="UNIVERSITA DEGLI STUDI DI NAPOLI FEDERICO II"/>
        <s v="POLITECNICO DI BARI"/>
        <s v="POLITECNICO DI TORINO"/>
        <s v="UNIVERSITA DEGLI STUDI DI GENOVA"/>
        <s v="ENEL X WAY SRL"/>
        <s v="RICERCA SUL SISTEMA ENERGETICO - RSE SPA"/>
        <s v="TERNA RETE ITALIA SPA"/>
        <s v="ALLIANDER NV"/>
        <s v="JEDLIX B.V."/>
        <s v="STEDIN NETBEHEER BV"/>
        <s v="TENNET TSO BV"/>
        <s v="INESC TEC - INSTITUTO DE ENGENHARIADE SISTEMAS E COMPUTADORES, TECNOLOGIA E CIENCIA"/>
        <s v="CENTRO DE INVESTIGACAO EM ENERGIA REN - STATE GRID SA"/>
        <s v="REN - REDE ELECTRICA NACIONAL SA"/>
        <s v="COMPANIA NATIONALA DE TRANSPORT AL ENERGIEI ELECTRICE TRANSELECTRICA SA"/>
        <s v="UNIVERSITATEA  POLITEHNICA DIN BUCURESTI"/>
        <s v="ELEKTRO GORENJSKA PODJETJE ZA DISTRIBUCIJO ELEKTRICNE ENERGIJE DD"/>
        <s v="Elektroinstitut Milan Vidmar"/>
        <s v="HOLDING SLOVENSKE ELEKTRARNE DOO"/>
        <s v="UNIVERZA V LJUBLJANI"/>
        <s v="ESTABANELL Y PAHISA ENERGIA SA"/>
        <s v="FUNDACION CIRCE CENTRO DE INVESTIGACION DE RECURSOS Y CONSUMOS ENERGETICOS"/>
        <s v="UNIVERSIDAD PONTIFICIA COMILLAS"/>
        <s v="CUERVA ENERGIA SLU"/>
        <s v="RED ELECTRICA DE ESPANA S.A.U."/>
        <s v="TURNING TABLES SOCIEDAD LIMITADA"/>
        <s v="OMI-POLO ESPANOL SA"/>
        <s v="UNIVERSITATEA NATIONALA DE STIINTASI TEHNOLOGIE POLITEHNICA BUCURESTI"/>
        <s v="ADAION SMART GRID SOLUTIONS SL"/>
        <s v="ELIA TRANSMISSION BELGIUM"/>
        <s v="50HERTZ TRANSMISSION GMBH"/>
        <s v="I-DE REDES ELECTRICAS INTELIGENTESSA"/>
        <s v="EDISTRIBUCION REDES DIGITALES SL"/>
        <m/>
      </sharedItems>
    </cacheField>
    <cacheField name="Country" numFmtId="0">
      <sharedItems containsBlank="1"/>
    </cacheField>
    <cacheField name="Net EU Contribution2" numFmtId="0">
      <sharedItems containsBlank="1" containsMixedTypes="1" containsNumber="1" containsInteger="1" minValue="0" maxValue="0"/>
    </cacheField>
    <cacheField name="Project or Organ Linkedin" numFmtId="0">
      <sharedItems containsBlank="1" containsMixedTypes="1" containsNumber="1" containsInteger="1" minValue="0" maxValue="0"/>
    </cacheField>
    <cacheField name="Project web orLinkedin" numFmtId="0">
      <sharedItems containsBlank="1" containsMixedTypes="1" containsNumber="1" containsInteger="1" minValue="0" maxValue="0"/>
    </cacheField>
    <cacheField name="Contact" numFmtId="0">
      <sharedItems containsBlank="1" containsMixedTypes="1" containsNumber="1" containsInteger="1" minValue="0" maxValue="0"/>
    </cacheField>
    <cacheField name="Role" numFmtId="0">
      <sharedItems containsBlank="1" containsMixedTypes="1" containsNumber="1" containsInteger="1" minValue="0" maxValue="0"/>
    </cacheField>
    <cacheField name="Email" numFmtId="0">
      <sharedItems containsBlank="1" containsMixedTypes="1" containsNumber="1" containsInteger="1" minValue="0" maxValue="0"/>
    </cacheField>
    <cacheField name="Phone" numFmtId="0">
      <sharedItems containsBlank="1" containsMixedTypes="1" containsNumber="1" containsInteger="1" minValue="0" maxValue="0"/>
    </cacheField>
    <cacheField name="Linkedin" numFmtId="0">
      <sharedItems containsBlank="1" containsMixedTypes="1"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26">
  <r>
    <x v="0"/>
    <s v="EURMARS"/>
    <n v="101073985"/>
    <n v="44835"/>
    <n v="45930"/>
    <n v="0"/>
    <s v="null"/>
    <n v="0"/>
    <n v="0"/>
    <s v="HORIZON.2.3 - Civil Security for Society"/>
    <s v="HORIZON-CL3-2021-BM-01-01 - Enhanced security and management of borders, maritime environment, activities"/>
    <s v="HORIZON-CL3-2021-BM-01"/>
    <s v="https://cordis.europa.eu/project/id/101073985"/>
    <s v="null"/>
    <n v="101"/>
    <n v="2"/>
    <x v="0"/>
    <s v="Luxembourg"/>
    <s v="null"/>
    <s v="www.linkedin.com/company/european-dynamics"/>
    <n v="0"/>
    <s v="Leonidas Bardis"/>
    <s v="Director"/>
    <s v="leonidas.bardis@eurodyn.com"/>
    <s v="+30 210 8094500"/>
    <s v="https://www.linkedin.com/in/leonidas-bardis-6b143020/"/>
  </r>
  <r>
    <x v="0"/>
    <s v="EURMARS"/>
    <n v="101073985"/>
    <n v="44835"/>
    <n v="45930"/>
    <n v="0"/>
    <s v="null"/>
    <n v="0"/>
    <n v="0"/>
    <s v="HORIZON.2.3 - Civil Security for Society"/>
    <s v="HORIZON-CL3-2021-BM-01-01 - Enhanced security and management of borders, maritime environment, activities"/>
    <s v="HORIZON-CL3-2021-BM-01"/>
    <s v="https://cordis.europa.eu/project/id/101073985"/>
    <s v="null"/>
    <n v="102"/>
    <n v="1"/>
    <x v="1"/>
    <s v="Austria"/>
    <s v="null"/>
    <s v="null"/>
    <n v="0"/>
    <s v="null"/>
    <s v="null"/>
    <s v="null"/>
    <s v="null"/>
    <s v="null"/>
  </r>
  <r>
    <x v="0"/>
    <s v="EURMARS"/>
    <n v="101073985"/>
    <n v="44835"/>
    <n v="45930"/>
    <n v="0"/>
    <s v="null"/>
    <n v="0"/>
    <n v="0"/>
    <s v="HORIZON.2.3 - Civil Security for Society"/>
    <s v="HORIZON-CL3-2021-BM-01-01 - Enhanced security and management of borders, maritime environment, activities"/>
    <s v="HORIZON-CL3-2021-BM-01"/>
    <s v="https://cordis.europa.eu/project/id/101073985"/>
    <s v="null"/>
    <n v="49"/>
    <n v="6"/>
    <x v="2"/>
    <s v="Finlnd"/>
    <s v="null"/>
    <s v="null"/>
    <n v="0"/>
    <s v="null"/>
    <s v="null"/>
    <s v="null"/>
    <s v="null"/>
    <s v="null"/>
  </r>
  <r>
    <x v="0"/>
    <s v="EURMARS"/>
    <n v="101073985"/>
    <n v="44835"/>
    <n v="45930"/>
    <n v="0"/>
    <s v="null"/>
    <n v="0"/>
    <n v="0"/>
    <s v="HORIZON.2.3 - Civil Security for Society"/>
    <s v="HORIZON-CL3-2021-BM-01-01 - Enhanced security and management of borders, maritime environment, activities"/>
    <s v="HORIZON-CL3-2021-BM-01"/>
    <s v="https://cordis.europa.eu/project/id/101073985"/>
    <s v="null"/>
    <n v="103"/>
    <n v="1"/>
    <x v="3"/>
    <s v=" Greece"/>
    <s v="null"/>
    <s v="null"/>
    <n v="0"/>
    <s v="null"/>
    <s v="null"/>
    <s v="null"/>
    <s v="null"/>
    <s v="null"/>
  </r>
  <r>
    <x v="1"/>
    <s v="SmartResilience"/>
    <n v="700621"/>
    <n v="42491"/>
    <n v="43585"/>
    <n v="0"/>
    <s v="€ 5 023 417,68"/>
    <n v="0"/>
    <n v="0"/>
    <s v="H2020-EU.3.7. - Secure societies - Protecting freedom and security of Europe and its citizens"/>
    <s v="DRS-14-2015 - Critical Infrastructure Protection topic 3: Critical Infrastructure resilience indicator - analysis and development of methods for assessing resilience"/>
    <s v="H2020-DRS-2014-2015"/>
    <s v="https://cordis.europa.eu/project/id/700621"/>
    <s v="Participant"/>
    <n v="170"/>
    <n v="1"/>
    <x v="4"/>
    <s v="Greece"/>
    <s v="€ 118 285,55"/>
    <s v="null"/>
    <n v="0"/>
    <s v="null"/>
    <s v="null"/>
    <s v="null"/>
    <s v="null"/>
    <s v="null"/>
  </r>
  <r>
    <x v="2"/>
    <s v="UnderSec"/>
    <n v="101121289"/>
    <n v="45200"/>
    <n v="46295"/>
    <n v="0"/>
    <s v="€ 5 984 893,76"/>
    <n v="0"/>
    <n v="0"/>
    <s v="HORIZON.2.3 - Civil Security for Society"/>
    <s v="HORIZON-CL3-2022-BM-01-01 - Improved underwater detection and control capabilities to protect maritime areas and sea harbours"/>
    <s v="HORIZON-CL3-2022-BM-02"/>
    <s v="https://cordis.europa.eu/project/id/101121289"/>
    <s v="Participant"/>
    <n v="181"/>
    <n v="1"/>
    <x v="5"/>
    <s v="Israel"/>
    <s v="€ 442 750,00"/>
    <s v="null"/>
    <n v="0"/>
    <s v="null"/>
    <s v="null"/>
    <s v="null"/>
    <s v="null"/>
    <s v="null"/>
  </r>
  <r>
    <x v="3"/>
    <s v="I-REACT"/>
    <n v="700256"/>
    <n v="42522"/>
    <n v="43616"/>
    <n v="0"/>
    <s v="null"/>
    <n v="0"/>
    <n v="0"/>
    <s v="H2020-EU.3.7. - Secure societies - Protecting freedom and security of Europe and its citizens "/>
    <s v="DRS-01-2015 - Crisis management topic 1: potential of current and new measures and technologies to respond to extreme weather and climate events"/>
    <s v="H2020-DRS-2014-2015"/>
    <s v="https://cordis.europa.eu/project/id/700256"/>
    <s v="null"/>
    <n v="202"/>
    <n v="1"/>
    <x v="6"/>
    <s v="Italy"/>
    <s v="null"/>
    <s v="www.linkedin.com/company/linksfoundation"/>
    <n v="0"/>
    <s v="Claudio Rossi"/>
    <s v="coordinator"/>
    <s v=" claudio.rossi@linksfoundation.com"/>
    <s v="null"/>
    <s v="linkedin.com/in/claudio-rossi-19a7722"/>
  </r>
  <r>
    <x v="3"/>
    <s v="I-REACT"/>
    <n v="700256"/>
    <n v="42522"/>
    <n v="43616"/>
    <n v="0"/>
    <s v="€ 6 655 277,50"/>
    <n v="0"/>
    <n v="0"/>
    <s v="H2020-EU.3.7. - Secure societies - Protecting freedom and security of Europe and its citizens "/>
    <s v="DRS-01-2015 - Crisis management topic 1: potential of current and new measures and technologies to respond to extreme weather and climate events"/>
    <s v="H2020-DRS-2014-2015"/>
    <s v="https://cordis.europa.eu/project/id/700256"/>
    <s v="Participant"/>
    <n v="203"/>
    <n v="1"/>
    <x v="7"/>
    <s v="Austria"/>
    <s v="€ 464 653,00"/>
    <s v="www.linkedin.com/company/reactsrl/"/>
    <n v="0"/>
    <s v="Michael Riffler"/>
    <s v="Head of Research and Innovatio"/>
    <s v="riffler@geoville.com"/>
    <s v="null"/>
    <s v="http://www.linkedin.com/in/mriffler"/>
  </r>
  <r>
    <x v="3"/>
    <s v="I-REACT"/>
    <n v="700256"/>
    <n v="42522"/>
    <n v="43616"/>
    <n v="0"/>
    <s v="null"/>
    <n v="0"/>
    <n v="0"/>
    <s v="H2020-EU.3.7. - Secure societies - Protecting freedom and security of Europe and its citizens "/>
    <s v="DRS-01-2015 - Crisis management topic 1: potential of current and new measures and technologies to respond to extreme weather and climate events"/>
    <s v="H2020-DRS-2014-2015"/>
    <s v="https://cordis.europa.eu/project/id/700256"/>
    <s v="null"/>
    <n v="204"/>
    <n v="1"/>
    <x v="8"/>
    <s v="Germany"/>
    <s v="null"/>
    <s v="null"/>
    <n v="0"/>
    <s v="null"/>
    <s v="null"/>
    <s v="null"/>
    <s v="null"/>
    <s v="null"/>
  </r>
  <r>
    <x v="3"/>
    <s v="I-REACT"/>
    <n v="700256"/>
    <n v="42522"/>
    <n v="43616"/>
    <n v="0"/>
    <s v="null"/>
    <n v="0"/>
    <n v="0"/>
    <s v="H2020-EU.3.7. - Secure societies - Protecting freedom and security of Europe and its citizens "/>
    <s v="DRS-01-2015 - Crisis management topic 1: potential of current and new measures and technologies to respond to extreme weather and climate events"/>
    <s v="H2020-DRS-2014-2015"/>
    <s v="https://cordis.europa.eu/project/id/700256"/>
    <s v="null"/>
    <n v="205"/>
    <n v="1"/>
    <x v="9"/>
    <s v="Germany"/>
    <s v="null"/>
    <s v="null"/>
    <n v="0"/>
    <s v="null"/>
    <s v="null"/>
    <s v="null"/>
    <s v="null"/>
    <s v="null"/>
  </r>
  <r>
    <x v="4"/>
    <s v="AIRE"/>
    <n v="101083716"/>
    <n v="44927"/>
    <n v="46387"/>
    <n v="0"/>
    <s v="€ 5 424 916,43"/>
    <n v="0"/>
    <n v="0"/>
    <s v="HORIZON.2.5 - Climate, Energy and Mobility "/>
    <s v="HORIZON-CL5-2021-D3-03-04 - Physics and aerodynamics of atmospheric flow of wind for power production"/>
    <s v="HORIZON-CL5-2021-D3-03"/>
    <s v="https://cordis.europa.eu/project/id/101083716"/>
    <s v="Coordinator"/>
    <n v="284"/>
    <n v="3"/>
    <x v="10"/>
    <s v="Spain"/>
    <s v="€ 1 187 040,00"/>
    <s v="https://www.linkedin.com/company/aire-project/"/>
    <n v="0"/>
    <s v="Pablo Ayesa Pascual"/>
    <s v="coordinator"/>
    <s v="payesa@cener.com"/>
    <s v="null"/>
    <s v="linkedin.com/in/pablo-ayesa-pascual-620a9810"/>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85"/>
    <n v="10"/>
    <x v="11"/>
    <s v="Denmark"/>
    <s v="€ 1 095 625,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49"/>
    <n v="6"/>
    <x v="2"/>
    <s v="Finland"/>
    <s v="€ 727 762,5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48"/>
    <n v="12"/>
    <x v="12"/>
    <s v="Germany"/>
    <s v="€ 697 897,5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86"/>
    <n v="4"/>
    <x v="13"/>
    <s v="Denmark"/>
    <s v="€ 233 750,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87"/>
    <n v="1"/>
    <x v="14"/>
    <s v="Spain"/>
    <s v="€ 423 885,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88"/>
    <n v="1"/>
    <x v="15"/>
    <s v="France"/>
    <s v="€ 523 831,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89"/>
    <n v="3"/>
    <x v="16"/>
    <s v="Spain"/>
    <s v="€ 197 000,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Third-party"/>
    <n v="290"/>
    <n v="2"/>
    <x v="17"/>
    <s v="Spain"/>
    <s v="€ 40 000,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icipant"/>
    <n v="291"/>
    <n v="1"/>
    <x v="18"/>
    <s v="Spain"/>
    <s v="€ 298 125,00"/>
    <s v="null"/>
    <n v="0"/>
    <s v="null"/>
    <s v="null"/>
    <s v="null"/>
    <s v="null"/>
    <s v="null"/>
  </r>
  <r>
    <x v="4"/>
    <s v="AIRE"/>
    <n v="101083716"/>
    <n v="44927"/>
    <n v="46387"/>
    <n v="0"/>
    <s v="null"/>
    <n v="0"/>
    <n v="0"/>
    <s v="HORIZON.2.5 - Climate, Energy and Mobility "/>
    <s v="HORIZON-CL5-2021-D3-03-04 - Physics and aerodynamics of atmospheric flow of wind for power production"/>
    <s v="HORIZON-CL5-2021-D3-03"/>
    <s v="https://cordis.europa.eu/project/id/101083716"/>
    <s v="partner"/>
    <n v="292"/>
    <n v="3"/>
    <x v="19"/>
    <s v="United Kingdom"/>
    <n v="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38"/>
    <n v="2"/>
    <x v="20"/>
    <s v="Ireland"/>
    <s v="€ 3 169 121,50"/>
    <s v="www.linkedin.com/school/university-college-cork-ireland-ucc-/"/>
    <n v="0"/>
    <s v="Giorgos Fagas"/>
    <s v="coordinator"/>
    <s v="georgios.fagas@tyndall.ie"/>
    <s v="null"/>
    <s v="linkedin.com/in/giorgosfaga"/>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38"/>
    <n v="2"/>
    <x v="20"/>
    <s v="Ireland"/>
    <s v="€ 3 169 121,50"/>
    <s v="null"/>
    <n v="0"/>
    <s v="Paul Roseingrave"/>
    <s v="Tyndall Institute"/>
    <s v="paul.roseingrave@tyndall.ie"/>
    <s v="null"/>
    <s v="linkedin.com/in/paulroseingrave"/>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146"/>
    <n v="2"/>
    <x v="21"/>
    <s v="Belgium"/>
    <s v=" € 117,2 35,875"/>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216"/>
    <n v="3"/>
    <x v="22"/>
    <s v="France"/>
    <s v=" € 48,5 51,026"/>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48"/>
    <n v="12"/>
    <x v="12"/>
    <s v="Germany"/>
    <s v=" € 142,8 41,875"/>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39"/>
    <n v="1"/>
    <x v="23"/>
    <s v="Portugal"/>
    <s v=" € 85,6 40,75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0"/>
    <n v="1"/>
    <x v="24"/>
    <s v="France"/>
    <s v=" € 38,9 07,681"/>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1"/>
    <n v="1"/>
    <x v="25"/>
    <s v="Ireland"/>
    <s v=" € 8,3 75,0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2"/>
    <n v="1"/>
    <x v="26"/>
    <s v="France"/>
    <s v=" € 12,9 37,5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3"/>
    <n v="1"/>
    <x v="27"/>
    <s v="Germany"/>
    <s v=" € 14,5 00,0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4"/>
    <n v="1"/>
    <x v="28"/>
    <s v="Austria"/>
    <s v=" € 45,4 18,25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11"/>
    <n v="4"/>
    <x v="29"/>
    <s v="Belgium"/>
    <s v=" € 30,8 75,0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295"/>
    <n v="4"/>
    <x v="30"/>
    <s v="France"/>
    <s v=" € 24,0 00,0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5"/>
    <n v="1"/>
    <x v="31"/>
    <s v="Germany"/>
    <s v=" € 34,4 37,500"/>
    <s v="null"/>
    <n v="0"/>
    <s v="null"/>
    <s v="null"/>
    <s v="null"/>
    <s v="null"/>
    <s v="null"/>
  </r>
  <r>
    <x v="5"/>
    <s v="ASCENTPlus"/>
    <n v="871130"/>
    <n v="44075"/>
    <n v="45716"/>
    <n v="0"/>
    <s v="€ 9 660 940,51"/>
    <n v="0"/>
    <n v="0"/>
    <s v="H2020-EU.1.4. - EXCELLENT SCIENCE - Research Infrastructures"/>
    <s v="INFRAIA-01-2018-2019 - Integrating Activities for Advanced Communities"/>
    <s v="H2020-INFRAIA-2018-2020"/>
    <s v="https://cordis.europa.eu/project/id/871130"/>
    <s v="null"/>
    <n v="346"/>
    <n v="1"/>
    <x v="32"/>
    <s v="Italy"/>
    <s v=" € 40,5 36,625"/>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47"/>
    <n v="1"/>
    <x v="33"/>
    <s v="Italy"/>
    <s v="€ 978 425,00"/>
    <s v="www.linkedin.com/company/leonardo---societa-per-azioni/"/>
    <n v="0"/>
    <s v="Paolo Bellavista"/>
    <s v="coordinator"/>
    <s v="paolo.bellavista@unibo.it"/>
    <s v="+39 051 20 93866"/>
    <s v="linkedin.com/in/paolobellavista"/>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48"/>
    <n v="1"/>
    <x v="34"/>
    <s v=" Italy"/>
    <s v="€ 692 250,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49"/>
    <n v="1"/>
    <x v="35"/>
    <s v=" Luxembourg"/>
    <s v="€ 246 837,5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0"/>
    <n v="1"/>
    <x v="36"/>
    <s v=" Italy"/>
    <s v="€ 857 500,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1"/>
    <n v="2"/>
    <x v="37"/>
    <s v=" Italy"/>
    <s v="€ 742 500,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2"/>
    <n v="1"/>
    <x v="38"/>
    <s v=" Israel"/>
    <s v="€ 567 087,5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3"/>
    <n v="1"/>
    <x v="39"/>
    <s v=" Luxembourg"/>
    <s v="€ 481 075,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4"/>
    <n v="1"/>
    <x v="40"/>
    <s v=" Belgium"/>
    <s v="€ 446 875,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5"/>
    <n v="1"/>
    <x v="41"/>
    <s v="Spain"/>
    <s v="€ 315 000,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6"/>
    <n v="1"/>
    <x v="42"/>
    <s v=" Luxembourg"/>
    <s v="€ 469 125,0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7"/>
    <n v="2"/>
    <x v="43"/>
    <s v=" Portugal"/>
    <s v="€ 664 687,5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8"/>
    <n v="1"/>
    <x v="44"/>
    <s v=" Belgium"/>
    <s v="€ 262 937,50"/>
    <s v="null"/>
    <n v="0"/>
    <s v="null"/>
    <s v="null"/>
    <s v="null"/>
    <s v="null"/>
    <s v="null"/>
  </r>
  <r>
    <x v="6"/>
    <s v="ATENA"/>
    <n v="700581"/>
    <n v="42491"/>
    <n v="43616"/>
    <n v="0"/>
    <s v="null"/>
    <n v="0"/>
    <n v="0"/>
    <s v="H2020-EU.3.7. - Secure societies - Protecting freedom and security of Europe and its citizens "/>
    <s v="DS-03-2015 - The role of ICT in Critical Infrastructure Protection"/>
    <s v="H2020-DS-2014-2015"/>
    <s v="https://cordis.europa.eu/article/id/410209-increasing-the-security-and-resilience-of-europe-s-critical-infrastructure"/>
    <s v="null"/>
    <n v="359"/>
    <n v="1"/>
    <x v="45"/>
    <s v=" Estonia"/>
    <s v="€ 165 625,00"/>
    <s v="null"/>
    <n v="0"/>
    <s v="null"/>
    <s v="null"/>
    <s v="null"/>
    <s v="null"/>
    <s v="null"/>
  </r>
  <r>
    <x v="7"/>
    <s v="EU-CIRCLE"/>
    <n v="653824"/>
    <n v="42156"/>
    <n v="43373"/>
    <n v="0"/>
    <s v="null"/>
    <n v="0"/>
    <n v="0"/>
    <s v="H2020-EU.3.5. - SOCIETAL CHALLENGES - Climate action, Environment, Resource Efficiency and Raw Materials"/>
    <s v="DRS-09-2014 - Disaster Resilience &amp; Climate Change topic 1: Science and innovation for adaptation to climate change: from assessing costs, risks and opportunities to demonstration of options and practices"/>
    <s v="H2020-DRS-2014-2015"/>
    <s v="https://cordis.europa.eu/project/id/653824"/>
    <s v="null"/>
    <n v="376"/>
    <n v="1"/>
    <x v="46"/>
    <s v=" Cyprus"/>
    <s v="€ 418 543,75"/>
    <s v="null"/>
    <n v="0"/>
    <s v="null"/>
    <s v="null"/>
    <s v="null"/>
    <s v="null"/>
    <s v="null"/>
  </r>
  <r>
    <x v="8"/>
    <s v="GASVESSEL"/>
    <n v="723030"/>
    <n v="42887"/>
    <n v="44651"/>
    <s v="SOCIETAL CHALLENGES - Smart, Green And Integrated Transport"/>
    <s v="€ 11 997 162,50"/>
    <s v="€ 11 997 162,50"/>
    <s v="Work packages 4 and 5 will include an “Impact assessment at environmental and socio-economic level” (WP4) and a “Roadmap to replication: market and policy assessment” (WP5). They will mainly address monitoring and avoidance of fugitive methane emissions facing the upcoming Regulation (EU) on “Methane emissions reduction in the energy sector” and will in particular prepare technical and legal recommendations to avoid methane emissions in LNG infrastructures. Artificial Intelligence (AI) based “Advanced Process Control and Scale-up considerations” (WP6) and the operation of the complete process chain will finally provide a proof-of-concept for the proposed process at TRL 3-4."/>
    <s v="H2020-EU.3.4. - SOCIETAL CHALLENGES - Smart, Green And Integrated Transport"/>
    <s v="MG-2.3-2016 - New and improved transport concepts in waterborne transport"/>
    <s v="H2020-MG-2016-2017"/>
    <s v="https://cordis.europa.eu/project/id/723030"/>
    <s v="Participant"/>
    <n v="0"/>
    <n v="0"/>
    <x v="47"/>
    <s v="Germany"/>
    <s v="€ 76 650,00"/>
    <n v="0"/>
    <s v="https://www.gasvessel.eu/"/>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Coordinator"/>
    <n v="0"/>
    <n v="0"/>
    <x v="48"/>
    <s v="Italy"/>
    <s v="€ 777 743,00"/>
    <s v="www.linkedin.com/school/unibo/"/>
    <s v="www.linkedin.com/company/netfuels/"/>
    <s v="Andrea Contin"/>
    <s v="coordinator"/>
    <s v="andrea.contin@unibo.it"/>
    <n v="0"/>
    <s v="linkedin.com/in/andrea-contin-0a741b62"/>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icipant"/>
    <n v="0"/>
    <n v="0"/>
    <x v="12"/>
    <s v="Germany"/>
    <s v="€ 1 663 109,00"/>
    <n v="0"/>
    <n v="0"/>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icipant"/>
    <n v="0"/>
    <n v="0"/>
    <x v="49"/>
    <s v="Spain"/>
    <s v="€ 686 214,00"/>
    <n v="0"/>
    <n v="0"/>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icipant"/>
    <n v="0"/>
    <n v="0"/>
    <x v="50"/>
    <s v="Poland"/>
    <s v="€ 460 563,00"/>
    <n v="0"/>
    <n v="0"/>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icipant"/>
    <n v="0"/>
    <n v="0"/>
    <x v="51"/>
    <s v="Germany"/>
    <s v="€ 412 625,00"/>
    <n v="0"/>
    <n v="0"/>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icipant"/>
    <n v="0"/>
    <n v="0"/>
    <x v="52"/>
    <s v="Austria"/>
    <s v="€ 501 485,00"/>
    <n v="0"/>
    <n v="0"/>
    <n v="0"/>
    <n v="0"/>
    <n v="0"/>
    <n v="0"/>
    <n v="0"/>
  </r>
  <r>
    <x v="9"/>
    <s v="NET-Fuels"/>
    <n v="101083780"/>
    <n v="44866"/>
    <n v="46326"/>
    <s v="Climate, Energy and Mobility"/>
    <s v="€ 4 501 739,00"/>
    <s v="€ 4 501 739,00"/>
    <s v="NET-Fuels develops a novel pathway to produce carbon-negative biofuels from low value biogenic residues (such as digestate, calamity wood, pruning) through a combination of thermochemical conversion, separation of hydrogen from the syngas, oxy-fuel combustion of the tail gas, bio-electrochemical conversion of CO2 into methane and carbon sequestration in the biochar. The process will also generate as an additional product a biofuel intermediary (high quality pyrolysis oil) which has proven conversion route into drop-in fuels. The project will take the integrated process to TRL 5, providing a platform (in terms of technical feasibility, economic performance, and environmental and social sustainability) for further demonstration and validation projects. In doing so it brings together a consortium of internationally recognized experts in biomass thermochemical conversion, bioreactors design, environmental sustainability and life cycle analysis, dynamic modelling, biochar utilisation, economic analysis and business case development and dedicated outreach, public engagement, and social sustainability analysis. The Net-Fuels system will be able to deliver 25 Mtoe of advanced biofuels in 2030 (7% share of the transport fuel consumption), if exploiting between one third and one fourth of the total pool of available feedstock listed in Part A of Annex IX in Europe. In correspondence of such objective, NET-Fuels will ensure 110 Mt of CO2 of net negative emission."/>
    <s v="HORIZON.2.5 - Climate, Energy and Mobility_x000a_                                        _x000a_                                                                                                                            Main Programme"/>
    <s v="engineering and technologyenvironmental biotechnologybioremediationbioreactorsnatural scienceschemical sciencesorganic chemistryaliphatic compoundsengineering and technologyenvironmental engineeringenergy and fuelsengineering and technologyindustrial biotechnologybiomaterialsbiofuelsagricultural sciencesagricultural biotechnologybiomass"/>
    <s v="HORIZON-CL5-2021-D3-03"/>
    <s v="https://www.cordis.europa.eu/project/id/101083780"/>
    <s v="partner"/>
    <n v="0"/>
    <n v="0"/>
    <x v="53"/>
    <s v="United Kingdom"/>
    <s v="€ 0,00"/>
    <n v="0"/>
    <n v="0"/>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Coordinator"/>
    <n v="0"/>
    <n v="0"/>
    <x v="54"/>
    <s v="Portugal"/>
    <s v="€ 3 586 847,40"/>
    <s v="www.linkedin.com/company/colabbioref/?originalSubdomain=pt"/>
    <s v="www.linkedin.com/company/hyield-project"/>
    <s v="Laia Mencia Trinchant"/>
    <s v="coordinator"/>
    <n v="0"/>
    <n v="0"/>
    <s v="linkedin.com/in/laia-mencia-trinchant-bbbb52189"/>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55"/>
    <s v="Portugal"/>
    <s v="€ 500 001,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56"/>
    <s v="Germany"/>
    <s v="€ 1 099 885,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57"/>
    <s v="Greece"/>
    <s v="€ 253 375,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58"/>
    <s v="Portugal"/>
    <s v="€ 1 536 137,83"/>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59"/>
    <s v="Spain"/>
    <s v="€ 333 500,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60"/>
    <s v="Portugal"/>
    <s v="€ 731 185,66"/>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icipant"/>
    <n v="0"/>
    <n v="0"/>
    <x v="61"/>
    <s v="Portugal"/>
    <s v="€ 2 253 402,55"/>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www.cordis.europa.eu/project/id/101084148"/>
    <s v="partner"/>
    <n v="0"/>
    <n v="0"/>
    <x v="62"/>
    <s v="Switzerland"/>
    <s v="€ 0,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cordis.europa.eu/project/id/101084148"/>
    <s v="partner"/>
    <n v="0"/>
    <n v="0"/>
    <x v="63"/>
    <s v="Switzerland"/>
    <s v="€ 0,00"/>
    <n v="0"/>
    <s v="www.linkedin.com/company/hyield-project"/>
    <n v="0"/>
    <n v="0"/>
    <n v="0"/>
    <n v="0"/>
    <n v="0"/>
  </r>
  <r>
    <x v="10"/>
    <s v="HYFUELUP"/>
    <n v="101084148"/>
    <n v="44866"/>
    <n v="46326"/>
    <s v="Climate, Energy and Mobility"/>
    <s v="€ 11 573 443,92"/>
    <s v="€ 10 294 334,44"/>
    <s v="The ongoing decarbonisation of the energy and transport systems is a current challenge in Europe. As the rising prices of fossil natural gas make evident, the need to increase renewable gas capacity is undeniable and goes hand in hand with solving bottlenecks that current biomethane production technologies cannot effectively address. The HYFUELUP project aims to demonstrate a flexible and hybrid pathway for the efficient and cost-effective production of biomethane through thermochemical technologies combined with renewable hydrogen. A complete deployment value chain, including biomethane offtake and distribution, will also be demonstrated to contribute to the market penetration of biomethane in key sectors. Thanks to the broad composition of the consortium, the project will blend market knowledge with advanced academic and industrial perspectives to demonstrate the production of biomethane at scale. First, the flexible conversion of low-grade feedstocks via sorption-enhanced gasification will be validated, coupled with syngas or flue gas clean-up, in a demonstrator at TRL6. Then, a second demonstrator will also validate fluidised-bed methanation of either syngas or flue gas with the dynamic addition of hydrogen at TRL6, before both technologies are integrated into a third demonstrator to produce biomethane at scale and reach TRL7. Together, such developments work toward reaching the impacts of the work programme and lead to relevant changes in action and practice via two well-defined impact pathways (“technological development and adoption”, and “enhancing capacity”) that will ultimately help strengthen the European scientific leadership for the development of a highly competitive renewable gas industry, widen the technology portfolio of biomethane production technologies, and improve citizen well-being via reduced climate and social risks."/>
    <s v="HORIZON.2.5 - Climate, Energy and Mobility"/>
    <s v="engineering and technologychemical engineeringchemical process engineeringengineering and technologyenvironmental engineeringenergy and fuelssocial scienceseconomics and businesseconomicssustainable economyagricultural sciencesagricultural biotechnologybiomass"/>
    <s v="HORIZON-CL5-2021-D3-03"/>
    <s v="https://cordis.europa.eu/project/id/101084148"/>
    <s v="partner"/>
    <n v="0"/>
    <n v="0"/>
    <x v="64"/>
    <s v="United Kingdom"/>
    <s v="€ 0,00"/>
    <n v="0"/>
    <s v="www.linkedin.com/company/hyield-project"/>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Coordinator"/>
    <n v="0"/>
    <n v="0"/>
    <x v="65"/>
    <s v="Spain"/>
    <s v="€ 583 750,00"/>
    <s v="https://prodigio-project.eu/"/>
    <s v="https://prodigio-project.eu/"/>
    <s v="Pedro Cermeño"/>
    <s v="coordinator"/>
    <s v="pedrocermeno@icm.csic.es"/>
    <n v="0"/>
    <s v="linkedin.com/in/pedro-cermeno-4025a122a"/>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66"/>
    <s v="Germany"/>
    <s v="€ 217 500,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67"/>
    <s v="France"/>
    <s v="€ 203 555,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Third-party"/>
    <n v="0"/>
    <n v="0"/>
    <x v="68"/>
    <s v="France"/>
    <s v="€ 96 341,25"/>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69"/>
    <s v="Spain"/>
    <s v="€ 255 000,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70"/>
    <s v="Spain"/>
    <s v="€ 324 920,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71"/>
    <s v="Norway"/>
    <s v="€ 483 625,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72"/>
    <s v="Taiwan"/>
    <s v="€ 0,00"/>
    <n v="0"/>
    <s v="https://prodigio-project.eu/"/>
    <n v="0"/>
    <n v="0"/>
    <n v="0"/>
    <n v="0"/>
    <n v="0"/>
  </r>
  <r>
    <x v="11"/>
    <s v="PRODIGIO"/>
    <n v="101007006"/>
    <n v="44197"/>
    <n v="45473"/>
    <s v="SOCIETAL CHALLENGES - Secure, clean and efficient energy"/>
    <s v="€ 2 452 941,25"/>
    <s v="€ 2 452 941,25"/>
    <s v="Process monitoring is a crucial task for bioprocess optimization and will play a decisive role in the digitization of future bio-based production systems. System failure prediction technologies must be an integral part of monitoring schemes; however, these technologies are underdeveloped as far as the bioenergy industry is concerned. The objective of PRODIGIO is to establish a base of knowledge for the development of system failure prediction technologies that increase the performance of microalgae production and anaerobic digestion systems and advance towards more favourable techno-economic, environmental and social performance to achieve more sustainable microalgae biogas. By combining perturbation experiments in bioreactor systems and cutting-edge methods for big data analysis, PRODIGIO will decode the triggers, identify early-warnings, define threshold values, and calculate warning times for critical state transitions in bioreactors. Taking into account processes inefficiencies, we estimate that, along with the implementation of prevention countermeasures, PRODIGIO technology could contribute to increasing resource and energy efficiencies &gt;50% throughout the production chain, which would translate into OPEX savings and GHG emissions reduction. The technological solutions that will derive from the project, such as a catalog of early warning signals for the failure of microalgae production and conversion-to-biogas systems, will be pre-commercial in nature; however, a roadmap will be compiled and updated during the course of the project that will identify priority research lines for further development and future implementation of technology. The results of PRODIGIO will pave the way for moving the entire microalgae biogas production chain efficiently towards its theoretical maximum, enabling the development of a fully integrated and truly sustainable microalgae biogas production industry and contributing to strengthening the EU's leadership in renewable fuel technologies."/>
    <s v="H2020-EU.3.3. - SOCIETAL CHALLENGES - Secure, clean and efficient energy"/>
    <s v="engineering and technologyenvironmental biotechnologybioremediationbioreactorsengineering and technologyenvironmental engineeringenergy and fuels"/>
    <s v="H2020-LC-SC3-2018-2019-2020"/>
    <s v="https://cordis.europa.eu/project/id/101007006"/>
    <s v="Participant"/>
    <n v="0"/>
    <n v="0"/>
    <x v="73"/>
    <s v="Spain"/>
    <s v="€ 288 250,00"/>
    <n v="0"/>
    <s v="https://prodigio-project.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Coordinator"/>
    <n v="0"/>
    <n v="0"/>
    <x v="2"/>
    <s v="Finland"/>
    <s v="€ 1 414 140,00"/>
    <s v="www.linkedin.com/company/vtt/"/>
    <s v="https://www.flexsng.eu/"/>
    <s v="Minna Kurkela"/>
    <s v="coordinator"/>
    <s v="minna.kurkela@vtt.fi"/>
    <n v="0"/>
    <s v="linkedin.com/in/minna-kurkela-57278443"/>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4"/>
    <s v="Greece"/>
    <s v="€ 450 625,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5"/>
    <s v="Germany"/>
    <s v="€ 400 50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11"/>
    <s v="Denmark"/>
    <s v="€ 414 015,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6"/>
    <s v="Sweden"/>
    <s v="€ 255 05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7"/>
    <s v="Sweden"/>
    <s v="€ 215 125,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8"/>
    <s v="Canada"/>
    <s v="€ 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79"/>
    <s v="Canada"/>
    <s v="€ 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80"/>
    <s v="Italy"/>
    <s v="€ 333 42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81"/>
    <s v="Finland"/>
    <s v="€ 335 31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64"/>
    <s v="United Kingdom"/>
    <s v="€ 199 250,00"/>
    <s v="www.linkedin.com/company/vtt/"/>
    <s v="https://www.flexsng.eu/"/>
    <n v="0"/>
    <n v="0"/>
    <n v="0"/>
    <n v="0"/>
    <n v="0"/>
  </r>
  <r>
    <x v="12"/>
    <s v="FlexSNG"/>
    <n v="101022432"/>
    <n v="44348"/>
    <n v="45657"/>
    <s v="SOCIETAL CHALLENGES - Secure, clean and efficient energy"/>
    <s v="€ 4 478 190,00"/>
    <s v="€ 4 230 810,00"/>
    <s v="Our vision is to develop a flexible and cost-effective gasification-based process for the production of pipeline-quality biomethane, high-value biochar and renewable heat from a wide variety of low-quality biomass residues and biogenic waste feedstocks. The combination of gasification process development and feedstock supply chain optimization will lead to significant cost reductions that allow lowering biomethane production costs by more than 30% compared to state-of-the-art biomass-to-SNG technologies. The target is at medium-scale conversion plants, which allows the use of local biomass residues and biogenic wastes without heavy transport logistics. The key innovative technology of FlexSNG is the flexible gasification process that can switch between two operation modes according to price signals and market demand: 1) co-production of biomethane, biochar and heat, and 2) maximised production of biomethane and heat.  The produced biomethane can be readily injected into the existing gas infrastructure for distribution in the transport sector, heat/power production, industries and households. The co-produced biochar can be used to displace fossil fuels in energy production and industry or in material applications._x000a__x000a_The FlexSNG concept is based on the European partners advanced technologies in the field of oxygen production, gasification and gas clean-up and methanation. The innovative key enabling technologies will be developed and validated to TRL5. The Canadian partners bring their expertise in feedstock supply chain management, modelling and optimization of integrated biorefinery concepts, and the Canadian perspective into the project. FlexSNG will demonstrate the targeted 30% cost reduction in concrete case studies representing both European and Canadian conditions. The proposed activities are well in line with the goals set in the work programme for international cooperation with Canada to develop new sustainable solutions for biofuels/bioenergy production."/>
    <s v="H2020-EU.3.3. - SOCIETAL CHALLENGES - Secure, clean and efficient energy"/>
    <s v="engineering and technologyenvironmental engineeringenergy and fuelsfossil energynatural gasagricultural sciencesagricultural biotechnologybiomass"/>
    <s v="H2020-LC-SC3-2018-2019-2020"/>
    <s v="https://cordis.europa.eu/project/id/101022432"/>
    <s v="Participant"/>
    <n v="0"/>
    <n v="0"/>
    <x v="82"/>
    <s v="Italy"/>
    <s v="€ 213 375,00"/>
    <s v="www.linkedin.com/company/vtt/"/>
    <s v="https://www.flexsng.eu/"/>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Coordinator"/>
    <n v="0"/>
    <n v="0"/>
    <x v="12"/>
    <s v="Germany"/>
    <s v="€ 1 159 687,50"/>
    <n v="0"/>
    <s v="https://twineu.net/consortium/_x000a_www.linkedin.com/company/twineu/"/>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3"/>
    <s v="Belgium"/>
    <s v="€ 743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4"/>
    <s v="Italy"/>
    <s v="€ 722 750,00"/>
    <n v="0"/>
    <s v="https://twineu.net/consortium/"/>
    <s v="Ferdinando Bosco"/>
    <s v="Data Designer"/>
    <s v="ferdinando.bosco@eng.it"/>
    <n v="0"/>
    <s v="http://www.linkedin.com/in/ferdinandobosco"/>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0"/>
    <s v="Luxembourg"/>
    <s v="€ 682 150,00"/>
    <n v="0"/>
    <s v="https://twineu.net/consortium/"/>
    <s v="Stratis Kanarachos"/>
    <s v="coordinator"/>
    <s v="stratis.kanarachos@eurodyn.com"/>
    <n v="0"/>
    <s v="http://www.linkedin.com/in/stratis-kanarachos-ab504218"/>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5"/>
    <s v="Netherlands"/>
    <s v="€ 1 005 2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6"/>
    <s v="Italy"/>
    <s v="€ 461 1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87"/>
    <s v="Italy"/>
    <s v="€ 28 87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8"/>
    <s v="Greece"/>
    <s v="€ 371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89"/>
    <s v="Spain"/>
    <s v="€ 817 250,00"/>
    <n v="0"/>
    <s v="https://twineu.net/consortium/"/>
    <s v="Dune Sebilleau"/>
    <s v="Smart Grid &amp; Interoperability Expert"/>
    <s v="dune.sebilleau@trialog.com"/>
    <s v="01 44 70 61 20"/>
    <s v="http://www.linkedin.com/in/dune-sebilleau-756b1611a"/>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0"/>
    <s v="Slovenia"/>
    <s v="€ 114 038,75"/>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1"/>
    <s v="Hungary"/>
    <s v="€ 777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2"/>
    <s v="Austria"/>
    <s v="€ 163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3"/>
    <s v="Belgium"/>
    <s v="€ 112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4"/>
    <s v="Belgium"/>
    <s v="€ 140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5"/>
    <s v="Belgium"/>
    <s v="€ 145 13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6"/>
    <s v="Belgium"/>
    <s v="€ 152 596,25"/>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7"/>
    <s v="Bulgaria"/>
    <s v="€ 96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8"/>
    <s v="Bulgaria"/>
    <s v="€ 100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99"/>
    <s v="Bulgaria"/>
    <s v="€ 99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0"/>
    <s v="Bulgaria"/>
    <s v="€ 418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1"/>
    <s v="Bulgaria"/>
    <s v="€ 497 0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2"/>
    <s v="Cyprus"/>
    <s v="€ 276 8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3"/>
    <s v="Cyprus"/>
    <s v="€ 99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4"/>
    <s v="Cyprus"/>
    <s v="€ 99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5"/>
    <s v="Cyprus"/>
    <s v="€ 97 562,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6"/>
    <s v="Cyprus"/>
    <s v="€ 509 062,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7"/>
    <s v="France"/>
    <s v="€ 401 18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8"/>
    <s v="France"/>
    <s v="€ 463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09"/>
    <s v="Germany"/>
    <s v="€ 218 4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0"/>
    <s v="Germany"/>
    <s v="€ 202 1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1"/>
    <s v="Germany"/>
    <s v="€ 353 67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2"/>
    <s v="Germany"/>
    <s v="€ 281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113"/>
    <s v="Germany"/>
    <s v="€ 31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4"/>
    <s v="Germany"/>
    <s v="€ 441 625,00"/>
    <n v="0"/>
    <s v="https://twineu.net/consortium/"/>
    <s v="Antonello Monti"/>
    <s v="Professor, Institute Director"/>
    <s v="amonti@eonerc.rwth-aachen.de"/>
    <n v="0"/>
    <s v="http://www.linkedin.com/in/antonellomonti"/>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5"/>
    <s v="Germany"/>
    <s v="€ 161 35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6"/>
    <s v="Germany"/>
    <s v="€ 169 0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7"/>
    <s v="Greece"/>
    <s v="€ 236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8"/>
    <s v="Greece"/>
    <s v="€ 177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19"/>
    <s v="Greece"/>
    <s v="€ 153 1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0"/>
    <s v="Greece"/>
    <s v="€ 174 1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1"/>
    <s v="Greece"/>
    <s v="€ 125 0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2"/>
    <s v="Greece"/>
    <s v="€ 168 0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3"/>
    <s v="Greece"/>
    <s v="€ 427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4"/>
    <s v="Hungary"/>
    <s v="€ 114 712,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5"/>
    <s v="Hungary"/>
    <s v="€ 296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6"/>
    <s v="Hungary"/>
    <s v="€ 100 27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7"/>
    <s v="Hungary"/>
    <s v="€ 200 37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8"/>
    <s v="Italy"/>
    <s v="€ 266 08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29"/>
    <s v="Italy"/>
    <s v="€ 65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0"/>
    <s v="Italy"/>
    <s v="€ 32 8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131"/>
    <s v="Italy"/>
    <s v="€ 33 9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132"/>
    <s v="Italy"/>
    <s v="€ 33 9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133"/>
    <s v="Italy"/>
    <s v="€ 115 3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Third-party"/>
    <n v="0"/>
    <n v="0"/>
    <x v="134"/>
    <s v="Italy"/>
    <s v="€ 33 9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5"/>
    <s v="Italy"/>
    <s v="€ 65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6"/>
    <s v="Italy"/>
    <s v="€ 250 625,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7"/>
    <s v="Italy"/>
    <s v="€ 422 586,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8"/>
    <s v="Netherlands"/>
    <s v="€ 75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39"/>
    <s v="Netherlands"/>
    <s v="€ 75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0"/>
    <s v="Netherlands"/>
    <s v="€ 66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1"/>
    <s v="Netherlands"/>
    <s v="€ 87 93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2"/>
    <s v="Portugal"/>
    <s v="€ 300 0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3"/>
    <s v="Portugal"/>
    <s v="€ 294 0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4"/>
    <s v="Portugal"/>
    <s v="€ 183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5"/>
    <s v="Romania"/>
    <s v="€ 87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6"/>
    <s v="Romania"/>
    <s v="€ 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7"/>
    <s v="Slovenia"/>
    <s v="€ 127 7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8"/>
    <s v="Slovenia"/>
    <s v="€ 393 43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49"/>
    <s v="Slovenia"/>
    <s v="€ 94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0"/>
    <s v="Slovenia"/>
    <s v="€ 392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1"/>
    <s v="Spain"/>
    <s v="€ 236 68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2"/>
    <s v="Spain"/>
    <s v="€ 386 25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3"/>
    <s v="Spain"/>
    <s v="€ 149 93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4"/>
    <s v="Spain"/>
    <s v="€ 85 137,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5"/>
    <s v="Spain"/>
    <s v="€ 234 160,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6"/>
    <s v="Spain"/>
    <s v="€ 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7"/>
    <s v="Spain"/>
    <s v="€ 332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8"/>
    <s v="Romania"/>
    <s v="€ 177 50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icipant"/>
    <n v="0"/>
    <n v="0"/>
    <x v="159"/>
    <s v="Spain"/>
    <s v="€ 108 062,5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ner"/>
    <n v="0"/>
    <n v="0"/>
    <x v="160"/>
    <s v="Belgium"/>
    <s v="€ 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ner"/>
    <n v="0"/>
    <n v="0"/>
    <x v="161"/>
    <s v="Germany"/>
    <s v="€ 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ner"/>
    <n v="0"/>
    <n v="0"/>
    <x v="162"/>
    <s v="Spain"/>
    <s v="€ 0,00"/>
    <n v="0"/>
    <s v="https://twineu.net/consortium/"/>
    <n v="0"/>
    <n v="0"/>
    <n v="0"/>
    <n v="0"/>
    <n v="0"/>
  </r>
  <r>
    <x v="13"/>
    <s v="TwinEU"/>
    <n v="101136119"/>
    <n v="45292"/>
    <n v="46387"/>
    <s v="Climate, Energy and Mobility"/>
    <s v="€ 25 216 061,25"/>
    <s v="€ 19 999 999,50"/>
    <s v="The current international situation makes the process of energy transition more critical for Europe than ever before.  It is a key requirement to increase the penetration of renewables while aiming at making the infrastructure more resilient and cost-effective. In this context, digital twins (DT) build a key asset to facilitate all aspects of business and operational coordination for system operators and market parties. It is of fundamental importance to now start a process of agreement at European level so not to develop isolated instances but a federated ecosystem of DT solutions. Each operator should be able to make its own implementation decisions while preserving and supporting interoperability and exchange with the remaining ecosystem. Exactly this is the vision of the TwinEU consortium: enabling new technologies to foster an advanced concept of DT while determining the conditions for interoperability, data and model exchanges through standard interfaces and open APIs to external actors. The envisioned DT will build the kernel of European data exchange supported by interfaces to the Energy Data Space under development. Advanced modeling supported by AI tools and able to exploit High Performance Computing infrastructure will deliver an unprecedented capability to observe, test and activate a pan-European digital replica of the European energy infrastructure._x000a__x000a_In this process, reaching consensus is crucial: the consortium therefore gathers an unprecedented number of actors committed to achieving this common goal. The concepts developed by TwinEU span over 15 different European countries with a continuous coverage of the continental map. Demos will encompass key players at every level from transmission to distribution and market operators, while also testing the coordinated cross-area data exchange. The consortium also includes relevant industry players, research institutions and associations with a clear record in developing innovative solutions for Europe."/>
    <s v="HORIZON.2.5 - Climate, Energy and Mobility"/>
    <s v="HORIZON-CL5-2023-D3-01-10 - Supporting the development of a digital twin to improve management, operations and resilience of the EU Electricity System in support to REPowerEU"/>
    <s v="HORIZON-CL5-2023-D3-01"/>
    <s v="https://cordis.europa.eu/project/id/101136119"/>
    <s v="partner"/>
    <n v="0"/>
    <n v="0"/>
    <x v="163"/>
    <s v="Spain"/>
    <s v="€ 0,00"/>
    <n v="0"/>
    <s v="https://twineu.net/consortium/"/>
    <n v="0"/>
    <n v="0"/>
    <n v="0"/>
    <n v="0"/>
    <n v="0"/>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r>
    <x v="14"/>
    <m/>
    <m/>
    <m/>
    <m/>
    <m/>
    <m/>
    <m/>
    <m/>
    <m/>
    <m/>
    <m/>
    <m/>
    <m/>
    <m/>
    <m/>
    <x v="164"/>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91EEED-C1CB-4B7E-B960-C61D199EA017}" name="PivotTable3"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BS2:BT191" firstHeaderRow="1" firstDataRow="1" firstDataCol="1"/>
  <pivotFields count="26">
    <pivotField axis="axisRow" showAll="0">
      <items count="16">
        <item x="7"/>
        <item x="5"/>
        <item x="4"/>
        <item x="6"/>
        <item x="0"/>
        <item x="8"/>
        <item x="11"/>
        <item x="13"/>
        <item x="12"/>
        <item x="10"/>
        <item x="3"/>
        <item x="9"/>
        <item x="1"/>
        <item x="2"/>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66">
        <item x="161"/>
        <item x="49"/>
        <item x="159"/>
        <item x="46"/>
        <item x="65"/>
        <item x="37"/>
        <item x="1"/>
        <item x="66"/>
        <item x="138"/>
        <item x="48"/>
        <item x="63"/>
        <item x="109"/>
        <item x="103"/>
        <item x="128"/>
        <item x="107"/>
        <item x="67"/>
        <item x="92"/>
        <item x="59"/>
        <item x="54"/>
        <item x="91"/>
        <item x="14"/>
        <item x="18"/>
        <item x="57"/>
        <item x="30"/>
        <item x="143"/>
        <item x="102"/>
        <item x="61"/>
        <item x="93"/>
        <item x="22"/>
        <item x="145"/>
        <item x="16"/>
        <item x="130"/>
        <item x="34"/>
        <item x="79"/>
        <item x="77"/>
        <item x="35"/>
        <item x="154"/>
        <item x="11"/>
        <item x="118"/>
        <item x="104"/>
        <item x="60"/>
        <item x="47"/>
        <item x="110"/>
        <item x="124"/>
        <item x="112"/>
        <item x="113"/>
        <item x="68"/>
        <item x="163"/>
        <item x="87"/>
        <item x="75"/>
        <item x="97"/>
        <item x="147"/>
        <item x="99"/>
        <item x="148"/>
        <item x="90"/>
        <item x="160"/>
        <item x="119"/>
        <item x="86"/>
        <item x="129"/>
        <item x="135"/>
        <item x="15"/>
        <item x="84"/>
        <item x="98"/>
        <item x="111"/>
        <item x="8"/>
        <item x="151"/>
        <item x="82"/>
        <item x="123"/>
        <item x="74"/>
        <item x="89"/>
        <item x="94"/>
        <item x="4"/>
        <item x="0"/>
        <item x="95"/>
        <item x="125"/>
        <item x="6"/>
        <item x="12"/>
        <item x="10"/>
        <item x="152"/>
        <item x="70"/>
        <item x="3"/>
        <item x="7"/>
        <item x="149"/>
        <item x="126"/>
        <item x="69"/>
        <item x="162"/>
        <item x="120"/>
        <item x="142"/>
        <item x="24"/>
        <item x="45"/>
        <item x="58"/>
        <item x="23"/>
        <item x="21"/>
        <item x="51"/>
        <item x="39"/>
        <item x="139"/>
        <item x="64"/>
        <item x="44"/>
        <item x="55"/>
        <item x="33"/>
        <item x="127"/>
        <item x="25"/>
        <item x="26"/>
        <item x="40"/>
        <item x="72"/>
        <item x="71"/>
        <item x="19"/>
        <item x="157"/>
        <item x="62"/>
        <item x="50"/>
        <item x="132"/>
        <item x="133"/>
        <item x="5"/>
        <item x="155"/>
        <item x="121"/>
        <item x="144"/>
        <item x="114"/>
        <item x="52"/>
        <item x="136"/>
        <item x="108"/>
        <item x="41"/>
        <item x="13"/>
        <item x="27"/>
        <item x="117"/>
        <item x="100"/>
        <item x="140"/>
        <item x="76"/>
        <item x="81"/>
        <item x="122"/>
        <item x="31"/>
        <item x="115"/>
        <item x="85"/>
        <item x="2"/>
        <item x="141"/>
        <item x="137"/>
        <item x="9"/>
        <item x="38"/>
        <item x="105"/>
        <item x="156"/>
        <item x="83"/>
        <item x="73"/>
        <item x="17"/>
        <item x="153"/>
        <item x="43"/>
        <item x="134"/>
        <item x="131"/>
        <item x="32"/>
        <item x="36"/>
        <item x="28"/>
        <item x="146"/>
        <item x="158"/>
        <item x="42"/>
        <item x="78"/>
        <item x="29"/>
        <item x="20"/>
        <item x="106"/>
        <item x="88"/>
        <item x="56"/>
        <item x="150"/>
        <item x="96"/>
        <item x="116"/>
        <item x="80"/>
        <item x="53"/>
        <item x="101"/>
        <item x="164"/>
        <item t="default"/>
      </items>
    </pivotField>
    <pivotField showAll="0"/>
    <pivotField showAll="0"/>
    <pivotField showAll="0"/>
    <pivotField showAll="0"/>
    <pivotField showAll="0"/>
    <pivotField showAll="0"/>
    <pivotField showAll="0"/>
    <pivotField showAll="0"/>
    <pivotField showAll="0"/>
  </pivotFields>
  <rowFields count="2">
    <field x="0"/>
    <field x="16"/>
  </rowFields>
  <rowItems count="189">
    <i>
      <x/>
    </i>
    <i r="1">
      <x v="3"/>
    </i>
    <i>
      <x v="1"/>
    </i>
    <i r="1">
      <x v="23"/>
    </i>
    <i r="1">
      <x v="28"/>
    </i>
    <i r="1">
      <x v="76"/>
    </i>
    <i r="1">
      <x v="88"/>
    </i>
    <i r="1">
      <x v="91"/>
    </i>
    <i r="1">
      <x v="92"/>
    </i>
    <i r="1">
      <x v="101"/>
    </i>
    <i r="1">
      <x v="102"/>
    </i>
    <i r="1">
      <x v="122"/>
    </i>
    <i r="1">
      <x v="129"/>
    </i>
    <i r="1">
      <x v="146"/>
    </i>
    <i r="1">
      <x v="148"/>
    </i>
    <i r="1">
      <x v="153"/>
    </i>
    <i r="1">
      <x v="154"/>
    </i>
    <i>
      <x v="2"/>
    </i>
    <i r="1">
      <x v="20"/>
    </i>
    <i r="1">
      <x v="21"/>
    </i>
    <i r="1">
      <x v="30"/>
    </i>
    <i r="1">
      <x v="37"/>
    </i>
    <i r="1">
      <x v="60"/>
    </i>
    <i r="1">
      <x v="76"/>
    </i>
    <i r="1">
      <x v="77"/>
    </i>
    <i r="1">
      <x v="106"/>
    </i>
    <i r="1">
      <x v="121"/>
    </i>
    <i r="1">
      <x v="132"/>
    </i>
    <i r="1">
      <x v="141"/>
    </i>
    <i>
      <x v="3"/>
    </i>
    <i r="1">
      <x v="5"/>
    </i>
    <i r="1">
      <x v="32"/>
    </i>
    <i r="1">
      <x v="35"/>
    </i>
    <i r="1">
      <x v="89"/>
    </i>
    <i r="1">
      <x v="94"/>
    </i>
    <i r="1">
      <x v="97"/>
    </i>
    <i r="1">
      <x v="99"/>
    </i>
    <i r="1">
      <x v="103"/>
    </i>
    <i r="1">
      <x v="120"/>
    </i>
    <i r="1">
      <x v="136"/>
    </i>
    <i r="1">
      <x v="143"/>
    </i>
    <i r="1">
      <x v="147"/>
    </i>
    <i r="1">
      <x v="151"/>
    </i>
    <i>
      <x v="4"/>
    </i>
    <i r="1">
      <x v="6"/>
    </i>
    <i r="1">
      <x v="72"/>
    </i>
    <i r="1">
      <x v="80"/>
    </i>
    <i r="1">
      <x v="132"/>
    </i>
    <i>
      <x v="5"/>
    </i>
    <i r="1">
      <x v="41"/>
    </i>
    <i>
      <x v="6"/>
    </i>
    <i r="1">
      <x v="4"/>
    </i>
    <i r="1">
      <x v="7"/>
    </i>
    <i r="1">
      <x v="15"/>
    </i>
    <i r="1">
      <x v="46"/>
    </i>
    <i r="1">
      <x v="79"/>
    </i>
    <i r="1">
      <x v="84"/>
    </i>
    <i r="1">
      <x v="104"/>
    </i>
    <i r="1">
      <x v="105"/>
    </i>
    <i r="1">
      <x v="140"/>
    </i>
    <i>
      <x v="7"/>
    </i>
    <i r="1">
      <x/>
    </i>
    <i r="1">
      <x v="2"/>
    </i>
    <i r="1">
      <x v="8"/>
    </i>
    <i r="1">
      <x v="11"/>
    </i>
    <i r="1">
      <x v="12"/>
    </i>
    <i r="1">
      <x v="13"/>
    </i>
    <i r="1">
      <x v="14"/>
    </i>
    <i r="1">
      <x v="16"/>
    </i>
    <i r="1">
      <x v="19"/>
    </i>
    <i r="1">
      <x v="24"/>
    </i>
    <i r="1">
      <x v="25"/>
    </i>
    <i r="1">
      <x v="27"/>
    </i>
    <i r="1">
      <x v="29"/>
    </i>
    <i r="1">
      <x v="31"/>
    </i>
    <i r="1">
      <x v="36"/>
    </i>
    <i r="1">
      <x v="38"/>
    </i>
    <i r="1">
      <x v="39"/>
    </i>
    <i r="1">
      <x v="42"/>
    </i>
    <i r="1">
      <x v="43"/>
    </i>
    <i r="1">
      <x v="44"/>
    </i>
    <i r="1">
      <x v="45"/>
    </i>
    <i r="1">
      <x v="47"/>
    </i>
    <i r="1">
      <x v="48"/>
    </i>
    <i r="1">
      <x v="50"/>
    </i>
    <i r="1">
      <x v="51"/>
    </i>
    <i r="1">
      <x v="52"/>
    </i>
    <i r="1">
      <x v="53"/>
    </i>
    <i r="1">
      <x v="54"/>
    </i>
    <i r="1">
      <x v="55"/>
    </i>
    <i r="1">
      <x v="56"/>
    </i>
    <i r="1">
      <x v="57"/>
    </i>
    <i r="1">
      <x v="58"/>
    </i>
    <i r="1">
      <x v="59"/>
    </i>
    <i r="1">
      <x v="61"/>
    </i>
    <i r="1">
      <x v="62"/>
    </i>
    <i r="1">
      <x v="63"/>
    </i>
    <i r="1">
      <x v="65"/>
    </i>
    <i r="1">
      <x v="67"/>
    </i>
    <i r="1">
      <x v="69"/>
    </i>
    <i r="1">
      <x v="70"/>
    </i>
    <i r="1">
      <x v="72"/>
    </i>
    <i r="1">
      <x v="73"/>
    </i>
    <i r="1">
      <x v="74"/>
    </i>
    <i r="1">
      <x v="76"/>
    </i>
    <i r="1">
      <x v="78"/>
    </i>
    <i r="1">
      <x v="82"/>
    </i>
    <i r="1">
      <x v="83"/>
    </i>
    <i r="1">
      <x v="85"/>
    </i>
    <i r="1">
      <x v="86"/>
    </i>
    <i r="1">
      <x v="87"/>
    </i>
    <i r="1">
      <x v="95"/>
    </i>
    <i r="1">
      <x v="100"/>
    </i>
    <i r="1">
      <x v="107"/>
    </i>
    <i r="1">
      <x v="110"/>
    </i>
    <i r="1">
      <x v="111"/>
    </i>
    <i r="1">
      <x v="113"/>
    </i>
    <i r="1">
      <x v="114"/>
    </i>
    <i r="1">
      <x v="115"/>
    </i>
    <i r="1">
      <x v="116"/>
    </i>
    <i r="1">
      <x v="118"/>
    </i>
    <i r="1">
      <x v="119"/>
    </i>
    <i r="1">
      <x v="123"/>
    </i>
    <i r="1">
      <x v="124"/>
    </i>
    <i r="1">
      <x v="125"/>
    </i>
    <i r="1">
      <x v="128"/>
    </i>
    <i r="1">
      <x v="130"/>
    </i>
    <i r="1">
      <x v="131"/>
    </i>
    <i r="1">
      <x v="133"/>
    </i>
    <i r="1">
      <x v="134"/>
    </i>
    <i r="1">
      <x v="137"/>
    </i>
    <i r="1">
      <x v="138"/>
    </i>
    <i r="1">
      <x v="139"/>
    </i>
    <i r="1">
      <x v="142"/>
    </i>
    <i r="1">
      <x v="144"/>
    </i>
    <i r="1">
      <x v="145"/>
    </i>
    <i r="1">
      <x v="149"/>
    </i>
    <i r="1">
      <x v="150"/>
    </i>
    <i r="1">
      <x v="155"/>
    </i>
    <i r="1">
      <x v="156"/>
    </i>
    <i r="1">
      <x v="158"/>
    </i>
    <i r="1">
      <x v="159"/>
    </i>
    <i r="1">
      <x v="160"/>
    </i>
    <i r="1">
      <x v="163"/>
    </i>
    <i>
      <x v="8"/>
    </i>
    <i r="1">
      <x v="33"/>
    </i>
    <i r="1">
      <x v="34"/>
    </i>
    <i r="1">
      <x v="37"/>
    </i>
    <i r="1">
      <x v="49"/>
    </i>
    <i r="1">
      <x v="66"/>
    </i>
    <i r="1">
      <x v="68"/>
    </i>
    <i r="1">
      <x v="96"/>
    </i>
    <i r="1">
      <x v="126"/>
    </i>
    <i r="1">
      <x v="127"/>
    </i>
    <i r="1">
      <x v="132"/>
    </i>
    <i r="1">
      <x v="152"/>
    </i>
    <i r="1">
      <x v="161"/>
    </i>
    <i>
      <x v="9"/>
    </i>
    <i r="1">
      <x v="10"/>
    </i>
    <i r="1">
      <x v="17"/>
    </i>
    <i r="1">
      <x v="18"/>
    </i>
    <i r="1">
      <x v="22"/>
    </i>
    <i r="1">
      <x v="26"/>
    </i>
    <i r="1">
      <x v="40"/>
    </i>
    <i r="1">
      <x v="90"/>
    </i>
    <i r="1">
      <x v="96"/>
    </i>
    <i r="1">
      <x v="98"/>
    </i>
    <i r="1">
      <x v="108"/>
    </i>
    <i r="1">
      <x v="157"/>
    </i>
    <i>
      <x v="10"/>
    </i>
    <i r="1">
      <x v="64"/>
    </i>
    <i r="1">
      <x v="75"/>
    </i>
    <i r="1">
      <x v="81"/>
    </i>
    <i r="1">
      <x v="135"/>
    </i>
    <i>
      <x v="11"/>
    </i>
    <i r="1">
      <x v="1"/>
    </i>
    <i r="1">
      <x v="9"/>
    </i>
    <i r="1">
      <x v="76"/>
    </i>
    <i r="1">
      <x v="93"/>
    </i>
    <i r="1">
      <x v="109"/>
    </i>
    <i r="1">
      <x v="117"/>
    </i>
    <i r="1">
      <x v="162"/>
    </i>
    <i>
      <x v="12"/>
    </i>
    <i r="1">
      <x v="71"/>
    </i>
    <i>
      <x v="13"/>
    </i>
    <i r="1">
      <x v="112"/>
    </i>
    <i>
      <x v="14"/>
    </i>
    <i r="1">
      <x v="164"/>
    </i>
    <i t="grand">
      <x/>
    </i>
  </rowItems>
  <colItems count="1">
    <i/>
  </colItems>
  <dataFields count="1">
    <dataField name="Count of Organization"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A2CBC6-EB37-47F0-810F-232FD46E56A8}" name="Table1" displayName="Table1" ref="A1:AC1543" totalsRowShown="0" headerRowDxfId="33" headerRowBorderDxfId="32" tableBorderDxfId="31" totalsRowBorderDxfId="30">
  <autoFilter ref="A1:AC1543" xr:uid="{68A2CBC6-EB37-47F0-810F-232FD46E56A8}"/>
  <sortState xmlns:xlrd2="http://schemas.microsoft.com/office/spreadsheetml/2017/richdata2" ref="A2:AC1543">
    <sortCondition ref="D2:D1543"/>
    <sortCondition ref="R2:R1543"/>
  </sortState>
  <tableColumns count="29">
    <tableColumn id="29" xr3:uid="{06AE026D-F304-4019-B06A-80F74FF93E53}" name="NO" dataDxfId="29"/>
    <tableColumn id="30" xr3:uid="{FED5828F-674A-4ABA-9D47-EDBE53E7EBEB}" name="Requested topic" dataDxfId="28"/>
    <tableColumn id="1" xr3:uid="{1490F16A-39AE-4B6B-A5B2-0B7334FB5042}" name="Project Topic" dataDxfId="27"/>
    <tableColumn id="2" xr3:uid="{8F87CBA1-9747-4242-B9DB-38F580272A02}" name="Acronym" dataDxfId="26"/>
    <tableColumn id="3" xr3:uid="{A0905EAC-4596-42C7-A5FB-A340DC2D5D04}" name="Project ID" dataDxfId="25"/>
    <tableColumn id="4" xr3:uid="{CCE52842-E34D-4155-9C63-1418B0F866A8}" name="Start Date" dataDxfId="24"/>
    <tableColumn id="5" xr3:uid="{F1933FBB-1911-4FAE-8865-A5F57705C563}" name="End Date" dataDxfId="23"/>
    <tableColumn id="23" xr3:uid="{746B91A0-EDB4-45A4-A72B-F9F5E9C8461F}" name="Funded Under" dataDxfId="22"/>
    <tableColumn id="6" xr3:uid="{305F3816-F413-4ECB-9D6B-53C407D07442}" name="Total Cost" dataDxfId="21"/>
    <tableColumn id="24" xr3:uid="{156C40F0-B87C-414A-B009-A554899CF538}" name="EU Contribution" dataDxfId="20"/>
    <tableColumn id="25" xr3:uid="{615F8F36-5EA5-40EB-90DA-5D1AB44B96CB}" name="Objective" dataDxfId="19"/>
    <tableColumn id="7" xr3:uid="{83A6826D-6389-4568-85AD-EC9BB9B70E6F}" name="Programme" dataDxfId="18"/>
    <tableColumn id="8" xr3:uid="{EA5F6F4D-957C-4B20-96DA-93D6EAA68F4E}" name="Topic" dataDxfId="0"/>
    <tableColumn id="9" xr3:uid="{0CA6019B-71A3-45B8-9272-BFFCD1708285}" name="Call for Proposal" dataDxfId="17"/>
    <tableColumn id="10" xr3:uid="{B41E5138-E336-4FDF-8E68-A86170626692}" name="Source" dataDxfId="16"/>
    <tableColumn id="11" xr3:uid="{0AE52B71-A26A-474E-8475-8B73E0085220}" name="Organization Role" dataDxfId="15"/>
    <tableColumn id="12" xr3:uid="{A2BF5D17-E91C-49C6-951E-8B4EB14B5C66}" name="Organization correct contribution" dataDxfId="14">
      <calculatedColumnFormula>IFERROR(INDEX(BP:BP, MATCH(R2, BN:BN, 0)), "")</calculatedColumnFormula>
    </tableColumn>
    <tableColumn id="13" xr3:uid="{5E6C1EEE-62E9-4B3A-B033-25C2372BE298}" name="Organization" dataDxfId="13"/>
    <tableColumn id="15" xr3:uid="{E4470C41-9A56-47D2-8990-2EF58B0B836B}" name="Country" dataDxfId="12"/>
    <tableColumn id="16" xr3:uid="{57B9C989-1026-46EF-BA0B-9337BD2E28C6}" name="Organization Net EU Contribution" dataDxfId="11"/>
    <tableColumn id="17" xr3:uid="{0543D23E-F8CD-42C5-BCEE-8A0BD8841E39}" name="Project or Organ Linkedin" dataDxfId="10"/>
    <tableColumn id="18" xr3:uid="{22A7B815-C50E-4DD2-BA7B-59DB8DACEB29}" name="Project web or Linkedin" dataDxfId="9"/>
    <tableColumn id="19" xr3:uid="{918EC7BD-8F6D-41AB-A554-1964CCB50F90}" name="Contact" dataDxfId="8"/>
    <tableColumn id="20" xr3:uid="{661EF37E-BA62-4A0C-B2B0-4AC058E865CC}" name="Role" dataDxfId="7"/>
    <tableColumn id="21" xr3:uid="{DAFAFC6D-D2E1-47C3-8543-8449B6EA5B88}" name="Email" dataDxfId="6"/>
    <tableColumn id="22" xr3:uid="{7920B8A6-B716-45E9-85DB-0F13CCB1BDE8}" name="Phone" dataDxfId="5"/>
    <tableColumn id="26" xr3:uid="{939DA3F2-49DB-4B3F-B708-BEA1084754D3}" name="Linkedin" dataDxfId="4"/>
    <tableColumn id="27" xr3:uid="{4F8443AD-FC82-4179-850F-42EE96CBEB93}" name="Contact web found" dataDxfId="3"/>
    <tableColumn id="28" xr3:uid="{B6691A56-45CD-4CD4-B7E3-470236CDF783}" name="Not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rdis.europa.eu/programme/id/HORIZON.2.5/en" TargetMode="External"/><Relationship Id="rId299" Type="http://schemas.openxmlformats.org/officeDocument/2006/relationships/hyperlink" Target="https://cordis.europa.eu/programme/id/HORIZON_HORIZON-CL5-2023-D3-02-14/en" TargetMode="External"/><Relationship Id="rId21" Type="http://schemas.openxmlformats.org/officeDocument/2006/relationships/hyperlink" Target="https://cordis.europa.eu/project/id/723030" TargetMode="External"/><Relationship Id="rId63" Type="http://schemas.openxmlformats.org/officeDocument/2006/relationships/hyperlink" Target="https://cordis.europa.eu/project/id/857796" TargetMode="External"/><Relationship Id="rId159" Type="http://schemas.openxmlformats.org/officeDocument/2006/relationships/hyperlink" Target="https://ec.europa.eu/info/funding-tenders/opportunities/portal/screen/opportunities/topic-search;callCode=HORIZON-CL5-2021-D3-03" TargetMode="External"/><Relationship Id="rId324" Type="http://schemas.openxmlformats.org/officeDocument/2006/relationships/printerSettings" Target="../printerSettings/printerSettings1.bin"/><Relationship Id="rId170" Type="http://schemas.openxmlformats.org/officeDocument/2006/relationships/hyperlink" Target="https://cordis.europa.eu/programme/id/H2020-EU.3.2./en" TargetMode="External"/><Relationship Id="rId226" Type="http://schemas.openxmlformats.org/officeDocument/2006/relationships/hyperlink" Target="https://cordis.europa.eu/programme/id/H2020-EU.2.1.1./en" TargetMode="External"/><Relationship Id="rId268" Type="http://schemas.openxmlformats.org/officeDocument/2006/relationships/hyperlink" Target="https://cordis.europa.eu/project/id/101084405" TargetMode="External"/><Relationship Id="rId32" Type="http://schemas.openxmlformats.org/officeDocument/2006/relationships/hyperlink" Target="https://cordis.europa.eu/project/id/101022432" TargetMode="External"/><Relationship Id="rId74" Type="http://schemas.openxmlformats.org/officeDocument/2006/relationships/hyperlink" Target="https://cordis.europa.eu/project/id/857796" TargetMode="External"/><Relationship Id="rId128" Type="http://schemas.openxmlformats.org/officeDocument/2006/relationships/hyperlink" Target="https://cordis.europa.eu/programme/id/HORIZON_HORIZON-CL5-2021-D3-03-16/en" TargetMode="External"/><Relationship Id="rId5" Type="http://schemas.openxmlformats.org/officeDocument/2006/relationships/hyperlink" Target="https://www.linkedin.com/in/laia-mencia-trinchant-bbbb52189" TargetMode="External"/><Relationship Id="rId181" Type="http://schemas.openxmlformats.org/officeDocument/2006/relationships/hyperlink" Target="https://cordis.europa.eu/programme/id/H2020-EU.3.2./en" TargetMode="External"/><Relationship Id="rId237" Type="http://schemas.openxmlformats.org/officeDocument/2006/relationships/hyperlink" Target="https://cordis.europa.eu/programme/id/H2020_ICT-25-2018-2020/en" TargetMode="External"/><Relationship Id="rId279" Type="http://schemas.openxmlformats.org/officeDocument/2006/relationships/hyperlink" Target="https://cordis.europa.eu/programme/id/HORIZON.2.5/en" TargetMode="External"/><Relationship Id="rId43" Type="http://schemas.openxmlformats.org/officeDocument/2006/relationships/hyperlink" Target="https://cordis.europa.eu/project/id/857796" TargetMode="External"/><Relationship Id="rId139" Type="http://schemas.openxmlformats.org/officeDocument/2006/relationships/hyperlink" Target="https://cordis.europa.eu/programme/id/HORIZON_HORIZON-CL5-2021-D3-03-16/en" TargetMode="External"/><Relationship Id="rId290" Type="http://schemas.openxmlformats.org/officeDocument/2006/relationships/hyperlink" Target="https://cordis.europa.eu/programme/id/HORIZON.2.5/en" TargetMode="External"/><Relationship Id="rId304" Type="http://schemas.openxmlformats.org/officeDocument/2006/relationships/hyperlink" Target="https://cordis.europa.eu/programme/id/HORIZON_HORIZON-CL5-2023-D3-02-14/en" TargetMode="External"/><Relationship Id="rId85" Type="http://schemas.openxmlformats.org/officeDocument/2006/relationships/hyperlink" Target="https://cordis.europa.eu/project/id/101084288" TargetMode="External"/><Relationship Id="rId150" Type="http://schemas.openxmlformats.org/officeDocument/2006/relationships/hyperlink" Target="https://ec.europa.eu/info/funding-tenders/opportunities/portal/screen/opportunities/topic-search;callCode=HORIZON-CL5-2021-D3-03" TargetMode="External"/><Relationship Id="rId192" Type="http://schemas.openxmlformats.org/officeDocument/2006/relationships/hyperlink" Target="https://cordis.europa.eu/programme/id/H2020_FNR-12-2020/en" TargetMode="External"/><Relationship Id="rId206" Type="http://schemas.openxmlformats.org/officeDocument/2006/relationships/hyperlink" Target="https://ec.europa.eu/info/funding-tenders/opportunities/portal/screen/opportunities/topic-search;callCode=H2020-FNR-2020" TargetMode="External"/><Relationship Id="rId248" Type="http://schemas.openxmlformats.org/officeDocument/2006/relationships/hyperlink" Target="https://ec.europa.eu/info/funding-tenders/opportunities/portal/screen/opportunities/topic-search;callCode=H2020-ICT-2018-20" TargetMode="External"/><Relationship Id="rId12" Type="http://schemas.openxmlformats.org/officeDocument/2006/relationships/hyperlink" Target="https://cordis.europa.eu/project/id/723030" TargetMode="External"/><Relationship Id="rId108" Type="http://schemas.openxmlformats.org/officeDocument/2006/relationships/hyperlink" Target="https://cordis.europa.eu/programme/id/HORIZON.2.5/en" TargetMode="External"/><Relationship Id="rId315" Type="http://schemas.openxmlformats.org/officeDocument/2006/relationships/hyperlink" Target="https://ec.europa.eu/info/funding-tenders/opportunities/portal/screen/opportunities/topic-search;callCode=HORIZON-CL5-2023-D3-02" TargetMode="External"/><Relationship Id="rId54" Type="http://schemas.openxmlformats.org/officeDocument/2006/relationships/hyperlink" Target="https://cordis.europa.eu/project/id/857796" TargetMode="External"/><Relationship Id="rId96" Type="http://schemas.openxmlformats.org/officeDocument/2006/relationships/hyperlink" Target="https://cordis.europa.eu/project/id/101084288" TargetMode="External"/><Relationship Id="rId161" Type="http://schemas.openxmlformats.org/officeDocument/2006/relationships/hyperlink" Target="https://ec.europa.eu/info/funding-tenders/opportunities/portal/screen/opportunities/topic-search;callCode=HORIZON-CL5-2021-D3-03" TargetMode="External"/><Relationship Id="rId217" Type="http://schemas.openxmlformats.org/officeDocument/2006/relationships/hyperlink" Target="https://cordis.europa.eu/programme/id/H2020-EU.2.1.1./en" TargetMode="External"/><Relationship Id="rId259" Type="http://schemas.openxmlformats.org/officeDocument/2006/relationships/hyperlink" Target="https://cordis.europa.eu/project/id/101084405" TargetMode="External"/><Relationship Id="rId23" Type="http://schemas.openxmlformats.org/officeDocument/2006/relationships/hyperlink" Target="https://cordis.europa.eu/project/id/101007006" TargetMode="External"/><Relationship Id="rId119" Type="http://schemas.openxmlformats.org/officeDocument/2006/relationships/hyperlink" Target="https://cordis.europa.eu/programme/id/HORIZON.2.5/en" TargetMode="External"/><Relationship Id="rId270" Type="http://schemas.openxmlformats.org/officeDocument/2006/relationships/hyperlink" Target="https://cordis.europa.eu/project/id/506154" TargetMode="External"/><Relationship Id="rId326" Type="http://schemas.openxmlformats.org/officeDocument/2006/relationships/vmlDrawing" Target="../drawings/vmlDrawing1.vml"/><Relationship Id="rId65" Type="http://schemas.openxmlformats.org/officeDocument/2006/relationships/hyperlink" Target="https://cordis.europa.eu/project/id/857796" TargetMode="External"/><Relationship Id="rId130" Type="http://schemas.openxmlformats.org/officeDocument/2006/relationships/hyperlink" Target="https://cordis.europa.eu/programme/id/HORIZON_HORIZON-CL5-2021-D3-03-16/en" TargetMode="External"/><Relationship Id="rId172" Type="http://schemas.openxmlformats.org/officeDocument/2006/relationships/hyperlink" Target="https://cordis.europa.eu/programme/id/H2020-EU.3.2./en" TargetMode="External"/><Relationship Id="rId228" Type="http://schemas.openxmlformats.org/officeDocument/2006/relationships/hyperlink" Target="https://cordis.europa.eu/programme/id/H2020_ICT-25-2018-2020/en" TargetMode="External"/><Relationship Id="rId281" Type="http://schemas.openxmlformats.org/officeDocument/2006/relationships/hyperlink" Target="https://cordis.europa.eu/programme/id/HORIZON.2.5/en" TargetMode="External"/><Relationship Id="rId34" Type="http://schemas.openxmlformats.org/officeDocument/2006/relationships/hyperlink" Target="https://cordis.europa.eu/project/id/101022432" TargetMode="External"/><Relationship Id="rId76" Type="http://schemas.openxmlformats.org/officeDocument/2006/relationships/hyperlink" Target="https://cordis.europa.eu/project/id/857796" TargetMode="External"/><Relationship Id="rId141" Type="http://schemas.openxmlformats.org/officeDocument/2006/relationships/hyperlink" Target="https://cordis.europa.eu/programme/id/HORIZON_HORIZON-CL5-2021-D3-03-16/en" TargetMode="External"/><Relationship Id="rId7" Type="http://schemas.openxmlformats.org/officeDocument/2006/relationships/hyperlink" Target="https://cordis.europa.eu/project/id/723030" TargetMode="External"/><Relationship Id="rId183" Type="http://schemas.openxmlformats.org/officeDocument/2006/relationships/hyperlink" Target="https://cordis.europa.eu/programme/id/H2020_FNR-12-2020/en" TargetMode="External"/><Relationship Id="rId239" Type="http://schemas.openxmlformats.org/officeDocument/2006/relationships/hyperlink" Target="https://ec.europa.eu/info/funding-tenders/opportunities/portal/screen/opportunities/topic-search;callCode=H2020-ICT-2018-20" TargetMode="External"/><Relationship Id="rId250" Type="http://schemas.openxmlformats.org/officeDocument/2006/relationships/hyperlink" Target="https://cordis.europa.eu/programme/id/H2020-EU.3.3./en" TargetMode="External"/><Relationship Id="rId271" Type="http://schemas.openxmlformats.org/officeDocument/2006/relationships/hyperlink" Target="https://cordis.europa.eu/project/id/506154" TargetMode="External"/><Relationship Id="rId292" Type="http://schemas.openxmlformats.org/officeDocument/2006/relationships/hyperlink" Target="https://cordis.europa.eu/programme/id/HORIZON.2.5/en" TargetMode="External"/><Relationship Id="rId306" Type="http://schemas.openxmlformats.org/officeDocument/2006/relationships/hyperlink" Target="https://cordis.europa.eu/programme/id/HORIZON_HORIZON-CL5-2023-D3-02-14/en" TargetMode="External"/><Relationship Id="rId24" Type="http://schemas.openxmlformats.org/officeDocument/2006/relationships/hyperlink" Target="mailto:pedrocermeno@icm.csic.es" TargetMode="External"/><Relationship Id="rId45" Type="http://schemas.openxmlformats.org/officeDocument/2006/relationships/hyperlink" Target="https://cordis.europa.eu/project/id/857796" TargetMode="External"/><Relationship Id="rId66" Type="http://schemas.openxmlformats.org/officeDocument/2006/relationships/hyperlink" Target="https://cordis.europa.eu/project/id/857796" TargetMode="External"/><Relationship Id="rId87" Type="http://schemas.openxmlformats.org/officeDocument/2006/relationships/hyperlink" Target="https://cordis.europa.eu/project/id/101084288" TargetMode="External"/><Relationship Id="rId110" Type="http://schemas.openxmlformats.org/officeDocument/2006/relationships/hyperlink" Target="https://cordis.europa.eu/programme/id/HORIZON.2.5/en" TargetMode="External"/><Relationship Id="rId131" Type="http://schemas.openxmlformats.org/officeDocument/2006/relationships/hyperlink" Target="https://cordis.europa.eu/programme/id/HORIZON_HORIZON-CL5-2021-D3-03-16/en" TargetMode="External"/><Relationship Id="rId327" Type="http://schemas.openxmlformats.org/officeDocument/2006/relationships/control" Target="../activeX/activeX1.xml"/><Relationship Id="rId152" Type="http://schemas.openxmlformats.org/officeDocument/2006/relationships/hyperlink" Target="https://ec.europa.eu/info/funding-tenders/opportunities/portal/screen/opportunities/topic-search;callCode=HORIZON-CL5-2021-D3-03" TargetMode="External"/><Relationship Id="rId173" Type="http://schemas.openxmlformats.org/officeDocument/2006/relationships/hyperlink" Target="https://cordis.europa.eu/programme/id/H2020-EU.3.2./en" TargetMode="External"/><Relationship Id="rId194" Type="http://schemas.openxmlformats.org/officeDocument/2006/relationships/hyperlink" Target="https://cordis.europa.eu/programme/id/H2020_FNR-12-2020/en" TargetMode="External"/><Relationship Id="rId208" Type="http://schemas.openxmlformats.org/officeDocument/2006/relationships/hyperlink" Target="https://ec.europa.eu/info/funding-tenders/opportunities/portal/screen/opportunities/topic-search;callCode=H2020-FNR-2020" TargetMode="External"/><Relationship Id="rId229" Type="http://schemas.openxmlformats.org/officeDocument/2006/relationships/hyperlink" Target="https://cordis.europa.eu/programme/id/H2020_ICT-25-2018-2020/en" TargetMode="External"/><Relationship Id="rId240" Type="http://schemas.openxmlformats.org/officeDocument/2006/relationships/hyperlink" Target="https://ec.europa.eu/info/funding-tenders/opportunities/portal/screen/opportunities/topic-search;callCode=H2020-ICT-2018-20" TargetMode="External"/><Relationship Id="rId261" Type="http://schemas.openxmlformats.org/officeDocument/2006/relationships/hyperlink" Target="https://cordis.europa.eu/project/id/101084405" TargetMode="External"/><Relationship Id="rId14" Type="http://schemas.openxmlformats.org/officeDocument/2006/relationships/hyperlink" Target="https://cordis.europa.eu/project/id/723030" TargetMode="External"/><Relationship Id="rId35" Type="http://schemas.openxmlformats.org/officeDocument/2006/relationships/hyperlink" Target="https://cordis.europa.eu/project/id/101022432" TargetMode="External"/><Relationship Id="rId56" Type="http://schemas.openxmlformats.org/officeDocument/2006/relationships/hyperlink" Target="https://cordis.europa.eu/project/id/857796" TargetMode="External"/><Relationship Id="rId77" Type="http://schemas.openxmlformats.org/officeDocument/2006/relationships/hyperlink" Target="https://cordis.europa.eu/project/id/857796" TargetMode="External"/><Relationship Id="rId100" Type="http://schemas.openxmlformats.org/officeDocument/2006/relationships/hyperlink" Target="https://cordis.europa.eu/programme/id/HORIZON_HORIZON-CL5-2021-D3-03-16/en" TargetMode="External"/><Relationship Id="rId282" Type="http://schemas.openxmlformats.org/officeDocument/2006/relationships/hyperlink" Target="https://cordis.europa.eu/programme/id/HORIZON.2.5/en" TargetMode="External"/><Relationship Id="rId317" Type="http://schemas.openxmlformats.org/officeDocument/2006/relationships/hyperlink" Target="https://ec.europa.eu/info/funding-tenders/opportunities/portal/screen/opportunities/topic-search;callCode=HORIZON-CL5-2023-D3-02" TargetMode="External"/><Relationship Id="rId8" Type="http://schemas.openxmlformats.org/officeDocument/2006/relationships/hyperlink" Target="https://cordis.europa.eu/project/id/723030" TargetMode="External"/><Relationship Id="rId98" Type="http://schemas.openxmlformats.org/officeDocument/2006/relationships/hyperlink" Target="mailto:xavier.millerand@technipenergies.com" TargetMode="External"/><Relationship Id="rId121" Type="http://schemas.openxmlformats.org/officeDocument/2006/relationships/hyperlink" Target="https://cordis.europa.eu/programme/id/HORIZON.2.5/en" TargetMode="External"/><Relationship Id="rId142" Type="http://schemas.openxmlformats.org/officeDocument/2006/relationships/hyperlink" Target="https://cordis.europa.eu/programme/id/HORIZON_HORIZON-CL5-2021-D3-03-16/en" TargetMode="External"/><Relationship Id="rId163" Type="http://schemas.openxmlformats.org/officeDocument/2006/relationships/hyperlink" Target="https://ec.europa.eu/info/funding-tenders/opportunities/portal/screen/opportunities/topic-search;callCode=HORIZON-CL5-2021-D3-03" TargetMode="External"/><Relationship Id="rId184" Type="http://schemas.openxmlformats.org/officeDocument/2006/relationships/hyperlink" Target="https://cordis.europa.eu/programme/id/H2020_FNR-12-2020/en" TargetMode="External"/><Relationship Id="rId219" Type="http://schemas.openxmlformats.org/officeDocument/2006/relationships/hyperlink" Target="https://cordis.europa.eu/programme/id/H2020-EU.2.1.1./en" TargetMode="External"/><Relationship Id="rId230" Type="http://schemas.openxmlformats.org/officeDocument/2006/relationships/hyperlink" Target="https://cordis.europa.eu/programme/id/H2020_ICT-25-2018-2020/en" TargetMode="External"/><Relationship Id="rId251" Type="http://schemas.openxmlformats.org/officeDocument/2006/relationships/hyperlink" Target="https://cordis.europa.eu/programme/id/H2020_SMEInst-09-2016-2017/en" TargetMode="External"/><Relationship Id="rId25" Type="http://schemas.openxmlformats.org/officeDocument/2006/relationships/hyperlink" Target="https://cordis.europa.eu/project/id/101007006" TargetMode="External"/><Relationship Id="rId46" Type="http://schemas.openxmlformats.org/officeDocument/2006/relationships/hyperlink" Target="https://cordis.europa.eu/project/id/857796" TargetMode="External"/><Relationship Id="rId67" Type="http://schemas.openxmlformats.org/officeDocument/2006/relationships/hyperlink" Target="https://cordis.europa.eu/project/id/857796" TargetMode="External"/><Relationship Id="rId272" Type="http://schemas.openxmlformats.org/officeDocument/2006/relationships/hyperlink" Target="https://cordis.europa.eu/project/id/506154" TargetMode="External"/><Relationship Id="rId293" Type="http://schemas.openxmlformats.org/officeDocument/2006/relationships/hyperlink" Target="https://cordis.europa.eu/programme/id/HORIZON_HORIZON-CL5-2023-D3-02-14/en" TargetMode="External"/><Relationship Id="rId307" Type="http://schemas.openxmlformats.org/officeDocument/2006/relationships/hyperlink" Target="https://ec.europa.eu/info/funding-tenders/opportunities/portal/screen/opportunities/topic-search;callCode=HORIZON-CL5-2023-D3-02" TargetMode="External"/><Relationship Id="rId328" Type="http://schemas.openxmlformats.org/officeDocument/2006/relationships/image" Target="../media/image1.emf"/><Relationship Id="rId88" Type="http://schemas.openxmlformats.org/officeDocument/2006/relationships/hyperlink" Target="https://cordis.europa.eu/project/id/101084288" TargetMode="External"/><Relationship Id="rId111" Type="http://schemas.openxmlformats.org/officeDocument/2006/relationships/hyperlink" Target="https://cordis.europa.eu/programme/id/HORIZON.2.5/en" TargetMode="External"/><Relationship Id="rId132" Type="http://schemas.openxmlformats.org/officeDocument/2006/relationships/hyperlink" Target="https://cordis.europa.eu/programme/id/HORIZON_HORIZON-CL5-2021-D3-03-16/en" TargetMode="External"/><Relationship Id="rId153" Type="http://schemas.openxmlformats.org/officeDocument/2006/relationships/hyperlink" Target="https://ec.europa.eu/info/funding-tenders/opportunities/portal/screen/opportunities/topic-search;callCode=HORIZON-CL5-2021-D3-03" TargetMode="External"/><Relationship Id="rId174" Type="http://schemas.openxmlformats.org/officeDocument/2006/relationships/hyperlink" Target="https://cordis.europa.eu/programme/id/H2020-EU.3.2./en" TargetMode="External"/><Relationship Id="rId195" Type="http://schemas.openxmlformats.org/officeDocument/2006/relationships/hyperlink" Target="https://cordis.europa.eu/programme/id/H2020_FNR-12-2020/en" TargetMode="External"/><Relationship Id="rId209" Type="http://schemas.openxmlformats.org/officeDocument/2006/relationships/hyperlink" Target="https://ec.europa.eu/info/funding-tenders/opportunities/portal/screen/opportunities/topic-search;callCode=H2020-FNR-2020" TargetMode="External"/><Relationship Id="rId220" Type="http://schemas.openxmlformats.org/officeDocument/2006/relationships/hyperlink" Target="https://cordis.europa.eu/programme/id/H2020-EU.2.1.1./en" TargetMode="External"/><Relationship Id="rId241" Type="http://schemas.openxmlformats.org/officeDocument/2006/relationships/hyperlink" Target="https://ec.europa.eu/info/funding-tenders/opportunities/portal/screen/opportunities/topic-search;callCode=H2020-ICT-2018-20" TargetMode="External"/><Relationship Id="rId15" Type="http://schemas.openxmlformats.org/officeDocument/2006/relationships/hyperlink" Target="https://cordis.europa.eu/project/id/723030" TargetMode="External"/><Relationship Id="rId36" Type="http://schemas.openxmlformats.org/officeDocument/2006/relationships/hyperlink" Target="https://cordis.europa.eu/project/id/101022432" TargetMode="External"/><Relationship Id="rId57" Type="http://schemas.openxmlformats.org/officeDocument/2006/relationships/hyperlink" Target="https://cordis.europa.eu/project/id/857796" TargetMode="External"/><Relationship Id="rId262" Type="http://schemas.openxmlformats.org/officeDocument/2006/relationships/hyperlink" Target="https://cordis.europa.eu/project/id/101084405" TargetMode="External"/><Relationship Id="rId283" Type="http://schemas.openxmlformats.org/officeDocument/2006/relationships/hyperlink" Target="https://cordis.europa.eu/programme/id/HORIZON.2.5/en" TargetMode="External"/><Relationship Id="rId318" Type="http://schemas.openxmlformats.org/officeDocument/2006/relationships/hyperlink" Target="https://ec.europa.eu/info/funding-tenders/opportunities/portal/screen/opportunities/topic-search;callCode=HORIZON-CL5-2023-D3-02" TargetMode="External"/><Relationship Id="rId78" Type="http://schemas.openxmlformats.org/officeDocument/2006/relationships/hyperlink" Target="https://cordis.europa.eu/project/id/857796" TargetMode="External"/><Relationship Id="rId99" Type="http://schemas.openxmlformats.org/officeDocument/2006/relationships/hyperlink" Target="https://cordis.europa.eu/programme/id/HORIZON.2.5/en" TargetMode="External"/><Relationship Id="rId101" Type="http://schemas.openxmlformats.org/officeDocument/2006/relationships/hyperlink" Target="https://ec.europa.eu/info/funding-tenders/opportunities/portal/screen/opportunities/topic-search;callCode=HORIZON-CL5-2021-D3-03" TargetMode="External"/><Relationship Id="rId122" Type="http://schemas.openxmlformats.org/officeDocument/2006/relationships/hyperlink" Target="https://cordis.europa.eu/programme/id/HORIZON.2.5/en" TargetMode="External"/><Relationship Id="rId143" Type="http://schemas.openxmlformats.org/officeDocument/2006/relationships/hyperlink" Target="https://cordis.europa.eu/programme/id/HORIZON_HORIZON-CL5-2021-D3-03-16/en" TargetMode="External"/><Relationship Id="rId164" Type="http://schemas.openxmlformats.org/officeDocument/2006/relationships/hyperlink" Target="https://ec.europa.eu/info/funding-tenders/opportunities/portal/screen/opportunities/topic-search;callCode=HORIZON-CL5-2021-D3-03" TargetMode="External"/><Relationship Id="rId185" Type="http://schemas.openxmlformats.org/officeDocument/2006/relationships/hyperlink" Target="https://cordis.europa.eu/programme/id/H2020_FNR-12-2020/en" TargetMode="External"/><Relationship Id="rId9" Type="http://schemas.openxmlformats.org/officeDocument/2006/relationships/hyperlink" Target="https://cordis.europa.eu/project/id/723030" TargetMode="External"/><Relationship Id="rId210" Type="http://schemas.openxmlformats.org/officeDocument/2006/relationships/hyperlink" Target="mailto:arnaud.reveillere@geostock.Fr" TargetMode="External"/><Relationship Id="rId26" Type="http://schemas.openxmlformats.org/officeDocument/2006/relationships/hyperlink" Target="https://cordis.europa.eu/project/id/101084148" TargetMode="External"/><Relationship Id="rId231" Type="http://schemas.openxmlformats.org/officeDocument/2006/relationships/hyperlink" Target="https://cordis.europa.eu/programme/id/H2020_ICT-25-2018-2020/en" TargetMode="External"/><Relationship Id="rId252" Type="http://schemas.openxmlformats.org/officeDocument/2006/relationships/hyperlink" Target="https://ec.europa.eu/info/funding-tenders/opportunities/portal/screen/opportunities/topic-search;callCode=H2020-SMEInst-2016-2017" TargetMode="External"/><Relationship Id="rId273" Type="http://schemas.openxmlformats.org/officeDocument/2006/relationships/hyperlink" Target="https://cordis.europa.eu/project/id/506154" TargetMode="External"/><Relationship Id="rId294" Type="http://schemas.openxmlformats.org/officeDocument/2006/relationships/hyperlink" Target="https://cordis.europa.eu/programme/id/HORIZON_HORIZON-CL5-2023-D3-02-14/en" TargetMode="External"/><Relationship Id="rId308" Type="http://schemas.openxmlformats.org/officeDocument/2006/relationships/hyperlink" Target="https://ec.europa.eu/info/funding-tenders/opportunities/portal/screen/opportunities/topic-search;callCode=HORIZON-CL5-2023-D3-02" TargetMode="External"/><Relationship Id="rId329" Type="http://schemas.openxmlformats.org/officeDocument/2006/relationships/control" Target="../activeX/activeX2.xml"/><Relationship Id="rId47" Type="http://schemas.openxmlformats.org/officeDocument/2006/relationships/hyperlink" Target="https://cordis.europa.eu/project/id/857796" TargetMode="External"/><Relationship Id="rId68" Type="http://schemas.openxmlformats.org/officeDocument/2006/relationships/hyperlink" Target="https://cordis.europa.eu/project/id/857796" TargetMode="External"/><Relationship Id="rId89" Type="http://schemas.openxmlformats.org/officeDocument/2006/relationships/hyperlink" Target="https://cordis.europa.eu/project/id/101084288" TargetMode="External"/><Relationship Id="rId112" Type="http://schemas.openxmlformats.org/officeDocument/2006/relationships/hyperlink" Target="https://cordis.europa.eu/programme/id/HORIZON.2.5/en" TargetMode="External"/><Relationship Id="rId133" Type="http://schemas.openxmlformats.org/officeDocument/2006/relationships/hyperlink" Target="https://cordis.europa.eu/programme/id/HORIZON_HORIZON-CL5-2021-D3-03-16/en" TargetMode="External"/><Relationship Id="rId154" Type="http://schemas.openxmlformats.org/officeDocument/2006/relationships/hyperlink" Target="https://ec.europa.eu/info/funding-tenders/opportunities/portal/screen/opportunities/topic-search;callCode=HORIZON-CL5-2021-D3-03" TargetMode="External"/><Relationship Id="rId175" Type="http://schemas.openxmlformats.org/officeDocument/2006/relationships/hyperlink" Target="https://cordis.europa.eu/programme/id/H2020-EU.3.2./en" TargetMode="External"/><Relationship Id="rId196" Type="http://schemas.openxmlformats.org/officeDocument/2006/relationships/hyperlink" Target="https://ec.europa.eu/info/funding-tenders/opportunities/portal/screen/opportunities/topic-search;callCode=H2020-FNR-2020" TargetMode="External"/><Relationship Id="rId200" Type="http://schemas.openxmlformats.org/officeDocument/2006/relationships/hyperlink" Target="https://ec.europa.eu/info/funding-tenders/opportunities/portal/screen/opportunities/topic-search;callCode=H2020-FNR-2020" TargetMode="External"/><Relationship Id="rId16" Type="http://schemas.openxmlformats.org/officeDocument/2006/relationships/hyperlink" Target="https://cordis.europa.eu/project/id/723030" TargetMode="External"/><Relationship Id="rId221" Type="http://schemas.openxmlformats.org/officeDocument/2006/relationships/hyperlink" Target="https://cordis.europa.eu/programme/id/H2020-EU.2.1.1./en" TargetMode="External"/><Relationship Id="rId242" Type="http://schemas.openxmlformats.org/officeDocument/2006/relationships/hyperlink" Target="https://ec.europa.eu/info/funding-tenders/opportunities/portal/screen/opportunities/topic-search;callCode=H2020-ICT-2018-20" TargetMode="External"/><Relationship Id="rId263" Type="http://schemas.openxmlformats.org/officeDocument/2006/relationships/hyperlink" Target="https://cordis.europa.eu/project/id/101084405" TargetMode="External"/><Relationship Id="rId284" Type="http://schemas.openxmlformats.org/officeDocument/2006/relationships/hyperlink" Target="https://cordis.europa.eu/programme/id/HORIZON.2.5/en" TargetMode="External"/><Relationship Id="rId319" Type="http://schemas.openxmlformats.org/officeDocument/2006/relationships/hyperlink" Target="https://ec.europa.eu/info/funding-tenders/opportunities/portal/screen/opportunities/topic-search;callCode=HORIZON-CL5-2023-D3-02" TargetMode="External"/><Relationship Id="rId37" Type="http://schemas.openxmlformats.org/officeDocument/2006/relationships/hyperlink" Target="https://cordis.europa.eu/project/id/101022432" TargetMode="External"/><Relationship Id="rId58" Type="http://schemas.openxmlformats.org/officeDocument/2006/relationships/hyperlink" Target="https://cordis.europa.eu/project/id/857796" TargetMode="External"/><Relationship Id="rId79" Type="http://schemas.openxmlformats.org/officeDocument/2006/relationships/hyperlink" Target="https://cordis.europa.eu/project/id/101084288" TargetMode="External"/><Relationship Id="rId102" Type="http://schemas.openxmlformats.org/officeDocument/2006/relationships/hyperlink" Target="https://cordis.europa.eu/programme/id/HORIZON.2.5/en" TargetMode="External"/><Relationship Id="rId123" Type="http://schemas.openxmlformats.org/officeDocument/2006/relationships/hyperlink" Target="https://cordis.europa.eu/programme/id/HORIZON_HORIZON-CL5-2021-D3-03-16/en" TargetMode="External"/><Relationship Id="rId144" Type="http://schemas.openxmlformats.org/officeDocument/2006/relationships/hyperlink" Target="https://ec.europa.eu/info/funding-tenders/opportunities/portal/screen/opportunities/topic-search;callCode=HORIZON-CL5-2021-D3-03" TargetMode="External"/><Relationship Id="rId330" Type="http://schemas.openxmlformats.org/officeDocument/2006/relationships/image" Target="../media/image2.emf"/><Relationship Id="rId90" Type="http://schemas.openxmlformats.org/officeDocument/2006/relationships/hyperlink" Target="https://cordis.europa.eu/project/id/101084288" TargetMode="External"/><Relationship Id="rId165" Type="http://schemas.openxmlformats.org/officeDocument/2006/relationships/hyperlink" Target="https://cordis.europa.eu/programme/id/H2020-EU.3.2./en" TargetMode="External"/><Relationship Id="rId186" Type="http://schemas.openxmlformats.org/officeDocument/2006/relationships/hyperlink" Target="https://cordis.europa.eu/programme/id/H2020_FNR-12-2020/en" TargetMode="External"/><Relationship Id="rId211" Type="http://schemas.openxmlformats.org/officeDocument/2006/relationships/hyperlink" Target="mailto:olivier.dannenmuller@geostock.fr" TargetMode="External"/><Relationship Id="rId232" Type="http://schemas.openxmlformats.org/officeDocument/2006/relationships/hyperlink" Target="https://cordis.europa.eu/programme/id/H2020_ICT-25-2018-2020/en" TargetMode="External"/><Relationship Id="rId253" Type="http://schemas.openxmlformats.org/officeDocument/2006/relationships/hyperlink" Target="https://cordis.europa.eu/programme/id/H2020-EU.3.3./en" TargetMode="External"/><Relationship Id="rId274" Type="http://schemas.openxmlformats.org/officeDocument/2006/relationships/hyperlink" Target="https://cordis.europa.eu/project/id/506154" TargetMode="External"/><Relationship Id="rId295" Type="http://schemas.openxmlformats.org/officeDocument/2006/relationships/hyperlink" Target="https://cordis.europa.eu/programme/id/HORIZON_HORIZON-CL5-2023-D3-02-14/en" TargetMode="External"/><Relationship Id="rId309" Type="http://schemas.openxmlformats.org/officeDocument/2006/relationships/hyperlink" Target="https://ec.europa.eu/info/funding-tenders/opportunities/portal/screen/opportunities/topic-search;callCode=HORIZON-CL5-2023-D3-02" TargetMode="External"/><Relationship Id="rId27" Type="http://schemas.openxmlformats.org/officeDocument/2006/relationships/hyperlink" Target="https://cordis.europa.eu/project/id/101084148" TargetMode="External"/><Relationship Id="rId48" Type="http://schemas.openxmlformats.org/officeDocument/2006/relationships/hyperlink" Target="https://cordis.europa.eu/project/id/857796" TargetMode="External"/><Relationship Id="rId69" Type="http://schemas.openxmlformats.org/officeDocument/2006/relationships/hyperlink" Target="https://cordis.europa.eu/project/id/857796" TargetMode="External"/><Relationship Id="rId113" Type="http://schemas.openxmlformats.org/officeDocument/2006/relationships/hyperlink" Target="https://cordis.europa.eu/programme/id/HORIZON.2.5/en" TargetMode="External"/><Relationship Id="rId134" Type="http://schemas.openxmlformats.org/officeDocument/2006/relationships/hyperlink" Target="https://cordis.europa.eu/programme/id/HORIZON_HORIZON-CL5-2021-D3-03-16/en" TargetMode="External"/><Relationship Id="rId320" Type="http://schemas.openxmlformats.org/officeDocument/2006/relationships/hyperlink" Target="https://ec.europa.eu/info/funding-tenders/opportunities/portal/screen/opportunities/topic-search;callCode=HORIZON-CL5-2023-D3-02" TargetMode="External"/><Relationship Id="rId80" Type="http://schemas.openxmlformats.org/officeDocument/2006/relationships/hyperlink" Target="https://cordis.europa.eu/project/id/101084288" TargetMode="External"/><Relationship Id="rId155" Type="http://schemas.openxmlformats.org/officeDocument/2006/relationships/hyperlink" Target="https://ec.europa.eu/info/funding-tenders/opportunities/portal/screen/opportunities/topic-search;callCode=HORIZON-CL5-2021-D3-03" TargetMode="External"/><Relationship Id="rId176" Type="http://schemas.openxmlformats.org/officeDocument/2006/relationships/hyperlink" Target="https://cordis.europa.eu/programme/id/H2020-EU.3.2./en" TargetMode="External"/><Relationship Id="rId197" Type="http://schemas.openxmlformats.org/officeDocument/2006/relationships/hyperlink" Target="https://ec.europa.eu/info/funding-tenders/opportunities/portal/screen/opportunities/topic-search;callCode=H2020-FNR-2020" TargetMode="External"/><Relationship Id="rId201" Type="http://schemas.openxmlformats.org/officeDocument/2006/relationships/hyperlink" Target="https://ec.europa.eu/info/funding-tenders/opportunities/portal/screen/opportunities/topic-search;callCode=H2020-FNR-2020" TargetMode="External"/><Relationship Id="rId222" Type="http://schemas.openxmlformats.org/officeDocument/2006/relationships/hyperlink" Target="https://cordis.europa.eu/programme/id/H2020-EU.2.1.1./en" TargetMode="External"/><Relationship Id="rId243" Type="http://schemas.openxmlformats.org/officeDocument/2006/relationships/hyperlink" Target="https://ec.europa.eu/info/funding-tenders/opportunities/portal/screen/opportunities/topic-search;callCode=H2020-ICT-2018-20" TargetMode="External"/><Relationship Id="rId264" Type="http://schemas.openxmlformats.org/officeDocument/2006/relationships/hyperlink" Target="https://cordis.europa.eu/project/id/101084405" TargetMode="External"/><Relationship Id="rId285" Type="http://schemas.openxmlformats.org/officeDocument/2006/relationships/hyperlink" Target="https://cordis.europa.eu/programme/id/HORIZON.2.5/en" TargetMode="External"/><Relationship Id="rId17" Type="http://schemas.openxmlformats.org/officeDocument/2006/relationships/hyperlink" Target="https://cordis.europa.eu/project/id/723030" TargetMode="External"/><Relationship Id="rId38" Type="http://schemas.openxmlformats.org/officeDocument/2006/relationships/hyperlink" Target="https://cordis.europa.eu/project/id/101022432" TargetMode="External"/><Relationship Id="rId59" Type="http://schemas.openxmlformats.org/officeDocument/2006/relationships/hyperlink" Target="https://cordis.europa.eu/project/id/857796" TargetMode="External"/><Relationship Id="rId103" Type="http://schemas.openxmlformats.org/officeDocument/2006/relationships/hyperlink" Target="https://cordis.europa.eu/programme/id/HORIZON.2.5/en" TargetMode="External"/><Relationship Id="rId124" Type="http://schemas.openxmlformats.org/officeDocument/2006/relationships/hyperlink" Target="https://cordis.europa.eu/programme/id/HORIZON_HORIZON-CL5-2021-D3-03-16/en" TargetMode="External"/><Relationship Id="rId310" Type="http://schemas.openxmlformats.org/officeDocument/2006/relationships/hyperlink" Target="https://ec.europa.eu/info/funding-tenders/opportunities/portal/screen/opportunities/topic-search;callCode=HORIZON-CL5-2023-D3-02" TargetMode="External"/><Relationship Id="rId70" Type="http://schemas.openxmlformats.org/officeDocument/2006/relationships/hyperlink" Target="https://cordis.europa.eu/project/id/857796" TargetMode="External"/><Relationship Id="rId91" Type="http://schemas.openxmlformats.org/officeDocument/2006/relationships/hyperlink" Target="https://cordis.europa.eu/project/id/101084288" TargetMode="External"/><Relationship Id="rId145" Type="http://schemas.openxmlformats.org/officeDocument/2006/relationships/hyperlink" Target="https://ec.europa.eu/info/funding-tenders/opportunities/portal/screen/opportunities/topic-search;callCode=HORIZON-CL5-2021-D3-03" TargetMode="External"/><Relationship Id="rId166" Type="http://schemas.openxmlformats.org/officeDocument/2006/relationships/hyperlink" Target="https://cordis.europa.eu/programme/id/H2020_FNR-12-2020/en" TargetMode="External"/><Relationship Id="rId187" Type="http://schemas.openxmlformats.org/officeDocument/2006/relationships/hyperlink" Target="https://cordis.europa.eu/programme/id/H2020_FNR-12-2020/en" TargetMode="External"/><Relationship Id="rId331" Type="http://schemas.openxmlformats.org/officeDocument/2006/relationships/table" Target="../tables/table1.xml"/><Relationship Id="rId1" Type="http://schemas.openxmlformats.org/officeDocument/2006/relationships/pivotTable" Target="../pivotTables/pivotTable1.xml"/><Relationship Id="rId212" Type="http://schemas.openxmlformats.org/officeDocument/2006/relationships/hyperlink" Target="mailto:rgpd.contact@geostock.fr" TargetMode="External"/><Relationship Id="rId233" Type="http://schemas.openxmlformats.org/officeDocument/2006/relationships/hyperlink" Target="https://cordis.europa.eu/programme/id/H2020_ICT-25-2018-2020/en" TargetMode="External"/><Relationship Id="rId254" Type="http://schemas.openxmlformats.org/officeDocument/2006/relationships/hyperlink" Target="https://cordis.europa.eu/programme/id/H2020_SMEInst-09-2016-2017/en" TargetMode="External"/><Relationship Id="rId28" Type="http://schemas.openxmlformats.org/officeDocument/2006/relationships/hyperlink" Target="https://cordis.europa.eu/project/id/101022432" TargetMode="External"/><Relationship Id="rId49" Type="http://schemas.openxmlformats.org/officeDocument/2006/relationships/hyperlink" Target="https://cordis.europa.eu/project/id/857796" TargetMode="External"/><Relationship Id="rId114" Type="http://schemas.openxmlformats.org/officeDocument/2006/relationships/hyperlink" Target="https://cordis.europa.eu/programme/id/HORIZON.2.5/en" TargetMode="External"/><Relationship Id="rId275" Type="http://schemas.openxmlformats.org/officeDocument/2006/relationships/hyperlink" Target="https://cordis.europa.eu/project/id/506154" TargetMode="External"/><Relationship Id="rId296" Type="http://schemas.openxmlformats.org/officeDocument/2006/relationships/hyperlink" Target="https://cordis.europa.eu/programme/id/HORIZON_HORIZON-CL5-2023-D3-02-14/en" TargetMode="External"/><Relationship Id="rId300" Type="http://schemas.openxmlformats.org/officeDocument/2006/relationships/hyperlink" Target="https://cordis.europa.eu/programme/id/HORIZON_HORIZON-CL5-2023-D3-02-14/en" TargetMode="External"/><Relationship Id="rId60" Type="http://schemas.openxmlformats.org/officeDocument/2006/relationships/hyperlink" Target="https://cordis.europa.eu/project/id/857796" TargetMode="External"/><Relationship Id="rId81" Type="http://schemas.openxmlformats.org/officeDocument/2006/relationships/hyperlink" Target="https://cordis.europa.eu/project/id/101084288" TargetMode="External"/><Relationship Id="rId135" Type="http://schemas.openxmlformats.org/officeDocument/2006/relationships/hyperlink" Target="https://cordis.europa.eu/programme/id/HORIZON_HORIZON-CL5-2021-D3-03-16/en" TargetMode="External"/><Relationship Id="rId156" Type="http://schemas.openxmlformats.org/officeDocument/2006/relationships/hyperlink" Target="https://ec.europa.eu/info/funding-tenders/opportunities/portal/screen/opportunities/topic-search;callCode=HORIZON-CL5-2021-D3-03" TargetMode="External"/><Relationship Id="rId177" Type="http://schemas.openxmlformats.org/officeDocument/2006/relationships/hyperlink" Target="https://cordis.europa.eu/programme/id/H2020-EU.3.2./en" TargetMode="External"/><Relationship Id="rId198" Type="http://schemas.openxmlformats.org/officeDocument/2006/relationships/hyperlink" Target="https://ec.europa.eu/info/funding-tenders/opportunities/portal/screen/opportunities/topic-search;callCode=H2020-FNR-2020" TargetMode="External"/><Relationship Id="rId321" Type="http://schemas.openxmlformats.org/officeDocument/2006/relationships/hyperlink" Target="mailto:t.steriotis@inn.demokritos.gr" TargetMode="External"/><Relationship Id="rId202" Type="http://schemas.openxmlformats.org/officeDocument/2006/relationships/hyperlink" Target="https://ec.europa.eu/info/funding-tenders/opportunities/portal/screen/opportunities/topic-search;callCode=H2020-FNR-2020" TargetMode="External"/><Relationship Id="rId223" Type="http://schemas.openxmlformats.org/officeDocument/2006/relationships/hyperlink" Target="https://cordis.europa.eu/programme/id/H2020-EU.2.1.1./en" TargetMode="External"/><Relationship Id="rId244" Type="http://schemas.openxmlformats.org/officeDocument/2006/relationships/hyperlink" Target="https://ec.europa.eu/info/funding-tenders/opportunities/portal/screen/opportunities/topic-search;callCode=H2020-ICT-2018-20" TargetMode="External"/><Relationship Id="rId18" Type="http://schemas.openxmlformats.org/officeDocument/2006/relationships/hyperlink" Target="https://cordis.europa.eu/project/id/723030" TargetMode="External"/><Relationship Id="rId39" Type="http://schemas.openxmlformats.org/officeDocument/2006/relationships/hyperlink" Target="https://cordis.europa.eu/project/id/101022432" TargetMode="External"/><Relationship Id="rId265" Type="http://schemas.openxmlformats.org/officeDocument/2006/relationships/hyperlink" Target="https://cordis.europa.eu/project/id/101084405" TargetMode="External"/><Relationship Id="rId286" Type="http://schemas.openxmlformats.org/officeDocument/2006/relationships/hyperlink" Target="https://cordis.europa.eu/programme/id/HORIZON.2.5/en" TargetMode="External"/><Relationship Id="rId50" Type="http://schemas.openxmlformats.org/officeDocument/2006/relationships/hyperlink" Target="https://cordis.europa.eu/project/id/857796" TargetMode="External"/><Relationship Id="rId104" Type="http://schemas.openxmlformats.org/officeDocument/2006/relationships/hyperlink" Target="https://cordis.europa.eu/programme/id/HORIZON.2.5/en" TargetMode="External"/><Relationship Id="rId125" Type="http://schemas.openxmlformats.org/officeDocument/2006/relationships/hyperlink" Target="https://cordis.europa.eu/programme/id/HORIZON_HORIZON-CL5-2021-D3-03-16/en" TargetMode="External"/><Relationship Id="rId146" Type="http://schemas.openxmlformats.org/officeDocument/2006/relationships/hyperlink" Target="https://ec.europa.eu/info/funding-tenders/opportunities/portal/screen/opportunities/topic-search;callCode=HORIZON-CL5-2021-D3-03" TargetMode="External"/><Relationship Id="rId167" Type="http://schemas.openxmlformats.org/officeDocument/2006/relationships/hyperlink" Target="https://ec.europa.eu/info/funding-tenders/opportunities/portal/screen/opportunities/topic-search;callCode=H2020-FNR-2020" TargetMode="External"/><Relationship Id="rId188" Type="http://schemas.openxmlformats.org/officeDocument/2006/relationships/hyperlink" Target="https://cordis.europa.eu/programme/id/H2020_FNR-12-2020/en" TargetMode="External"/><Relationship Id="rId311" Type="http://schemas.openxmlformats.org/officeDocument/2006/relationships/hyperlink" Target="https://ec.europa.eu/info/funding-tenders/opportunities/portal/screen/opportunities/topic-search;callCode=HORIZON-CL5-2023-D3-02" TargetMode="External"/><Relationship Id="rId71" Type="http://schemas.openxmlformats.org/officeDocument/2006/relationships/hyperlink" Target="https://cordis.europa.eu/project/id/857796" TargetMode="External"/><Relationship Id="rId92" Type="http://schemas.openxmlformats.org/officeDocument/2006/relationships/hyperlink" Target="https://cordis.europa.eu/project/id/101084288" TargetMode="External"/><Relationship Id="rId213" Type="http://schemas.openxmlformats.org/officeDocument/2006/relationships/hyperlink" Target="https://hycare-project.eu/" TargetMode="External"/><Relationship Id="rId234" Type="http://schemas.openxmlformats.org/officeDocument/2006/relationships/hyperlink" Target="https://cordis.europa.eu/programme/id/H2020_ICT-25-2018-2020/en" TargetMode="External"/><Relationship Id="rId2" Type="http://schemas.openxmlformats.org/officeDocument/2006/relationships/hyperlink" Target="https://cordis.europa.eu/project/id/723030" TargetMode="External"/><Relationship Id="rId29" Type="http://schemas.openxmlformats.org/officeDocument/2006/relationships/hyperlink" Target="https://cordis.europa.eu/project/id/101022432" TargetMode="External"/><Relationship Id="rId255" Type="http://schemas.openxmlformats.org/officeDocument/2006/relationships/hyperlink" Target="https://ec.europa.eu/info/funding-tenders/opportunities/portal/screen/opportunities/topic-search;callCode=H2020-SMEInst-2016-2017" TargetMode="External"/><Relationship Id="rId276" Type="http://schemas.openxmlformats.org/officeDocument/2006/relationships/hyperlink" Target="https://cordis.europa.eu/programme/id/HORIZON.2.5/en" TargetMode="External"/><Relationship Id="rId297" Type="http://schemas.openxmlformats.org/officeDocument/2006/relationships/hyperlink" Target="https://cordis.europa.eu/programme/id/HORIZON_HORIZON-CL5-2023-D3-02-14/en" TargetMode="External"/><Relationship Id="rId40" Type="http://schemas.openxmlformats.org/officeDocument/2006/relationships/hyperlink" Target="mailto:minna.kurkela@vtt.fi" TargetMode="External"/><Relationship Id="rId115" Type="http://schemas.openxmlformats.org/officeDocument/2006/relationships/hyperlink" Target="https://cordis.europa.eu/programme/id/HORIZON.2.5/en" TargetMode="External"/><Relationship Id="rId136" Type="http://schemas.openxmlformats.org/officeDocument/2006/relationships/hyperlink" Target="https://cordis.europa.eu/programme/id/HORIZON_HORIZON-CL5-2021-D3-03-16/en" TargetMode="External"/><Relationship Id="rId157" Type="http://schemas.openxmlformats.org/officeDocument/2006/relationships/hyperlink" Target="https://ec.europa.eu/info/funding-tenders/opportunities/portal/screen/opportunities/topic-search;callCode=HORIZON-CL5-2021-D3-03" TargetMode="External"/><Relationship Id="rId178" Type="http://schemas.openxmlformats.org/officeDocument/2006/relationships/hyperlink" Target="https://cordis.europa.eu/programme/id/H2020-EU.3.2./en" TargetMode="External"/><Relationship Id="rId301" Type="http://schemas.openxmlformats.org/officeDocument/2006/relationships/hyperlink" Target="https://cordis.europa.eu/programme/id/HORIZON_HORIZON-CL5-2023-D3-02-14/en" TargetMode="External"/><Relationship Id="rId322" Type="http://schemas.openxmlformats.org/officeDocument/2006/relationships/hyperlink" Target="mailto:g.ellis@qub.ac.uk" TargetMode="External"/><Relationship Id="rId61" Type="http://schemas.openxmlformats.org/officeDocument/2006/relationships/hyperlink" Target="https://cordis.europa.eu/project/id/857796" TargetMode="External"/><Relationship Id="rId82" Type="http://schemas.openxmlformats.org/officeDocument/2006/relationships/hyperlink" Target="https://cordis.europa.eu/project/id/101084288" TargetMode="External"/><Relationship Id="rId199" Type="http://schemas.openxmlformats.org/officeDocument/2006/relationships/hyperlink" Target="https://ec.europa.eu/info/funding-tenders/opportunities/portal/screen/opportunities/topic-search;callCode=H2020-FNR-2020" TargetMode="External"/><Relationship Id="rId203" Type="http://schemas.openxmlformats.org/officeDocument/2006/relationships/hyperlink" Target="https://ec.europa.eu/info/funding-tenders/opportunities/portal/screen/opportunities/topic-search;callCode=H2020-FNR-2020" TargetMode="External"/><Relationship Id="rId19" Type="http://schemas.openxmlformats.org/officeDocument/2006/relationships/hyperlink" Target="https://cordis.europa.eu/project/id/723030" TargetMode="External"/><Relationship Id="rId224" Type="http://schemas.openxmlformats.org/officeDocument/2006/relationships/hyperlink" Target="https://cordis.europa.eu/programme/id/H2020-EU.2.1.1./en" TargetMode="External"/><Relationship Id="rId245" Type="http://schemas.openxmlformats.org/officeDocument/2006/relationships/hyperlink" Target="https://ec.europa.eu/info/funding-tenders/opportunities/portal/screen/opportunities/topic-search;callCode=H2020-ICT-2018-20" TargetMode="External"/><Relationship Id="rId266" Type="http://schemas.openxmlformats.org/officeDocument/2006/relationships/hyperlink" Target="https://cordis.europa.eu/project/id/101084405" TargetMode="External"/><Relationship Id="rId287" Type="http://schemas.openxmlformats.org/officeDocument/2006/relationships/hyperlink" Target="https://cordis.europa.eu/programme/id/HORIZON.2.5/en" TargetMode="External"/><Relationship Id="rId30" Type="http://schemas.openxmlformats.org/officeDocument/2006/relationships/hyperlink" Target="https://cordis.europa.eu/project/id/101022432" TargetMode="External"/><Relationship Id="rId105" Type="http://schemas.openxmlformats.org/officeDocument/2006/relationships/hyperlink" Target="https://cordis.europa.eu/programme/id/HORIZON.2.5/en" TargetMode="External"/><Relationship Id="rId126" Type="http://schemas.openxmlformats.org/officeDocument/2006/relationships/hyperlink" Target="https://cordis.europa.eu/programme/id/HORIZON_HORIZON-CL5-2021-D3-03-16/en" TargetMode="External"/><Relationship Id="rId147" Type="http://schemas.openxmlformats.org/officeDocument/2006/relationships/hyperlink" Target="https://ec.europa.eu/info/funding-tenders/opportunities/portal/screen/opportunities/topic-search;callCode=HORIZON-CL5-2021-D3-03" TargetMode="External"/><Relationship Id="rId168" Type="http://schemas.openxmlformats.org/officeDocument/2006/relationships/hyperlink" Target="https://cordis.europa.eu/programme/id/H2020-EU.3.2./en" TargetMode="External"/><Relationship Id="rId312" Type="http://schemas.openxmlformats.org/officeDocument/2006/relationships/hyperlink" Target="https://ec.europa.eu/info/funding-tenders/opportunities/portal/screen/opportunities/topic-search;callCode=HORIZON-CL5-2023-D3-02" TargetMode="External"/><Relationship Id="rId51" Type="http://schemas.openxmlformats.org/officeDocument/2006/relationships/hyperlink" Target="https://cordis.europa.eu/project/id/857796" TargetMode="External"/><Relationship Id="rId72" Type="http://schemas.openxmlformats.org/officeDocument/2006/relationships/hyperlink" Target="https://cordis.europa.eu/project/id/857796" TargetMode="External"/><Relationship Id="rId93" Type="http://schemas.openxmlformats.org/officeDocument/2006/relationships/hyperlink" Target="https://cordis.europa.eu/project/id/101084288" TargetMode="External"/><Relationship Id="rId189" Type="http://schemas.openxmlformats.org/officeDocument/2006/relationships/hyperlink" Target="https://cordis.europa.eu/programme/id/H2020_FNR-12-2020/en" TargetMode="External"/><Relationship Id="rId3" Type="http://schemas.openxmlformats.org/officeDocument/2006/relationships/hyperlink" Target="https://www.linkedin.com/in/j%C3%BCrgen-karl-41b9692b8" TargetMode="External"/><Relationship Id="rId214" Type="http://schemas.openxmlformats.org/officeDocument/2006/relationships/hyperlink" Target="https://cordis.europa.eu/programme/id/H2020-EU.2.1.1./en" TargetMode="External"/><Relationship Id="rId235" Type="http://schemas.openxmlformats.org/officeDocument/2006/relationships/hyperlink" Target="https://cordis.europa.eu/programme/id/H2020_ICT-25-2018-2020/en" TargetMode="External"/><Relationship Id="rId256" Type="http://schemas.openxmlformats.org/officeDocument/2006/relationships/hyperlink" Target="https://cordis.europa.eu/project/id/101084405" TargetMode="External"/><Relationship Id="rId277" Type="http://schemas.openxmlformats.org/officeDocument/2006/relationships/hyperlink" Target="https://cordis.europa.eu/programme/id/HORIZON_HORIZON-CL5-2023-D3-02-14/en" TargetMode="External"/><Relationship Id="rId298" Type="http://schemas.openxmlformats.org/officeDocument/2006/relationships/hyperlink" Target="https://cordis.europa.eu/programme/id/HORIZON_HORIZON-CL5-2023-D3-02-14/en" TargetMode="External"/><Relationship Id="rId116" Type="http://schemas.openxmlformats.org/officeDocument/2006/relationships/hyperlink" Target="https://cordis.europa.eu/programme/id/HORIZON.2.5/en" TargetMode="External"/><Relationship Id="rId137" Type="http://schemas.openxmlformats.org/officeDocument/2006/relationships/hyperlink" Target="https://cordis.europa.eu/programme/id/HORIZON_HORIZON-CL5-2021-D3-03-16/en" TargetMode="External"/><Relationship Id="rId158" Type="http://schemas.openxmlformats.org/officeDocument/2006/relationships/hyperlink" Target="https://ec.europa.eu/info/funding-tenders/opportunities/portal/screen/opportunities/topic-search;callCode=HORIZON-CL5-2021-D3-03" TargetMode="External"/><Relationship Id="rId302" Type="http://schemas.openxmlformats.org/officeDocument/2006/relationships/hyperlink" Target="https://cordis.europa.eu/programme/id/HORIZON_HORIZON-CL5-2023-D3-02-14/en" TargetMode="External"/><Relationship Id="rId323" Type="http://schemas.openxmlformats.org/officeDocument/2006/relationships/hyperlink" Target="https://cordis.europa.eu/project/id/101122184" TargetMode="External"/><Relationship Id="rId20" Type="http://schemas.openxmlformats.org/officeDocument/2006/relationships/hyperlink" Target="https://cordis.europa.eu/project/id/723030" TargetMode="External"/><Relationship Id="rId41" Type="http://schemas.openxmlformats.org/officeDocument/2006/relationships/hyperlink" Target="https://www.linkedin.com/in/minna-kurkela-57278443" TargetMode="External"/><Relationship Id="rId62" Type="http://schemas.openxmlformats.org/officeDocument/2006/relationships/hyperlink" Target="https://cordis.europa.eu/project/id/857796" TargetMode="External"/><Relationship Id="rId83" Type="http://schemas.openxmlformats.org/officeDocument/2006/relationships/hyperlink" Target="https://cordis.europa.eu/project/id/101084288" TargetMode="External"/><Relationship Id="rId179" Type="http://schemas.openxmlformats.org/officeDocument/2006/relationships/hyperlink" Target="https://cordis.europa.eu/programme/id/H2020-EU.3.2./en" TargetMode="External"/><Relationship Id="rId190" Type="http://schemas.openxmlformats.org/officeDocument/2006/relationships/hyperlink" Target="https://cordis.europa.eu/programme/id/H2020_FNR-12-2020/en" TargetMode="External"/><Relationship Id="rId204" Type="http://schemas.openxmlformats.org/officeDocument/2006/relationships/hyperlink" Target="https://ec.europa.eu/info/funding-tenders/opportunities/portal/screen/opportunities/topic-search;callCode=H2020-FNR-2020" TargetMode="External"/><Relationship Id="rId225" Type="http://schemas.openxmlformats.org/officeDocument/2006/relationships/hyperlink" Target="https://cordis.europa.eu/programme/id/H2020-EU.2.1.1./en" TargetMode="External"/><Relationship Id="rId246" Type="http://schemas.openxmlformats.org/officeDocument/2006/relationships/hyperlink" Target="https://ec.europa.eu/info/funding-tenders/opportunities/portal/screen/opportunities/topic-search;callCode=H2020-ICT-2018-20" TargetMode="External"/><Relationship Id="rId267" Type="http://schemas.openxmlformats.org/officeDocument/2006/relationships/hyperlink" Target="https://cordis.europa.eu/project/id/101084405" TargetMode="External"/><Relationship Id="rId288" Type="http://schemas.openxmlformats.org/officeDocument/2006/relationships/hyperlink" Target="https://cordis.europa.eu/programme/id/HORIZON.2.5/en" TargetMode="External"/><Relationship Id="rId106" Type="http://schemas.openxmlformats.org/officeDocument/2006/relationships/hyperlink" Target="https://cordis.europa.eu/programme/id/HORIZON.2.5/en" TargetMode="External"/><Relationship Id="rId127" Type="http://schemas.openxmlformats.org/officeDocument/2006/relationships/hyperlink" Target="https://cordis.europa.eu/programme/id/HORIZON_HORIZON-CL5-2021-D3-03-16/en" TargetMode="External"/><Relationship Id="rId313" Type="http://schemas.openxmlformats.org/officeDocument/2006/relationships/hyperlink" Target="https://ec.europa.eu/info/funding-tenders/opportunities/portal/screen/opportunities/topic-search;callCode=HORIZON-CL5-2023-D3-02" TargetMode="External"/><Relationship Id="rId10" Type="http://schemas.openxmlformats.org/officeDocument/2006/relationships/hyperlink" Target="https://cordis.europa.eu/project/id/723030" TargetMode="External"/><Relationship Id="rId31" Type="http://schemas.openxmlformats.org/officeDocument/2006/relationships/hyperlink" Target="https://cordis.europa.eu/project/id/101022432" TargetMode="External"/><Relationship Id="rId52" Type="http://schemas.openxmlformats.org/officeDocument/2006/relationships/hyperlink" Target="https://cordis.europa.eu/project/id/857796" TargetMode="External"/><Relationship Id="rId73" Type="http://schemas.openxmlformats.org/officeDocument/2006/relationships/hyperlink" Target="https://cordis.europa.eu/project/id/857796" TargetMode="External"/><Relationship Id="rId94" Type="http://schemas.openxmlformats.org/officeDocument/2006/relationships/hyperlink" Target="https://cordis.europa.eu/project/id/101084288" TargetMode="External"/><Relationship Id="rId148" Type="http://schemas.openxmlformats.org/officeDocument/2006/relationships/hyperlink" Target="https://ec.europa.eu/info/funding-tenders/opportunities/portal/screen/opportunities/topic-search;callCode=HORIZON-CL5-2021-D3-03" TargetMode="External"/><Relationship Id="rId169" Type="http://schemas.openxmlformats.org/officeDocument/2006/relationships/hyperlink" Target="https://cordis.europa.eu/programme/id/H2020-EU.3.2./en" TargetMode="External"/><Relationship Id="rId4" Type="http://schemas.openxmlformats.org/officeDocument/2006/relationships/hyperlink" Target="https://www.evt.tf.fau.de/person/juergen-karl/" TargetMode="External"/><Relationship Id="rId180" Type="http://schemas.openxmlformats.org/officeDocument/2006/relationships/hyperlink" Target="https://cordis.europa.eu/programme/id/H2020-EU.3.2./en" TargetMode="External"/><Relationship Id="rId215" Type="http://schemas.openxmlformats.org/officeDocument/2006/relationships/hyperlink" Target="https://cordis.europa.eu/programme/id/H2020_ICT-25-2018-2020/en" TargetMode="External"/><Relationship Id="rId236" Type="http://schemas.openxmlformats.org/officeDocument/2006/relationships/hyperlink" Target="https://cordis.europa.eu/programme/id/H2020_ICT-25-2018-2020/en" TargetMode="External"/><Relationship Id="rId257" Type="http://schemas.openxmlformats.org/officeDocument/2006/relationships/hyperlink" Target="https://cordis.europa.eu/project/id/101084405" TargetMode="External"/><Relationship Id="rId278" Type="http://schemas.openxmlformats.org/officeDocument/2006/relationships/hyperlink" Target="https://ec.europa.eu/info/funding-tenders/opportunities/portal/screen/opportunities/topic-search;callCode=HORIZON-CL5-2023-D3-02" TargetMode="External"/><Relationship Id="rId303" Type="http://schemas.openxmlformats.org/officeDocument/2006/relationships/hyperlink" Target="https://cordis.europa.eu/programme/id/HORIZON_HORIZON-CL5-2023-D3-02-14/en" TargetMode="External"/><Relationship Id="rId42" Type="http://schemas.openxmlformats.org/officeDocument/2006/relationships/hyperlink" Target="http://www.linkedin.com/company/vtt/" TargetMode="External"/><Relationship Id="rId84" Type="http://schemas.openxmlformats.org/officeDocument/2006/relationships/hyperlink" Target="https://cordis.europa.eu/project/id/101084288" TargetMode="External"/><Relationship Id="rId138" Type="http://schemas.openxmlformats.org/officeDocument/2006/relationships/hyperlink" Target="https://cordis.europa.eu/programme/id/HORIZON_HORIZON-CL5-2021-D3-03-16/en" TargetMode="External"/><Relationship Id="rId191" Type="http://schemas.openxmlformats.org/officeDocument/2006/relationships/hyperlink" Target="https://cordis.europa.eu/programme/id/H2020_FNR-12-2020/en" TargetMode="External"/><Relationship Id="rId205" Type="http://schemas.openxmlformats.org/officeDocument/2006/relationships/hyperlink" Target="https://ec.europa.eu/info/funding-tenders/opportunities/portal/screen/opportunities/topic-search;callCode=H2020-FNR-2020" TargetMode="External"/><Relationship Id="rId247" Type="http://schemas.openxmlformats.org/officeDocument/2006/relationships/hyperlink" Target="https://ec.europa.eu/info/funding-tenders/opportunities/portal/screen/opportunities/topic-search;callCode=H2020-ICT-2018-20" TargetMode="External"/><Relationship Id="rId107" Type="http://schemas.openxmlformats.org/officeDocument/2006/relationships/hyperlink" Target="https://cordis.europa.eu/programme/id/HORIZON.2.5/en" TargetMode="External"/><Relationship Id="rId289" Type="http://schemas.openxmlformats.org/officeDocument/2006/relationships/hyperlink" Target="https://cordis.europa.eu/programme/id/HORIZON.2.5/en" TargetMode="External"/><Relationship Id="rId11" Type="http://schemas.openxmlformats.org/officeDocument/2006/relationships/hyperlink" Target="https://cordis.europa.eu/project/id/723030" TargetMode="External"/><Relationship Id="rId53" Type="http://schemas.openxmlformats.org/officeDocument/2006/relationships/hyperlink" Target="https://cordis.europa.eu/project/id/857796" TargetMode="External"/><Relationship Id="rId149" Type="http://schemas.openxmlformats.org/officeDocument/2006/relationships/hyperlink" Target="https://ec.europa.eu/info/funding-tenders/opportunities/portal/screen/opportunities/topic-search;callCode=HORIZON-CL5-2021-D3-03" TargetMode="External"/><Relationship Id="rId314" Type="http://schemas.openxmlformats.org/officeDocument/2006/relationships/hyperlink" Target="https://ec.europa.eu/info/funding-tenders/opportunities/portal/screen/opportunities/topic-search;callCode=HORIZON-CL5-2023-D3-02" TargetMode="External"/><Relationship Id="rId95" Type="http://schemas.openxmlformats.org/officeDocument/2006/relationships/hyperlink" Target="https://cordis.europa.eu/project/id/101084288" TargetMode="External"/><Relationship Id="rId160" Type="http://schemas.openxmlformats.org/officeDocument/2006/relationships/hyperlink" Target="https://ec.europa.eu/info/funding-tenders/opportunities/portal/screen/opportunities/topic-search;callCode=HORIZON-CL5-2021-D3-03" TargetMode="External"/><Relationship Id="rId216" Type="http://schemas.openxmlformats.org/officeDocument/2006/relationships/hyperlink" Target="https://ec.europa.eu/info/funding-tenders/opportunities/portal/screen/opportunities/topic-search;callCode=H2020-ICT-2018-20" TargetMode="External"/><Relationship Id="rId258" Type="http://schemas.openxmlformats.org/officeDocument/2006/relationships/hyperlink" Target="https://cordis.europa.eu/project/id/101084405" TargetMode="External"/><Relationship Id="rId22" Type="http://schemas.openxmlformats.org/officeDocument/2006/relationships/hyperlink" Target="https://cordis.europa.eu/project/id/886415" TargetMode="External"/><Relationship Id="rId64" Type="http://schemas.openxmlformats.org/officeDocument/2006/relationships/hyperlink" Target="https://cordis.europa.eu/project/id/857796" TargetMode="External"/><Relationship Id="rId118" Type="http://schemas.openxmlformats.org/officeDocument/2006/relationships/hyperlink" Target="https://cordis.europa.eu/programme/id/HORIZON.2.5/en" TargetMode="External"/><Relationship Id="rId325" Type="http://schemas.openxmlformats.org/officeDocument/2006/relationships/drawing" Target="../drawings/drawing1.xml"/><Relationship Id="rId171" Type="http://schemas.openxmlformats.org/officeDocument/2006/relationships/hyperlink" Target="https://cordis.europa.eu/programme/id/H2020-EU.3.2./en" TargetMode="External"/><Relationship Id="rId227" Type="http://schemas.openxmlformats.org/officeDocument/2006/relationships/hyperlink" Target="https://cordis.europa.eu/programme/id/H2020-EU.2.1.1./en" TargetMode="External"/><Relationship Id="rId269" Type="http://schemas.openxmlformats.org/officeDocument/2006/relationships/hyperlink" Target="https://cordis.europa.eu/project/id/506154" TargetMode="External"/><Relationship Id="rId33" Type="http://schemas.openxmlformats.org/officeDocument/2006/relationships/hyperlink" Target="https://cordis.europa.eu/project/id/101022432" TargetMode="External"/><Relationship Id="rId129" Type="http://schemas.openxmlformats.org/officeDocument/2006/relationships/hyperlink" Target="https://cordis.europa.eu/programme/id/HORIZON_HORIZON-CL5-2021-D3-03-16/en" TargetMode="External"/><Relationship Id="rId280" Type="http://schemas.openxmlformats.org/officeDocument/2006/relationships/hyperlink" Target="https://cordis.europa.eu/programme/id/HORIZON.2.5/en" TargetMode="External"/><Relationship Id="rId75" Type="http://schemas.openxmlformats.org/officeDocument/2006/relationships/hyperlink" Target="https://cordis.europa.eu/project/id/857796" TargetMode="External"/><Relationship Id="rId140" Type="http://schemas.openxmlformats.org/officeDocument/2006/relationships/hyperlink" Target="https://cordis.europa.eu/programme/id/HORIZON_HORIZON-CL5-2021-D3-03-16/en" TargetMode="External"/><Relationship Id="rId182" Type="http://schemas.openxmlformats.org/officeDocument/2006/relationships/hyperlink" Target="https://cordis.europa.eu/programme/id/H2020_FNR-12-2020/en" TargetMode="External"/><Relationship Id="rId6" Type="http://schemas.openxmlformats.org/officeDocument/2006/relationships/hyperlink" Target="https://cordis.europa.eu/project/id/723030" TargetMode="External"/><Relationship Id="rId238" Type="http://schemas.openxmlformats.org/officeDocument/2006/relationships/hyperlink" Target="https://cordis.europa.eu/programme/id/H2020_ICT-25-2018-2020/en" TargetMode="External"/><Relationship Id="rId291" Type="http://schemas.openxmlformats.org/officeDocument/2006/relationships/hyperlink" Target="https://cordis.europa.eu/programme/id/HORIZON.2.5/en" TargetMode="External"/><Relationship Id="rId305" Type="http://schemas.openxmlformats.org/officeDocument/2006/relationships/hyperlink" Target="https://cordis.europa.eu/programme/id/HORIZON_HORIZON-CL5-2023-D3-02-14/en" TargetMode="External"/><Relationship Id="rId44" Type="http://schemas.openxmlformats.org/officeDocument/2006/relationships/hyperlink" Target="http://www.linkedin.com/company/vtt/" TargetMode="External"/><Relationship Id="rId86" Type="http://schemas.openxmlformats.org/officeDocument/2006/relationships/hyperlink" Target="https://cordis.europa.eu/project/id/101084288" TargetMode="External"/><Relationship Id="rId151" Type="http://schemas.openxmlformats.org/officeDocument/2006/relationships/hyperlink" Target="https://ec.europa.eu/info/funding-tenders/opportunities/portal/screen/opportunities/topic-search;callCode=HORIZON-CL5-2021-D3-03" TargetMode="External"/><Relationship Id="rId193" Type="http://schemas.openxmlformats.org/officeDocument/2006/relationships/hyperlink" Target="https://cordis.europa.eu/programme/id/H2020_FNR-12-2020/en" TargetMode="External"/><Relationship Id="rId207" Type="http://schemas.openxmlformats.org/officeDocument/2006/relationships/hyperlink" Target="https://ec.europa.eu/info/funding-tenders/opportunities/portal/screen/opportunities/topic-search;callCode=H2020-FNR-2020" TargetMode="External"/><Relationship Id="rId249" Type="http://schemas.openxmlformats.org/officeDocument/2006/relationships/hyperlink" Target="https://ec.europa.eu/info/funding-tenders/opportunities/portal/screen/opportunities/topic-search;callCode=H2020-ICT-2018-20" TargetMode="External"/><Relationship Id="rId13" Type="http://schemas.openxmlformats.org/officeDocument/2006/relationships/hyperlink" Target="https://cordis.europa.eu/project/id/723030" TargetMode="External"/><Relationship Id="rId109" Type="http://schemas.openxmlformats.org/officeDocument/2006/relationships/hyperlink" Target="https://cordis.europa.eu/programme/id/HORIZON.2.5/en" TargetMode="External"/><Relationship Id="rId260" Type="http://schemas.openxmlformats.org/officeDocument/2006/relationships/hyperlink" Target="https://cordis.europa.eu/project/id/101084405" TargetMode="External"/><Relationship Id="rId316" Type="http://schemas.openxmlformats.org/officeDocument/2006/relationships/hyperlink" Target="https://ec.europa.eu/info/funding-tenders/opportunities/portal/screen/opportunities/topic-search;callCode=HORIZON-CL5-2023-D3-02" TargetMode="External"/><Relationship Id="rId55" Type="http://schemas.openxmlformats.org/officeDocument/2006/relationships/hyperlink" Target="https://cordis.europa.eu/project/id/857796" TargetMode="External"/><Relationship Id="rId97" Type="http://schemas.openxmlformats.org/officeDocument/2006/relationships/hyperlink" Target="https://cordis.europa.eu/project/id/101084288" TargetMode="External"/><Relationship Id="rId120" Type="http://schemas.openxmlformats.org/officeDocument/2006/relationships/hyperlink" Target="https://cordis.europa.eu/programme/id/HORIZON.2.5/en" TargetMode="External"/><Relationship Id="rId162" Type="http://schemas.openxmlformats.org/officeDocument/2006/relationships/hyperlink" Target="https://ec.europa.eu/info/funding-tenders/opportunities/portal/screen/opportunities/topic-search;callCode=HORIZON-CL5-2021-D3-03" TargetMode="External"/><Relationship Id="rId218" Type="http://schemas.openxmlformats.org/officeDocument/2006/relationships/hyperlink" Target="https://cordis.europa.eu/programme/id/H2020-EU.2.1.1./e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DCC12-F718-4D5C-B7B2-2E30F9528176}">
  <sheetPr codeName="Sheet1"/>
  <dimension ref="A1:BZ1544"/>
  <sheetViews>
    <sheetView tabSelected="1" zoomScale="75" zoomScaleNormal="80" workbookViewId="0">
      <pane xSplit="4" ySplit="1" topLeftCell="O1529" activePane="bottomRight" state="frozen"/>
      <selection pane="topRight" activeCell="C1" sqref="C1"/>
      <selection pane="bottomLeft" activeCell="A2" sqref="A2"/>
      <selection pane="bottomRight" activeCell="P1" sqref="P1:AC1048576"/>
    </sheetView>
  </sheetViews>
  <sheetFormatPr defaultColWidth="14.21875" defaultRowHeight="31.8" customHeight="1" x14ac:dyDescent="0.3"/>
  <cols>
    <col min="1" max="1" width="3.6640625" customWidth="1"/>
    <col min="4" max="4" width="11.88671875" customWidth="1"/>
    <col min="5" max="5" width="13" customWidth="1"/>
    <col min="11" max="11" width="11.44140625" customWidth="1"/>
    <col min="13" max="13" width="14.21875" style="101"/>
    <col min="14" max="14" width="16.44140625" customWidth="1"/>
    <col min="16" max="16" width="17.44140625" customWidth="1"/>
    <col min="17" max="17" width="9.88671875" style="100" customWidth="1"/>
    <col min="18" max="18" width="38.88671875" customWidth="1"/>
    <col min="21" max="21" width="19.21875" customWidth="1"/>
    <col min="22" max="22" width="23.5546875" customWidth="1"/>
    <col min="25" max="25" width="12.21875" customWidth="1"/>
    <col min="31" max="31" width="7.6640625" bestFit="1" customWidth="1"/>
    <col min="32" max="32" width="4.21875" bestFit="1" customWidth="1"/>
    <col min="33" max="33" width="9.44140625" customWidth="1"/>
    <col min="34" max="34" width="11.33203125" customWidth="1"/>
    <col min="35" max="35" width="13.109375" customWidth="1"/>
    <col min="36" max="36" width="13.6640625" customWidth="1"/>
    <col min="37" max="48" width="21.33203125" hidden="1" customWidth="1"/>
    <col min="49" max="49" width="10.109375" customWidth="1"/>
    <col min="50" max="53" width="21.33203125" hidden="1" customWidth="1"/>
    <col min="54" max="56" width="7.33203125" customWidth="1"/>
    <col min="57" max="57" width="21.33203125" hidden="1" customWidth="1"/>
    <col min="58" max="58" width="27.21875" hidden="1" customWidth="1"/>
    <col min="59" max="60" width="6" hidden="1" customWidth="1"/>
    <col min="61" max="61" width="6" customWidth="1"/>
    <col min="62" max="62" width="16.109375" customWidth="1"/>
    <col min="63" max="63" width="17.44140625" customWidth="1"/>
    <col min="64" max="64" width="16.21875" customWidth="1"/>
    <col min="70" max="70" width="8.21875" customWidth="1"/>
    <col min="71" max="71" width="49" customWidth="1"/>
    <col min="72" max="72" width="19.44140625" bestFit="1" customWidth="1"/>
    <col min="74" max="74" width="35.6640625" customWidth="1"/>
    <col min="75" max="75" width="26.5546875" customWidth="1"/>
  </cols>
  <sheetData>
    <row r="1" spans="1:77" ht="31.8" customHeight="1" x14ac:dyDescent="0.3">
      <c r="A1" s="20" t="s">
        <v>3728</v>
      </c>
      <c r="B1" s="5" t="s">
        <v>3722</v>
      </c>
      <c r="C1" s="5" t="s">
        <v>0</v>
      </c>
      <c r="D1" s="5" t="s">
        <v>1</v>
      </c>
      <c r="E1" s="5" t="s">
        <v>2</v>
      </c>
      <c r="F1" s="5" t="s">
        <v>3</v>
      </c>
      <c r="G1" s="5" t="s">
        <v>4</v>
      </c>
      <c r="H1" s="5" t="s">
        <v>2832</v>
      </c>
      <c r="I1" s="5" t="s">
        <v>5</v>
      </c>
      <c r="J1" s="5" t="s">
        <v>2867</v>
      </c>
      <c r="K1" s="5" t="s">
        <v>2868</v>
      </c>
      <c r="L1" s="5" t="s">
        <v>6</v>
      </c>
      <c r="M1" s="125" t="s">
        <v>7</v>
      </c>
      <c r="N1" s="5" t="s">
        <v>8</v>
      </c>
      <c r="O1" s="5" t="s">
        <v>9</v>
      </c>
      <c r="P1" s="5" t="s">
        <v>10</v>
      </c>
      <c r="Q1" s="5" t="s">
        <v>4245</v>
      </c>
      <c r="R1" s="5" t="s">
        <v>12</v>
      </c>
      <c r="S1" s="5" t="s">
        <v>13</v>
      </c>
      <c r="T1" s="5" t="s">
        <v>3727</v>
      </c>
      <c r="U1" s="5" t="s">
        <v>14</v>
      </c>
      <c r="V1" s="5" t="s">
        <v>3725</v>
      </c>
      <c r="W1" s="5" t="s">
        <v>15</v>
      </c>
      <c r="X1" s="5" t="s">
        <v>16</v>
      </c>
      <c r="Y1" s="5" t="s">
        <v>17</v>
      </c>
      <c r="Z1" s="5" t="s">
        <v>18</v>
      </c>
      <c r="AA1" s="5" t="s">
        <v>19</v>
      </c>
      <c r="AB1" s="5" t="s">
        <v>2950</v>
      </c>
      <c r="AC1" s="6" t="s">
        <v>3726</v>
      </c>
      <c r="AE1" s="64" t="s">
        <v>4247</v>
      </c>
      <c r="AF1" s="60" t="s">
        <v>3721</v>
      </c>
      <c r="AG1" s="60" t="s">
        <v>3722</v>
      </c>
      <c r="AH1" s="61" t="s">
        <v>0</v>
      </c>
      <c r="AI1" s="60" t="s">
        <v>1</v>
      </c>
      <c r="AJ1" s="60" t="s">
        <v>2</v>
      </c>
      <c r="AK1" s="60" t="s">
        <v>3</v>
      </c>
      <c r="AL1" s="60" t="s">
        <v>4</v>
      </c>
      <c r="AM1" s="60" t="s">
        <v>2832</v>
      </c>
      <c r="AN1" s="60" t="s">
        <v>5</v>
      </c>
      <c r="AO1" s="60" t="s">
        <v>2867</v>
      </c>
      <c r="AP1" s="60" t="s">
        <v>2868</v>
      </c>
      <c r="AQ1" s="60" t="s">
        <v>6</v>
      </c>
      <c r="AR1" s="60" t="s">
        <v>7</v>
      </c>
      <c r="AS1" s="60" t="s">
        <v>8</v>
      </c>
      <c r="AT1" s="60" t="s">
        <v>9</v>
      </c>
      <c r="AU1" s="60" t="s">
        <v>10</v>
      </c>
      <c r="AV1" s="62" t="s">
        <v>11</v>
      </c>
      <c r="AW1" s="60" t="s">
        <v>12</v>
      </c>
      <c r="AX1" s="60" t="s">
        <v>13</v>
      </c>
      <c r="AY1" s="60" t="s">
        <v>3723</v>
      </c>
      <c r="AZ1" s="60" t="s">
        <v>14</v>
      </c>
      <c r="BA1" s="60" t="s">
        <v>3724</v>
      </c>
      <c r="BB1" s="60" t="s">
        <v>15</v>
      </c>
      <c r="BC1" s="60" t="s">
        <v>16</v>
      </c>
      <c r="BD1" s="60" t="s">
        <v>17</v>
      </c>
      <c r="BE1" s="60" t="s">
        <v>18</v>
      </c>
      <c r="BF1" s="60" t="s">
        <v>19</v>
      </c>
      <c r="BG1" s="60" t="s">
        <v>2950</v>
      </c>
      <c r="BH1" s="60" t="s">
        <v>3726</v>
      </c>
      <c r="BJ1" s="65" t="s">
        <v>3731</v>
      </c>
      <c r="BK1" s="60" t="s">
        <v>12</v>
      </c>
      <c r="BL1" s="60" t="s">
        <v>3729</v>
      </c>
      <c r="BM1" s="60" t="s">
        <v>3730</v>
      </c>
      <c r="BN1" s="96" t="str" cm="1">
        <f t="array" ref="BN1:BN1144">_xlfn.UNIQUE(R:R)</f>
        <v>Organization</v>
      </c>
      <c r="BO1" s="96"/>
      <c r="BP1" s="96" t="s">
        <v>4246</v>
      </c>
      <c r="BQ1" s="96"/>
      <c r="BV1" s="60" t="s">
        <v>3737</v>
      </c>
      <c r="BW1" s="60" t="s">
        <v>3738</v>
      </c>
      <c r="BY1" s="60" t="s">
        <v>3739</v>
      </c>
    </row>
    <row r="2" spans="1:77" ht="31.8" customHeight="1" x14ac:dyDescent="0.3">
      <c r="A2" s="88">
        <v>1</v>
      </c>
      <c r="B2" s="89" t="s">
        <v>3678</v>
      </c>
      <c r="C2" s="5" t="s">
        <v>20</v>
      </c>
      <c r="D2" s="1" t="s">
        <v>21</v>
      </c>
      <c r="E2" s="1">
        <v>101093956</v>
      </c>
      <c r="F2" s="21">
        <v>44573</v>
      </c>
      <c r="G2" s="21">
        <v>46173</v>
      </c>
      <c r="H2" s="1" t="s">
        <v>22</v>
      </c>
      <c r="I2" s="1" t="s">
        <v>22</v>
      </c>
      <c r="J2" s="1" t="s">
        <v>22</v>
      </c>
      <c r="K2" s="1" t="s">
        <v>22</v>
      </c>
      <c r="L2" s="1" t="s">
        <v>23</v>
      </c>
      <c r="M2" s="102" t="s">
        <v>24</v>
      </c>
      <c r="N2" s="1" t="s">
        <v>25</v>
      </c>
      <c r="O2" s="1" t="s">
        <v>26</v>
      </c>
      <c r="P2" s="1" t="s">
        <v>22</v>
      </c>
      <c r="Q2" s="97">
        <f>IFERROR(INDEX(BP:BP, MATCH(R2, BN:BN, 0)), "")</f>
        <v>1</v>
      </c>
      <c r="R2" s="1" t="s">
        <v>35</v>
      </c>
      <c r="S2" s="1" t="s">
        <v>36</v>
      </c>
      <c r="T2" s="1" t="s">
        <v>22</v>
      </c>
      <c r="U2" s="1" t="s">
        <v>22</v>
      </c>
      <c r="V2" s="1" t="s">
        <v>22</v>
      </c>
      <c r="W2" s="1" t="s">
        <v>22</v>
      </c>
      <c r="X2" s="1" t="s">
        <v>22</v>
      </c>
      <c r="Y2" s="1" t="s">
        <v>22</v>
      </c>
      <c r="Z2" s="1" t="s">
        <v>22</v>
      </c>
      <c r="AA2" s="1" t="s">
        <v>22</v>
      </c>
      <c r="AB2" s="4" t="s">
        <v>22</v>
      </c>
      <c r="AC2" s="4" t="s">
        <v>22</v>
      </c>
      <c r="AF2" cm="1">
        <f t="array" ref="AF2:BH344">IF(AE1="","",_xlfn._xlws.FILTER(Table1[],ISNUMBER(SEARCH(AE1,Table1[NO]))+ISNUMBER(SEARCH(AE1,Table1[Requested topic]))+ISNUMBER(SEARCH(AE1,Table1[Project Topic]))+ISNUMBER(SEARCH(AE1,Table1[Acronym]))+ISNUMBER(SEARCH(AE1,Table1[Project ID]))+ISNUMBER(SEARCH(AE1,Table1[Start Date]))+ISNUMBER(SEARCH(AE1,Table1[End Date]))+ISNUMBER(SEARCH(AE1,Table1[Funded Under]))+ISNUMBER(SEARCH(AE1,Table1[Total Cost]))+ISNUMBER(SEARCH(AE1,Table1[EU Contribution]))+ISNUMBER(SEARCH(AE1,Table1[Objective]))+ISNUMBER(SEARCH(AE1,Table1[Programme]))+ISNUMBER(SEARCH(AE1,Table1[Topic]))+ISNUMBER(SEARCH(AE1,Table1[Call for Proposal]))+ISNUMBER(SEARCH(AE1,Table1[Source]))+ISNUMBER(SEARCH(AE1,Table1[Organization Role]))+ISNUMBER(SEARCH(AE1,Table1[Organization]))+ISNUMBER(SEARCH(AE1,Table1[Country]))+ISNUMBER(SEARCH(AE1,Table1[Organization Net EU Contribution]))+ISNUMBER(SEARCH(AE1,Table1[Project or Organ Linkedin]))+ISNUMBER(SEARCH(AE1,Table1[Project web or Linkedin]))+ISNUMBER(SEARCH(AE1,Table1[Contact]))+ISNUMBER(SEARCH(AE1,Table1[Role]))+ISNUMBER(SEARCH(AE1,Table1[Email]))+ISNUMBER(SEARCH(AE1,Table1[Phone]))+ISNUMBER(SEARCH(AE1,Table1[Linkedin]))+ISNUMBER(SEARCH(AE1,Table1[Contact web found]))+ISNUMBER(SEARCH(AE1,Table1[Note])),"No Match"))</f>
        <v>16</v>
      </c>
      <c r="AG2" t="str">
        <v>offshore wind energy</v>
      </c>
      <c r="AH2" t="str">
        <v>Accelerating the Deployment of Offshore wind using Dc technology</v>
      </c>
      <c r="AI2" t="str">
        <v>ADOreD</v>
      </c>
      <c r="AJ2" t="str">
        <v>101073554  </v>
      </c>
      <c r="AK2">
        <v>44835</v>
      </c>
      <c r="AL2">
        <v>46568</v>
      </c>
      <c r="AM2" t="str">
        <v>null</v>
      </c>
      <c r="AN2" t="str">
        <v>€ 3 768 541,20</v>
      </c>
      <c r="AO2" t="str">
        <v>null</v>
      </c>
      <c r="AP2" t="str">
        <v>null</v>
      </c>
      <c r="AQ2" t="str">
        <v>HORIZON.1.2 - Marie Skłodowska-Curie Actions (MSCA)</v>
      </c>
      <c r="AR2" t="str">
        <v>HORIZON-MSCA-2021-DN-01-01 - MSCA Doctoral Networks 2021</v>
      </c>
      <c r="AS2" t="str">
        <v>HORIZON-MSCA-2021-DN-01</v>
      </c>
      <c r="AT2" t="str">
        <v>https://cordis.europa.eu/project/id/101073554</v>
      </c>
      <c r="AU2" t="str">
        <v>Partner</v>
      </c>
      <c r="AV2">
        <v>2</v>
      </c>
      <c r="AW2" t="str">
        <v>CARDIFF UNIVERSITY</v>
      </c>
      <c r="AX2" t="str">
        <v>United Kingdom</v>
      </c>
      <c r="AY2">
        <v>0</v>
      </c>
      <c r="AZ2" t="str">
        <v>null</v>
      </c>
      <c r="BA2" t="str">
        <v>null</v>
      </c>
      <c r="BB2" t="str">
        <v>null</v>
      </c>
      <c r="BC2" t="str">
        <v>null</v>
      </c>
      <c r="BD2" t="str">
        <v>null</v>
      </c>
      <c r="BE2" t="str">
        <v>null</v>
      </c>
      <c r="BF2" t="str">
        <v>null</v>
      </c>
      <c r="BG2" t="str">
        <v>null</v>
      </c>
      <c r="BH2" t="str">
        <v>null</v>
      </c>
      <c r="BJ2" t="str" cm="1">
        <f t="array" ref="BJ2:BJ31">_xlfn.UNIQUE(AH2:AH2182)</f>
        <v>Accelerating the Deployment of Offshore wind using Dc technology</v>
      </c>
      <c r="BK2" t="str" cm="1">
        <f t="array" ref="BK2:BK255">_xlfn.UNIQUE(AW2:AW2182)</f>
        <v>CARDIFF UNIVERSITY</v>
      </c>
      <c r="BL2" cm="1">
        <f t="array" ref="BL2">SUMPRODUCT(($AW$2:$AW$2182=$BK2)*(1/(COUNTIFS($AH$2:$AH$2182, $AH$2:$AH$2182, $AW$2:$AW$2182, $BK2)+(COUNTIFS($AH$2:$AH$2182, $AH$2:$AH$2182, $AW$2:$AW$2182, $BK2)=0))))</f>
        <v>2</v>
      </c>
      <c r="BM2" cm="1">
        <f t="array" ref="BM2">COUNTA(_xlfn.UNIQUE(_xlfn._xlws.FILTER(Table1[Project Topic], Table1[Organization]=$BK2)))</f>
        <v>2</v>
      </c>
      <c r="BN2" s="93" t="str">
        <v>ACTEON SARL</v>
      </c>
      <c r="BO2" t="s">
        <v>27</v>
      </c>
      <c r="BP2" cm="1">
        <f t="array" ref="BP2">SUM(IF(FREQUENCY(IF($R$2:$R$3000=BO2, MATCH($C$2:$C$3000, $C$2:$C$3000, 0)), ROW($C$2:$C$3000)-ROW($C$2)+1), 1))</f>
        <v>1</v>
      </c>
      <c r="BS2" s="66" t="s">
        <v>3732</v>
      </c>
      <c r="BT2" t="s">
        <v>3735</v>
      </c>
      <c r="BV2" t="str" cm="1">
        <f t="array" ref="BV2:BV1140">_xlfn.UNIQUE(R2:R1538)</f>
        <v>ACTEON SARL</v>
      </c>
      <c r="BW2" cm="1">
        <f t="array" ref="BW2">SUM(--(FREQUENCY(IF($R$2:$R$1538=BV2, MATCH($C$2:$C$1538, $C$2:$C$1538, 0)), ROW($C$2:$C$1538)-ROW($C$2)+1)&gt;0))</f>
        <v>1</v>
      </c>
      <c r="BY2" t="str" cm="1">
        <f t="array" ref="BY2:BY129">_xlfn.UNIQUE(C2:C1538)</f>
        <v>Blueprint for Atlantic-Arctic Agora on cross-sectoral cooperation for restoration of marine and coastal ecosystems and increased climate resilience through transformative innovation</v>
      </c>
    </row>
    <row r="3" spans="1:77" ht="31.8" customHeight="1" x14ac:dyDescent="0.3">
      <c r="A3" s="56">
        <v>1</v>
      </c>
      <c r="B3" s="54" t="s">
        <v>3678</v>
      </c>
      <c r="C3" s="1" t="s">
        <v>20</v>
      </c>
      <c r="D3" s="1" t="s">
        <v>21</v>
      </c>
      <c r="E3" s="1">
        <v>101093956</v>
      </c>
      <c r="F3" s="21">
        <v>44573</v>
      </c>
      <c r="G3" s="21">
        <v>46173</v>
      </c>
      <c r="H3" s="1" t="s">
        <v>22</v>
      </c>
      <c r="I3" s="1" t="s">
        <v>22</v>
      </c>
      <c r="J3" s="1" t="s">
        <v>22</v>
      </c>
      <c r="K3" s="1" t="s">
        <v>22</v>
      </c>
      <c r="L3" s="1" t="s">
        <v>23</v>
      </c>
      <c r="M3" s="102" t="s">
        <v>24</v>
      </c>
      <c r="N3" s="1" t="s">
        <v>25</v>
      </c>
      <c r="O3" s="1" t="s">
        <v>26</v>
      </c>
      <c r="P3" s="1" t="s">
        <v>22</v>
      </c>
      <c r="Q3" s="97">
        <f>IFERROR(INDEX(BP:BP, MATCH(R3, BN:BN, 0)), "")</f>
        <v>1</v>
      </c>
      <c r="R3" s="1" t="s">
        <v>37</v>
      </c>
      <c r="S3" s="1" t="s">
        <v>38</v>
      </c>
      <c r="T3" s="1" t="s">
        <v>22</v>
      </c>
      <c r="U3" s="1" t="s">
        <v>22</v>
      </c>
      <c r="V3" s="1" t="s">
        <v>22</v>
      </c>
      <c r="W3" s="1" t="s">
        <v>22</v>
      </c>
      <c r="X3" s="1" t="s">
        <v>22</v>
      </c>
      <c r="Y3" s="1" t="s">
        <v>22</v>
      </c>
      <c r="Z3" s="1" t="s">
        <v>22</v>
      </c>
      <c r="AA3" s="1" t="s">
        <v>22</v>
      </c>
      <c r="AB3" s="4" t="s">
        <v>22</v>
      </c>
      <c r="AC3" s="4" t="s">
        <v>22</v>
      </c>
      <c r="AE3" s="63"/>
      <c r="AF3">
        <v>16</v>
      </c>
      <c r="AG3" t="str">
        <v>offshore wind energy</v>
      </c>
      <c r="AH3" t="str">
        <v>Accelerating the Deployment of Offshore wind using Dc technology</v>
      </c>
      <c r="AI3" t="str">
        <v>ADOreD</v>
      </c>
      <c r="AJ3" t="str">
        <v>101073554  </v>
      </c>
      <c r="AK3">
        <v>44835</v>
      </c>
      <c r="AL3">
        <v>46568</v>
      </c>
      <c r="AM3" t="str">
        <v>null</v>
      </c>
      <c r="AN3" t="str">
        <v>€ 3 768 541,20</v>
      </c>
      <c r="AO3" t="str">
        <v>null</v>
      </c>
      <c r="AP3" t="str">
        <v>null</v>
      </c>
      <c r="AQ3" t="str">
        <v>HORIZON.1.2 - Marie Skłodowska-Curie Actions (MSCA)</v>
      </c>
      <c r="AR3" t="str">
        <v>HORIZON-MSCA-2021-DN-01-01 - MSCA Doctoral Networks 2021</v>
      </c>
      <c r="AS3" t="str">
        <v>HORIZON-MSCA-2021-DN-01</v>
      </c>
      <c r="AT3" t="str">
        <v>https://cordis.europa.eu/project/id/101073554</v>
      </c>
      <c r="AU3" t="str">
        <v>null</v>
      </c>
      <c r="AV3">
        <v>1</v>
      </c>
      <c r="AW3" t="str">
        <v>CENTRALE LILLE INSTITUT</v>
      </c>
      <c r="AX3" t="str">
        <v>France</v>
      </c>
      <c r="AY3" t="str">
        <v>€   141 346,80</v>
      </c>
      <c r="AZ3" t="str">
        <v>null</v>
      </c>
      <c r="BA3" t="str">
        <v>null</v>
      </c>
      <c r="BB3" t="str">
        <v>null</v>
      </c>
      <c r="BC3" t="str">
        <v>null</v>
      </c>
      <c r="BD3" t="str">
        <v>null</v>
      </c>
      <c r="BE3" t="str">
        <v>null</v>
      </c>
      <c r="BF3" t="str">
        <v>null</v>
      </c>
      <c r="BG3" t="str">
        <v>null</v>
      </c>
      <c r="BH3" t="str">
        <v>null</v>
      </c>
      <c r="BJ3" t="str">
        <v>Advanced study of the atmospheric flow Integrating REal climate conditions to enhance wind farm and wind turbine power production and increase components durability</v>
      </c>
      <c r="BK3" t="str">
        <v>CENTRALE LILLE INSTITUT</v>
      </c>
      <c r="BL3" cm="1">
        <f t="array" ref="BL3">SUMPRODUCT(($AW$2:$AW$2182=$BK3)*(1/(COUNTIFS($AH$2:$AH$2182, $AH$2:$AH$2182, $AW$2:$AW$2182, $BK3)+(COUNTIFS($AH$2:$AH$2182, $AH$2:$AH$2182, $AW$2:$AW$2182, $BK3)=0))))</f>
        <v>1</v>
      </c>
      <c r="BM3" cm="1">
        <f t="array" ref="BM3">COUNTA(_xlfn.UNIQUE(_xlfn._xlws.FILTER(Table1[Project Topic], Table1[Organization]=$BK3)))</f>
        <v>1</v>
      </c>
      <c r="BN3" s="1" t="str">
        <v>CHRISTIAN-ALBRECHTS-UNIVERSITAET ZU KIEL</v>
      </c>
      <c r="BO3" t="s">
        <v>35</v>
      </c>
      <c r="BP3" cm="1">
        <f t="array" ref="BP3">SUM(IF(FREQUENCY(IF($R$2:$R$3000=BO3, MATCH($C$2:$C$3000, $C$2:$C$3000, 0)), ROW($C$2:$C$3000)-ROW($C$2)+1), 1))</f>
        <v>1</v>
      </c>
      <c r="BS3" s="67" t="s">
        <v>1624</v>
      </c>
      <c r="BT3">
        <v>1</v>
      </c>
      <c r="BV3" t="str">
        <v>CHRISTIAN-ALBRECHTS-UNIVERSITAET ZU KIEL</v>
      </c>
      <c r="BW3" cm="1">
        <f t="array" ref="BW3">SUM(--(FREQUENCY(IF($R$2:$R$1538=BV3, MATCH($C$2:$C$1538, $C$2:$C$1538, 0)), ROW($C$2:$C$1538)-ROW($C$2)+1)&gt;0))</f>
        <v>1</v>
      </c>
      <c r="BY3" t="str">
        <v>Accelerating the Deployment of Offshore wind using Dc technology</v>
      </c>
    </row>
    <row r="4" spans="1:77" ht="31.8" customHeight="1" x14ac:dyDescent="0.3">
      <c r="A4" s="56">
        <v>1</v>
      </c>
      <c r="B4" s="54" t="s">
        <v>3678</v>
      </c>
      <c r="C4" s="1" t="s">
        <v>20</v>
      </c>
      <c r="D4" s="1" t="s">
        <v>21</v>
      </c>
      <c r="E4" s="1">
        <v>101093956</v>
      </c>
      <c r="F4" s="21">
        <v>44573</v>
      </c>
      <c r="G4" s="21">
        <v>46173</v>
      </c>
      <c r="H4" s="1" t="s">
        <v>22</v>
      </c>
      <c r="I4" s="1" t="s">
        <v>22</v>
      </c>
      <c r="J4" s="1" t="s">
        <v>22</v>
      </c>
      <c r="K4" s="1" t="s">
        <v>22</v>
      </c>
      <c r="L4" s="1" t="s">
        <v>23</v>
      </c>
      <c r="M4" s="102" t="s">
        <v>24</v>
      </c>
      <c r="N4" s="1" t="s">
        <v>25</v>
      </c>
      <c r="O4" s="1" t="s">
        <v>26</v>
      </c>
      <c r="P4" s="1" t="s">
        <v>22</v>
      </c>
      <c r="Q4" s="97">
        <f>IFERROR(INDEX(BP:BP, MATCH(R4, BN:BN, 0)), "")</f>
        <v>1</v>
      </c>
      <c r="R4" s="1" t="s">
        <v>39</v>
      </c>
      <c r="S4" s="1" t="s">
        <v>38</v>
      </c>
      <c r="T4" s="1" t="s">
        <v>22</v>
      </c>
      <c r="U4" s="1" t="s">
        <v>22</v>
      </c>
      <c r="V4" s="1" t="s">
        <v>22</v>
      </c>
      <c r="W4" s="1" t="s">
        <v>22</v>
      </c>
      <c r="X4" s="1" t="s">
        <v>22</v>
      </c>
      <c r="Y4" s="1" t="s">
        <v>22</v>
      </c>
      <c r="Z4" s="1" t="s">
        <v>22</v>
      </c>
      <c r="AA4" s="1" t="s">
        <v>22</v>
      </c>
      <c r="AB4" s="4" t="s">
        <v>22</v>
      </c>
      <c r="AC4" s="4" t="s">
        <v>22</v>
      </c>
      <c r="AF4">
        <v>16</v>
      </c>
      <c r="AG4" t="str">
        <v>offshore wind energy</v>
      </c>
      <c r="AH4" t="str">
        <v>Accelerating the Deployment of Offshore wind using Dc technology</v>
      </c>
      <c r="AI4" t="str">
        <v>ADOreD</v>
      </c>
      <c r="AJ4" t="str">
        <v>101073554  </v>
      </c>
      <c r="AK4">
        <v>44835</v>
      </c>
      <c r="AL4">
        <v>46568</v>
      </c>
      <c r="AM4" t="str">
        <v>null</v>
      </c>
      <c r="AN4" t="str">
        <v>€ 3 768 541,20</v>
      </c>
      <c r="AO4" t="str">
        <v>null</v>
      </c>
      <c r="AP4" t="str">
        <v>null</v>
      </c>
      <c r="AQ4" t="str">
        <v>HORIZON.1.2 - Marie Skłodowska-Curie Actions (MSCA)</v>
      </c>
      <c r="AR4" t="str">
        <v>HORIZON-MSCA-2021-DN-01-01 - MSCA Doctoral Networks 2021</v>
      </c>
      <c r="AS4" t="str">
        <v>HORIZON-MSCA-2021-DN-01</v>
      </c>
      <c r="AT4" t="str">
        <v>https://cordis.europa.eu/project/id/101073554</v>
      </c>
      <c r="AU4" t="str">
        <v>Partner</v>
      </c>
      <c r="AV4">
        <v>1</v>
      </c>
      <c r="AW4" t="str">
        <v>CHINA ELECTRIC POWER RESEARCH INSTITUTE (SEAL) SOE</v>
      </c>
      <c r="AX4" t="str">
        <v>China</v>
      </c>
      <c r="AY4">
        <v>0</v>
      </c>
      <c r="AZ4" t="str">
        <v>null</v>
      </c>
      <c r="BA4" t="str">
        <v>null</v>
      </c>
      <c r="BB4" t="str">
        <v>null</v>
      </c>
      <c r="BC4" t="str">
        <v>null</v>
      </c>
      <c r="BD4" t="str">
        <v>null</v>
      </c>
      <c r="BE4" t="str">
        <v>null</v>
      </c>
      <c r="BF4" t="str">
        <v>null</v>
      </c>
      <c r="BG4" t="str">
        <v>null</v>
      </c>
      <c r="BH4" t="str">
        <v>null</v>
      </c>
      <c r="BJ4" t="str">
        <v>The Atlantic Testing Platform for Maritime Robotics: New Frontiers for Inspection and Maintenance of Offshore Energy Infrastructures.</v>
      </c>
      <c r="BK4" t="str">
        <v>CHINA ELECTRIC POWER RESEARCH INSTITUTE (SEAL) SOE</v>
      </c>
      <c r="BL4" cm="1">
        <f t="array" ref="BL4">SUMPRODUCT(($AW$2:$AW$2182=$BK4)*(1/(COUNTIFS($AH$2:$AH$2182, $AH$2:$AH$2182, $AW$2:$AW$2182, $BK4)+(COUNTIFS($AH$2:$AH$2182, $AH$2:$AH$2182, $AW$2:$AW$2182, $BK4)=0))))</f>
        <v>2</v>
      </c>
      <c r="BM4" cm="1">
        <f t="array" ref="BM4">COUNTA(_xlfn.UNIQUE(_xlfn._xlws.FILTER(Table1[Project Topic], Table1[Organization]=$BK4)))</f>
        <v>2</v>
      </c>
      <c r="BN4" s="93" t="str">
        <v>naymspace software GmbH &amp; Co. KG</v>
      </c>
      <c r="BO4" t="s">
        <v>37</v>
      </c>
      <c r="BP4" cm="1">
        <f t="array" ref="BP4">SUM(IF(FREQUENCY(IF($R$2:$R$3000=BO4, MATCH($C$2:$C$3000, $C$2:$C$3000, 0)), ROW($C$2:$C$3000)-ROW($C$2)+1), 1))</f>
        <v>1</v>
      </c>
      <c r="BS4" s="68" t="s">
        <v>1667</v>
      </c>
      <c r="BT4">
        <v>1</v>
      </c>
      <c r="BV4" t="str">
        <v>naymspace software GmbH &amp; Co. KG</v>
      </c>
      <c r="BW4" cm="1">
        <f t="array" ref="BW4">SUM(--(FREQUENCY(IF($R$2:$R$1538=BV4, MATCH($C$2:$C$1538, $C$2:$C$1538, 0)), ROW($C$2:$C$1538)-ROW($C$2)+1)&gt;0))</f>
        <v>1</v>
      </c>
      <c r="BY4" t="str">
        <v>Reinforcing the AI4EU Platform by Advancing Earth Observation Intelligence, Innovation and Adoption</v>
      </c>
    </row>
    <row r="5" spans="1:77" ht="31.8" customHeight="1" x14ac:dyDescent="0.3">
      <c r="A5" s="56">
        <v>1</v>
      </c>
      <c r="B5" s="54" t="s">
        <v>3678</v>
      </c>
      <c r="C5" s="1" t="s">
        <v>20</v>
      </c>
      <c r="D5" s="1" t="s">
        <v>21</v>
      </c>
      <c r="E5" s="1">
        <v>101093956</v>
      </c>
      <c r="F5" s="21">
        <v>44573</v>
      </c>
      <c r="G5" s="21">
        <v>46173</v>
      </c>
      <c r="H5" s="1" t="s">
        <v>22</v>
      </c>
      <c r="I5" s="1" t="s">
        <v>22</v>
      </c>
      <c r="J5" s="1" t="s">
        <v>22</v>
      </c>
      <c r="K5" s="1" t="s">
        <v>22</v>
      </c>
      <c r="L5" s="1" t="s">
        <v>23</v>
      </c>
      <c r="M5" s="102" t="s">
        <v>24</v>
      </c>
      <c r="N5" s="1" t="s">
        <v>25</v>
      </c>
      <c r="O5" s="1" t="s">
        <v>26</v>
      </c>
      <c r="P5" s="1" t="s">
        <v>22</v>
      </c>
      <c r="Q5" s="97">
        <f>IFERROR(INDEX(BP:BP, MATCH(R5, BN:BN, 0)), "")</f>
        <v>1</v>
      </c>
      <c r="R5" s="1" t="s">
        <v>27</v>
      </c>
      <c r="S5" s="1" t="s">
        <v>28</v>
      </c>
      <c r="T5" s="1" t="s">
        <v>22</v>
      </c>
      <c r="U5" s="1" t="s">
        <v>29</v>
      </c>
      <c r="V5" s="1" t="s">
        <v>22</v>
      </c>
      <c r="W5" s="1" t="s">
        <v>30</v>
      </c>
      <c r="X5" s="1" t="s">
        <v>31</v>
      </c>
      <c r="Y5" s="1" t="s">
        <v>32</v>
      </c>
      <c r="Z5" s="1" t="s">
        <v>33</v>
      </c>
      <c r="AA5" s="1" t="s">
        <v>34</v>
      </c>
      <c r="AB5" s="4" t="s">
        <v>22</v>
      </c>
      <c r="AC5" s="4" t="s">
        <v>22</v>
      </c>
      <c r="AF5">
        <v>16</v>
      </c>
      <c r="AG5" t="str">
        <v>offshore wind energy</v>
      </c>
      <c r="AH5" t="str">
        <v>Accelerating the Deployment of Offshore wind using Dc technology</v>
      </c>
      <c r="AI5" t="str">
        <v>ADOreD</v>
      </c>
      <c r="AJ5" t="str">
        <v>101073554  </v>
      </c>
      <c r="AK5">
        <v>44835</v>
      </c>
      <c r="AL5">
        <v>46568</v>
      </c>
      <c r="AM5" t="str">
        <v>null</v>
      </c>
      <c r="AN5" t="str">
        <v>€ 3 768 541,20</v>
      </c>
      <c r="AO5" t="str">
        <v>null</v>
      </c>
      <c r="AP5" t="str">
        <v>null</v>
      </c>
      <c r="AQ5" t="str">
        <v>HORIZON.1.2 - Marie Skłodowska-Curie Actions (MSCA)</v>
      </c>
      <c r="AR5" t="str">
        <v>HORIZON-MSCA-2021-DN-01-01 - MSCA Doctoral Networks 2021</v>
      </c>
      <c r="AS5" t="str">
        <v>HORIZON-MSCA-2021-DN-01</v>
      </c>
      <c r="AT5" t="str">
        <v>https://cordis.europa.eu/project/id/101073554</v>
      </c>
      <c r="AU5" t="str">
        <v>coordinator</v>
      </c>
      <c r="AV5">
        <v>1</v>
      </c>
      <c r="AW5" t="str">
        <v>DANMARKS TEKNISKE UNIVERSITET</v>
      </c>
      <c r="AX5" t="str">
        <v>Denmark</v>
      </c>
      <c r="AY5" t="str">
        <v>€ 603 576,00</v>
      </c>
      <c r="AZ5" t="str">
        <v>https://www.linkedin.com/company/msca-adored/?viewAsMember=true</v>
      </c>
      <c r="BA5" t="str">
        <v>null</v>
      </c>
      <c r="BB5" t="str">
        <v>Nicolaos Cutululis</v>
      </c>
      <c r="BC5" t="str">
        <v>Scientific Project Coordinator</v>
      </c>
      <c r="BD5" t="str">
        <v>niac@dtu.dk</v>
      </c>
      <c r="BE5" t="str">
        <v>null</v>
      </c>
      <c r="BF5" t="str">
        <v>linkedin.com/in/nicolaos-a-cutululis-4535ba4</v>
      </c>
      <c r="BG5" t="str">
        <v>null</v>
      </c>
      <c r="BH5" t="str">
        <v>null</v>
      </c>
      <c r="BJ5" t="str">
        <v>COst REduction and increase performance of floating WIND technology</v>
      </c>
      <c r="BK5" t="str">
        <v>DANMARKS TEKNISKE UNIVERSITET</v>
      </c>
      <c r="BL5" cm="1">
        <f t="array" ref="BL5">SUMPRODUCT(($AW$2:$AW$2182=$BK5)*(1/(COUNTIFS($AH$2:$AH$2182, $AH$2:$AH$2182, $AW$2:$AW$2182, $BK5)+(COUNTIFS($AH$2:$AH$2182, $AH$2:$AH$2182, $AW$2:$AW$2182, $BK5)=0))))</f>
        <v>7</v>
      </c>
      <c r="BM5" cm="1">
        <f t="array" ref="BM5">COUNTA(_xlfn.UNIQUE(_xlfn._xlws.FILTER(Table1[Project Topic], Table1[Organization]=$BK5)))</f>
        <v>15</v>
      </c>
      <c r="BN5" s="1" t="str">
        <v>UNIVERSIDADE DE AVEIRO</v>
      </c>
      <c r="BO5" t="s">
        <v>39</v>
      </c>
      <c r="BP5" cm="1">
        <f t="array" ref="BP5">SUM(IF(FREQUENCY(IF($R$2:$R$3000=BO5, MATCH($C$2:$C$3000, $C$2:$C$3000, 0)), ROW($C$2:$C$3000)-ROW($C$2)+1), 1))</f>
        <v>1</v>
      </c>
      <c r="BS5" s="67" t="s">
        <v>1535</v>
      </c>
      <c r="BT5">
        <v>15</v>
      </c>
      <c r="BV5" t="str">
        <v>UNIVERSIDADE DE AVEIRO</v>
      </c>
      <c r="BW5" cm="1">
        <f t="array" ref="BW5">SUM(--(FREQUENCY(IF($R$2:$R$1538=BV5, MATCH($C$2:$C$1538, $C$2:$C$1538, 0)), ROW($C$2:$C$1538)-ROW($C$2)+1)&gt;0))</f>
        <v>1</v>
      </c>
      <c r="BY5" t="str">
        <v>Advanced study of the atmospheric flow Integrating REal climate conditions to enhance wind farm and wind turbine power production and increase components durability</v>
      </c>
    </row>
    <row r="6" spans="1:77" ht="31.8" customHeight="1" x14ac:dyDescent="0.3">
      <c r="A6" s="56">
        <v>16</v>
      </c>
      <c r="B6" s="54" t="s">
        <v>3714</v>
      </c>
      <c r="C6" s="1" t="s">
        <v>2160</v>
      </c>
      <c r="D6" s="1" t="s">
        <v>2161</v>
      </c>
      <c r="E6" s="22" t="s">
        <v>2162</v>
      </c>
      <c r="F6" s="21">
        <v>44835</v>
      </c>
      <c r="G6" s="21">
        <v>46568</v>
      </c>
      <c r="H6" s="1" t="s">
        <v>22</v>
      </c>
      <c r="I6" s="1" t="s">
        <v>2163</v>
      </c>
      <c r="J6" s="1" t="s">
        <v>22</v>
      </c>
      <c r="K6" s="1" t="s">
        <v>22</v>
      </c>
      <c r="L6" s="1" t="s">
        <v>2164</v>
      </c>
      <c r="M6" s="102" t="s">
        <v>2165</v>
      </c>
      <c r="N6" s="1" t="s">
        <v>2166</v>
      </c>
      <c r="O6" s="1" t="s">
        <v>2167</v>
      </c>
      <c r="P6" s="1" t="s">
        <v>1273</v>
      </c>
      <c r="Q6" s="97">
        <f>IFERROR(INDEX(BP:BP, MATCH(R6, BN:BN, 0)), "")</f>
        <v>2</v>
      </c>
      <c r="R6" s="1" t="s">
        <v>2203</v>
      </c>
      <c r="S6" s="1" t="s">
        <v>449</v>
      </c>
      <c r="T6" s="2">
        <v>0</v>
      </c>
      <c r="U6" s="1" t="s">
        <v>22</v>
      </c>
      <c r="V6" s="1" t="s">
        <v>22</v>
      </c>
      <c r="W6" s="1" t="s">
        <v>22</v>
      </c>
      <c r="X6" s="1" t="s">
        <v>22</v>
      </c>
      <c r="Y6" s="1" t="s">
        <v>22</v>
      </c>
      <c r="Z6" s="1" t="s">
        <v>22</v>
      </c>
      <c r="AA6" s="1" t="s">
        <v>22</v>
      </c>
      <c r="AB6" s="4" t="s">
        <v>22</v>
      </c>
      <c r="AC6" s="4" t="s">
        <v>22</v>
      </c>
      <c r="AF6">
        <v>16</v>
      </c>
      <c r="AG6" t="str">
        <v>offshore wind energy</v>
      </c>
      <c r="AH6" t="str">
        <v>Accelerating the Deployment of Offshore wind using Dc technology</v>
      </c>
      <c r="AI6" t="str">
        <v>ADOreD</v>
      </c>
      <c r="AJ6" t="str">
        <v>101073554  </v>
      </c>
      <c r="AK6">
        <v>44835</v>
      </c>
      <c r="AL6">
        <v>46568</v>
      </c>
      <c r="AM6" t="str">
        <v>null</v>
      </c>
      <c r="AN6" t="str">
        <v>€ 3 768 541,20</v>
      </c>
      <c r="AO6" t="str">
        <v>null</v>
      </c>
      <c r="AP6" t="str">
        <v>null</v>
      </c>
      <c r="AQ6" t="str">
        <v>HORIZON.1.2 - Marie Skłodowska-Curie Actions (MSCA)</v>
      </c>
      <c r="AR6" t="str">
        <v>HORIZON-MSCA-2021-DN-01-01 - MSCA Doctoral Networks 2021</v>
      </c>
      <c r="AS6" t="str">
        <v>HORIZON-MSCA-2021-DN-01</v>
      </c>
      <c r="AT6" t="str">
        <v>https://cordis.europa.eu/project/id/101073554</v>
      </c>
      <c r="AU6" t="str">
        <v>coordinator</v>
      </c>
      <c r="AV6">
        <v>1</v>
      </c>
      <c r="AW6" t="str">
        <v>DANMARKS TEKNISKE UNIVERSITET</v>
      </c>
      <c r="AX6" t="str">
        <v>Denmark</v>
      </c>
      <c r="AY6" t="str">
        <v>€ 603 576,00</v>
      </c>
      <c r="AZ6" t="str">
        <v>https://www.linkedin.com/company/msca-adored/?viewAsMember=true</v>
      </c>
      <c r="BA6" t="str">
        <v>null</v>
      </c>
      <c r="BB6" t="str">
        <v>Anne Schultz Vognsen</v>
      </c>
      <c r="BC6" t="str">
        <v>Administrative Coordinator</v>
      </c>
      <c r="BD6" t="str">
        <v>asvo@dtu.dk</v>
      </c>
      <c r="BE6" t="str">
        <v>null</v>
      </c>
      <c r="BF6" t="str">
        <v>null</v>
      </c>
      <c r="BG6" t="str">
        <v>null</v>
      </c>
      <c r="BH6" t="str">
        <v>null</v>
      </c>
      <c r="BJ6" t="str">
        <v>SELF-INSTALLING TELESCOPIC SUBSTRUCTURE FOR LOW-COST CRANELESS INSTALLATION OF COMPLETE OFFSHORE WIND TURBINES. DEEP OFFSHORE 5MW PROTOTYPE</v>
      </c>
      <c r="BK6" t="str">
        <v>EFACEC ENERGIA - MAQUINAS E EQUIPAMENTOS ELECTRICOS SA</v>
      </c>
      <c r="BL6" cm="1">
        <f t="array" ref="BL6">SUMPRODUCT(($AW$2:$AW$2182=$BK6)*(1/(COUNTIFS($AH$2:$AH$2182, $AH$2:$AH$2182, $AW$2:$AW$2182, $BK6)+(COUNTIFS($AH$2:$AH$2182, $AH$2:$AH$2182, $AW$2:$AW$2182, $BK6)=0))))</f>
        <v>2</v>
      </c>
      <c r="BM6" cm="1">
        <f t="array" ref="BM6">COUNTA(_xlfn.UNIQUE(_xlfn._xlws.FILTER(Table1[Project Topic], Table1[Organization]=$BK6)))</f>
        <v>2</v>
      </c>
      <c r="BN6" s="93" t="str">
        <v>CARDIFF UNIVERSITY</v>
      </c>
      <c r="BO6" t="s">
        <v>46</v>
      </c>
      <c r="BP6" cm="1">
        <f t="array" ref="BP6">SUM(IF(FREQUENCY(IF($R$2:$R$3000=BO6, MATCH($C$2:$C$3000, $C$2:$C$3000, 0)), ROW($C$2:$C$3000)-ROW($C$2)+1), 1))</f>
        <v>2</v>
      </c>
      <c r="BS6" s="68" t="s">
        <v>1368</v>
      </c>
      <c r="BT6">
        <v>1</v>
      </c>
      <c r="BV6" t="str">
        <v>CARDIFF UNIVERSITY</v>
      </c>
      <c r="BW6" cm="1">
        <f t="array" ref="BW6">SUM(--(FREQUENCY(IF($R$2:$R$1538=BV6, MATCH($C$2:$C$1538, $C$2:$C$1538, 0)), ROW($C$2:$C$1538)-ROW($C$2)+1)&gt;0))</f>
        <v>2</v>
      </c>
      <c r="BY6" t="str">
        <v>Scaling up the market uptake of Renewable Energy Systems by unlocking the biogas potential of Agriculture and Livestock FArming</v>
      </c>
    </row>
    <row r="7" spans="1:77" ht="31.8" customHeight="1" x14ac:dyDescent="0.3">
      <c r="A7" s="56">
        <v>16</v>
      </c>
      <c r="B7" s="54" t="s">
        <v>3714</v>
      </c>
      <c r="C7" s="1" t="s">
        <v>2160</v>
      </c>
      <c r="D7" s="1" t="s">
        <v>2161</v>
      </c>
      <c r="E7" s="22" t="s">
        <v>2162</v>
      </c>
      <c r="F7" s="21">
        <v>44835</v>
      </c>
      <c r="G7" s="21">
        <v>46568</v>
      </c>
      <c r="H7" s="1" t="s">
        <v>22</v>
      </c>
      <c r="I7" s="1" t="s">
        <v>2163</v>
      </c>
      <c r="J7" s="1" t="s">
        <v>22</v>
      </c>
      <c r="K7" s="1" t="s">
        <v>22</v>
      </c>
      <c r="L7" s="1" t="s">
        <v>2164</v>
      </c>
      <c r="M7" s="102" t="s">
        <v>2165</v>
      </c>
      <c r="N7" s="1" t="s">
        <v>2166</v>
      </c>
      <c r="O7" s="1" t="s">
        <v>2167</v>
      </c>
      <c r="P7" s="1" t="s">
        <v>22</v>
      </c>
      <c r="Q7" s="97">
        <f>IFERROR(INDEX(BP:BP, MATCH(R7, BN:BN, 0)), "")</f>
        <v>1</v>
      </c>
      <c r="R7" s="1" t="s">
        <v>2183</v>
      </c>
      <c r="S7" s="1" t="s">
        <v>36</v>
      </c>
      <c r="T7" s="1" t="s">
        <v>2184</v>
      </c>
      <c r="U7" s="1" t="s">
        <v>22</v>
      </c>
      <c r="V7" s="1" t="s">
        <v>22</v>
      </c>
      <c r="W7" s="1" t="s">
        <v>22</v>
      </c>
      <c r="X7" s="1" t="s">
        <v>22</v>
      </c>
      <c r="Y7" s="1" t="s">
        <v>22</v>
      </c>
      <c r="Z7" s="1" t="s">
        <v>22</v>
      </c>
      <c r="AA7" s="1" t="s">
        <v>22</v>
      </c>
      <c r="AB7" s="4" t="s">
        <v>22</v>
      </c>
      <c r="AC7" s="4" t="s">
        <v>22</v>
      </c>
      <c r="AF7">
        <v>16</v>
      </c>
      <c r="AG7" t="str">
        <v>offshore wind energy</v>
      </c>
      <c r="AH7" t="str">
        <v>Accelerating the Deployment of Offshore wind using Dc technology</v>
      </c>
      <c r="AI7" t="str">
        <v>ADOreD</v>
      </c>
      <c r="AJ7" t="str">
        <v>101073554  </v>
      </c>
      <c r="AK7">
        <v>44835</v>
      </c>
      <c r="AL7">
        <v>46568</v>
      </c>
      <c r="AM7" t="str">
        <v>null</v>
      </c>
      <c r="AN7" t="str">
        <v>€ 3 768 541,20</v>
      </c>
      <c r="AO7" t="str">
        <v>null</v>
      </c>
      <c r="AP7" t="str">
        <v>null</v>
      </c>
      <c r="AQ7" t="str">
        <v>HORIZON.1.2 - Marie Skłodowska-Curie Actions (MSCA)</v>
      </c>
      <c r="AR7" t="str">
        <v>HORIZON-MSCA-2021-DN-01-01 - MSCA Doctoral Networks 2021</v>
      </c>
      <c r="AS7" t="str">
        <v>HORIZON-MSCA-2021-DN-01</v>
      </c>
      <c r="AT7" t="str">
        <v>https://cordis.europa.eu/project/id/101073554</v>
      </c>
      <c r="AU7" t="str">
        <v>null</v>
      </c>
      <c r="AV7">
        <v>3</v>
      </c>
      <c r="AW7" t="str">
        <v>EFACEC ENERGIA - MAQUINAS E EQUIPAMENTOS ELECTRICOS SA</v>
      </c>
      <c r="AX7" t="str">
        <v>Portugal</v>
      </c>
      <c r="AY7" t="str">
        <v>€   121 701,60</v>
      </c>
      <c r="AZ7" t="str">
        <v>null</v>
      </c>
      <c r="BA7" t="str">
        <v>null</v>
      </c>
      <c r="BB7" t="str">
        <v>null</v>
      </c>
      <c r="BC7" t="str">
        <v>null</v>
      </c>
      <c r="BD7" t="str">
        <v>null</v>
      </c>
      <c r="BE7" t="str">
        <v>null</v>
      </c>
      <c r="BF7" t="str">
        <v>null</v>
      </c>
      <c r="BG7" t="str">
        <v>null</v>
      </c>
      <c r="BH7" t="str">
        <v>null</v>
      </c>
      <c r="BJ7" t="str">
        <v>Optimization of floating wind turbines using innovative control techniques and fully coupled open source engineering tool</v>
      </c>
      <c r="BK7" t="str">
        <v>GLOBAL ENERGY INTERCONNECTION RESEARCH INSTITUTE EUROPE GMBH</v>
      </c>
      <c r="BL7" cm="1">
        <f t="array" ref="BL7">SUMPRODUCT(($AW$2:$AW$2182=$BK7)*(1/(COUNTIFS($AH$2:$AH$2182, $AH$2:$AH$2182, $AW$2:$AW$2182, $BK7)+(COUNTIFS($AH$2:$AH$2182, $AH$2:$AH$2182, $AW$2:$AW$2182, $BK7)=0))))</f>
        <v>1</v>
      </c>
      <c r="BM7" cm="1">
        <f t="array" ref="BM7">COUNTA(_xlfn.UNIQUE(_xlfn._xlws.FILTER(Table1[Project Topic], Table1[Organization]=$BK7)))</f>
        <v>1</v>
      </c>
      <c r="BN7" s="1" t="str">
        <v>CENTRALE LILLE INSTITUT</v>
      </c>
      <c r="BO7" t="s">
        <v>60</v>
      </c>
      <c r="BP7" cm="1">
        <f t="array" ref="BP7">SUM(IF(FREQUENCY(IF($R$2:$R$3000=BO7, MATCH($C$2:$C$3000, $C$2:$C$3000, 0)), ROW($C$2:$C$3000)-ROW($C$2)+1), 1))</f>
        <v>1</v>
      </c>
      <c r="BS7" s="68" t="s">
        <v>1111</v>
      </c>
      <c r="BT7">
        <v>1</v>
      </c>
      <c r="BV7" t="str">
        <v>CENTRALE LILLE INSTITUT</v>
      </c>
      <c r="BW7" cm="1">
        <f t="array" ref="BW7">SUM(--(FREQUENCY(IF($R$2:$R$1538=BV7, MATCH($C$2:$C$1538, $C$2:$C$1538, 0)), ROW($C$2:$C$1538)-ROW($C$2)+1)&gt;0))</f>
        <v>1</v>
      </c>
      <c r="BY7" t="str">
        <v>AUGMENTED REALITY INTERACTIVE EDUCATIONAL SYSTEM</v>
      </c>
    </row>
    <row r="8" spans="1:77" ht="31.8" customHeight="1" x14ac:dyDescent="0.3">
      <c r="A8" s="56">
        <v>16</v>
      </c>
      <c r="B8" s="54" t="s">
        <v>3714</v>
      </c>
      <c r="C8" s="1" t="s">
        <v>2160</v>
      </c>
      <c r="D8" s="1" t="s">
        <v>2161</v>
      </c>
      <c r="E8" s="22" t="s">
        <v>2162</v>
      </c>
      <c r="F8" s="21">
        <v>44835</v>
      </c>
      <c r="G8" s="21">
        <v>46568</v>
      </c>
      <c r="H8" s="1" t="s">
        <v>22</v>
      </c>
      <c r="I8" s="1" t="s">
        <v>2163</v>
      </c>
      <c r="J8" s="1" t="s">
        <v>22</v>
      </c>
      <c r="K8" s="1" t="s">
        <v>22</v>
      </c>
      <c r="L8" s="1" t="s">
        <v>2164</v>
      </c>
      <c r="M8" s="102" t="s">
        <v>2165</v>
      </c>
      <c r="N8" s="1" t="s">
        <v>2166</v>
      </c>
      <c r="O8" s="1" t="s">
        <v>2167</v>
      </c>
      <c r="P8" s="1" t="s">
        <v>1273</v>
      </c>
      <c r="Q8" s="97">
        <f>IFERROR(INDEX(BP:BP, MATCH(R8, BN:BN, 0)), "")</f>
        <v>1</v>
      </c>
      <c r="R8" s="1" t="s">
        <v>2201</v>
      </c>
      <c r="S8" s="1" t="s">
        <v>1160</v>
      </c>
      <c r="T8" s="2">
        <v>0</v>
      </c>
      <c r="U8" s="1" t="s">
        <v>22</v>
      </c>
      <c r="V8" s="1" t="s">
        <v>22</v>
      </c>
      <c r="W8" s="1" t="s">
        <v>22</v>
      </c>
      <c r="X8" s="1" t="s">
        <v>22</v>
      </c>
      <c r="Y8" s="1" t="s">
        <v>22</v>
      </c>
      <c r="Z8" s="1" t="s">
        <v>22</v>
      </c>
      <c r="AA8" s="1" t="s">
        <v>22</v>
      </c>
      <c r="AB8" s="4" t="s">
        <v>22</v>
      </c>
      <c r="AC8" s="4" t="s">
        <v>22</v>
      </c>
      <c r="AF8">
        <v>16</v>
      </c>
      <c r="AG8" t="str">
        <v>offshore wind energy</v>
      </c>
      <c r="AH8" t="str">
        <v>Accelerating the Deployment of Offshore wind using Dc technology</v>
      </c>
      <c r="AI8" t="str">
        <v>ADOreD</v>
      </c>
      <c r="AJ8" t="str">
        <v>101073554  </v>
      </c>
      <c r="AK8">
        <v>44835</v>
      </c>
      <c r="AL8">
        <v>46568</v>
      </c>
      <c r="AM8" t="str">
        <v>null</v>
      </c>
      <c r="AN8" t="str">
        <v>€ 3 768 541,20</v>
      </c>
      <c r="AO8" t="str">
        <v>null</v>
      </c>
      <c r="AP8" t="str">
        <v>null</v>
      </c>
      <c r="AQ8" t="str">
        <v>HORIZON.1.2 - Marie Skłodowska-Curie Actions (MSCA)</v>
      </c>
      <c r="AR8" t="str">
        <v>HORIZON-MSCA-2021-DN-01-01 - MSCA Doctoral Networks 2021</v>
      </c>
      <c r="AS8" t="str">
        <v>HORIZON-MSCA-2021-DN-01</v>
      </c>
      <c r="AT8" t="str">
        <v>https://cordis.europa.eu/project/id/101073554</v>
      </c>
      <c r="AU8" t="str">
        <v>null</v>
      </c>
      <c r="AV8">
        <v>4</v>
      </c>
      <c r="AW8" t="str">
        <v>GLOBAL ENERGY INTERCONNECTION RESEARCH INSTITUTE EUROPE GMBH</v>
      </c>
      <c r="AX8" t="str">
        <v>Germany</v>
      </c>
      <c r="AY8" t="str">
        <v>€   130 269,60</v>
      </c>
      <c r="AZ8" t="str">
        <v>null</v>
      </c>
      <c r="BA8" t="str">
        <v>null</v>
      </c>
      <c r="BB8" t="str">
        <v>null</v>
      </c>
      <c r="BC8" t="str">
        <v>null</v>
      </c>
      <c r="BD8" t="str">
        <v>null</v>
      </c>
      <c r="BE8" t="str">
        <v>null</v>
      </c>
      <c r="BF8" t="str">
        <v>null</v>
      </c>
      <c r="BG8" t="str">
        <v>null</v>
      </c>
      <c r="BH8" t="str">
        <v>null</v>
      </c>
      <c r="BJ8" t="str">
        <v>Offshore Wind Energy Cost Reduction by an Innovative Floating Met Mast Platform</v>
      </c>
      <c r="BK8" t="str">
        <v>HITACHI ENERGY GERMANY AG</v>
      </c>
      <c r="BL8" cm="1">
        <f t="array" ref="BL8">SUMPRODUCT(($AW$2:$AW$2182=$BK8)*(1/(COUNTIFS($AH$2:$AH$2182, $AH$2:$AH$2182, $AW$2:$AW$2182, $BK8)+(COUNTIFS($AH$2:$AH$2182, $AH$2:$AH$2182, $AW$2:$AW$2182, $BK8)=0))))</f>
        <v>1</v>
      </c>
      <c r="BM8" cm="1">
        <f t="array" ref="BM8">COUNTA(_xlfn.UNIQUE(_xlfn._xlws.FILTER(Table1[Project Topic], Table1[Organization]=$BK8)))</f>
        <v>1</v>
      </c>
      <c r="BN8" s="93" t="str">
        <v>CHINA ELECTRIC POWER RESEARCH INSTITUTE (SEAL) SOE</v>
      </c>
      <c r="BO8" t="s">
        <v>70</v>
      </c>
      <c r="BP8" cm="1">
        <f t="array" ref="BP8">SUM(IF(FREQUENCY(IF($R$2:$R$3000=BO8, MATCH($C$2:$C$3000, $C$2:$C$3000, 0)), ROW($C$2:$C$3000)-ROW($C$2)+1), 1))</f>
        <v>1</v>
      </c>
      <c r="BS8" s="68" t="s">
        <v>360</v>
      </c>
      <c r="BT8">
        <v>1</v>
      </c>
      <c r="BV8" t="str">
        <v>CHINA ELECTRIC POWER RESEARCH INSTITUTE (SEAL) SOE</v>
      </c>
      <c r="BW8" cm="1">
        <f t="array" ref="BW8">SUM(--(FREQUENCY(IF($R$2:$R$1538=BV8, MATCH($C$2:$C$1538, $C$2:$C$1538, 0)), ROW($C$2:$C$1538)-ROW($C$2)+1)&gt;0))</f>
        <v>2</v>
      </c>
      <c r="BY8" t="str">
        <v>Access to European Infrastructure for Nanoelectronics</v>
      </c>
    </row>
    <row r="9" spans="1:77" ht="31.8" customHeight="1" x14ac:dyDescent="0.3">
      <c r="A9" s="56">
        <v>16</v>
      </c>
      <c r="B9" s="54" t="s">
        <v>3714</v>
      </c>
      <c r="C9" s="1" t="s">
        <v>2160</v>
      </c>
      <c r="D9" s="1" t="s">
        <v>2161</v>
      </c>
      <c r="E9" s="22" t="s">
        <v>2162</v>
      </c>
      <c r="F9" s="21">
        <v>44835</v>
      </c>
      <c r="G9" s="21">
        <v>46568</v>
      </c>
      <c r="H9" s="1" t="s">
        <v>22</v>
      </c>
      <c r="I9" s="1" t="s">
        <v>2163</v>
      </c>
      <c r="J9" s="1" t="s">
        <v>22</v>
      </c>
      <c r="K9" s="1" t="s">
        <v>22</v>
      </c>
      <c r="L9" s="1" t="s">
        <v>2164</v>
      </c>
      <c r="M9" s="102" t="s">
        <v>2165</v>
      </c>
      <c r="N9" s="1" t="s">
        <v>2166</v>
      </c>
      <c r="O9" s="1" t="s">
        <v>2167</v>
      </c>
      <c r="P9" s="1" t="s">
        <v>679</v>
      </c>
      <c r="Q9" s="97">
        <f>IFERROR(INDEX(BP:BP, MATCH(R9, BN:BN, 0)), "")</f>
        <v>1</v>
      </c>
      <c r="R9" s="1" t="s">
        <v>1336</v>
      </c>
      <c r="S9" s="1" t="s">
        <v>121</v>
      </c>
      <c r="T9" s="1" t="s">
        <v>2168</v>
      </c>
      <c r="U9" s="1" t="s">
        <v>2169</v>
      </c>
      <c r="V9" s="1" t="s">
        <v>22</v>
      </c>
      <c r="W9" s="1" t="s">
        <v>2170</v>
      </c>
      <c r="X9" s="1" t="s">
        <v>2171</v>
      </c>
      <c r="Y9" s="1" t="s">
        <v>2172</v>
      </c>
      <c r="Z9" s="1" t="s">
        <v>22</v>
      </c>
      <c r="AA9" s="1" t="s">
        <v>2173</v>
      </c>
      <c r="AB9" s="4" t="s">
        <v>22</v>
      </c>
      <c r="AC9" s="4" t="s">
        <v>22</v>
      </c>
      <c r="AF9">
        <v>16</v>
      </c>
      <c r="AG9" t="str">
        <v>offshore wind energy</v>
      </c>
      <c r="AH9" t="str">
        <v>Accelerating the Deployment of Offshore wind using Dc technology</v>
      </c>
      <c r="AI9" t="str">
        <v>ADOreD</v>
      </c>
      <c r="AJ9" t="str">
        <v>101073554  </v>
      </c>
      <c r="AK9">
        <v>44835</v>
      </c>
      <c r="AL9">
        <v>46568</v>
      </c>
      <c r="AM9" t="str">
        <v>null</v>
      </c>
      <c r="AN9" t="str">
        <v>€ 3 768 541,20</v>
      </c>
      <c r="AO9" t="str">
        <v>null</v>
      </c>
      <c r="AP9" t="str">
        <v>null</v>
      </c>
      <c r="AQ9" t="str">
        <v>HORIZON.1.2 - Marie Skłodowska-Curie Actions (MSCA)</v>
      </c>
      <c r="AR9" t="str">
        <v>HORIZON-MSCA-2021-DN-01-01 - MSCA Doctoral Networks 2021</v>
      </c>
      <c r="AS9" t="str">
        <v>HORIZON-MSCA-2021-DN-01</v>
      </c>
      <c r="AT9" t="str">
        <v>https://cordis.europa.eu/project/id/101073554</v>
      </c>
      <c r="AU9" t="str">
        <v>null</v>
      </c>
      <c r="AV9">
        <v>6</v>
      </c>
      <c r="AW9" t="str">
        <v>HITACHI ENERGY GERMANY AG</v>
      </c>
      <c r="AX9" t="str">
        <v>Germany</v>
      </c>
      <c r="AY9" t="str">
        <v>€   173 692,80</v>
      </c>
      <c r="AZ9" t="str">
        <v>null</v>
      </c>
      <c r="BA9" t="str">
        <v>null</v>
      </c>
      <c r="BB9" t="str">
        <v>null</v>
      </c>
      <c r="BC9" t="str">
        <v>null</v>
      </c>
      <c r="BD9" t="str">
        <v>null</v>
      </c>
      <c r="BE9" t="str">
        <v>null</v>
      </c>
      <c r="BF9" t="str">
        <v>null</v>
      </c>
      <c r="BG9" t="str">
        <v>null</v>
      </c>
      <c r="BH9" t="str">
        <v>null</v>
      </c>
      <c r="BJ9" t="str">
        <v>Innovative, low cost, low weight and safe floating wind technology optimized for deep water wind sites</v>
      </c>
      <c r="BK9" t="str">
        <v>KATHOLIEKE UNIVERSITEIT LEUVEN</v>
      </c>
      <c r="BL9" cm="1">
        <f t="array" ref="BL9">SUMPRODUCT(($AW$2:$AW$2182=$BK9)*(1/(COUNTIFS($AH$2:$AH$2182, $AH$2:$AH$2182, $AW$2:$AW$2182, $BK9)+(COUNTIFS($AH$2:$AH$2182, $AH$2:$AH$2182, $AW$2:$AW$2182, $BK9)=0))))</f>
        <v>2</v>
      </c>
      <c r="BM9" cm="1">
        <f t="array" ref="BM9">COUNTA(_xlfn.UNIQUE(_xlfn._xlws.FILTER(Table1[Project Topic], Table1[Organization]=$BK9)))</f>
        <v>2</v>
      </c>
      <c r="BN9" s="1" t="str">
        <v>DANMARKS TEKNISKE UNIVERSITET</v>
      </c>
      <c r="BO9" t="s">
        <v>81</v>
      </c>
      <c r="BP9" cm="1">
        <f t="array" ref="BP9">SUM(IF(FREQUENCY(IF($R$2:$R$3000=BO9, MATCH($C$2:$C$3000, $C$2:$C$3000, 0)), ROW($C$2:$C$3000)-ROW($C$2)+1), 1))</f>
        <v>1</v>
      </c>
      <c r="BS9" s="68" t="s">
        <v>1557</v>
      </c>
      <c r="BT9">
        <v>1</v>
      </c>
      <c r="BV9" t="str">
        <v>DANMARKS TEKNISKE UNIVERSITET</v>
      </c>
      <c r="BW9" cm="1">
        <f t="array" ref="BW9">SUM(--(FREQUENCY(IF($R$2:$R$1538=BV9, MATCH($C$2:$C$1538, $C$2:$C$1538, 0)), ROW($C$2:$C$1538)-ROW($C$2)+1)&gt;0))</f>
        <v>15</v>
      </c>
      <c r="BY9" t="str">
        <v>Advanced Tools to assEss and mitigate the criticality of ICT compoNents and their dependencies over Critical InfrAstructures</v>
      </c>
    </row>
    <row r="10" spans="1:77" ht="31.8" customHeight="1" x14ac:dyDescent="0.3">
      <c r="A10" s="56">
        <v>16</v>
      </c>
      <c r="B10" s="54" t="s">
        <v>3714</v>
      </c>
      <c r="C10" s="1" t="s">
        <v>2160</v>
      </c>
      <c r="D10" s="1" t="s">
        <v>2161</v>
      </c>
      <c r="E10" s="22" t="s">
        <v>2162</v>
      </c>
      <c r="F10" s="21">
        <v>44835</v>
      </c>
      <c r="G10" s="21">
        <v>46568</v>
      </c>
      <c r="H10" s="1" t="s">
        <v>22</v>
      </c>
      <c r="I10" s="1" t="s">
        <v>2163</v>
      </c>
      <c r="J10" s="1" t="s">
        <v>22</v>
      </c>
      <c r="K10" s="1" t="s">
        <v>22</v>
      </c>
      <c r="L10" s="1" t="s">
        <v>2164</v>
      </c>
      <c r="M10" s="102" t="s">
        <v>2165</v>
      </c>
      <c r="N10" s="1" t="s">
        <v>2166</v>
      </c>
      <c r="O10" s="1" t="s">
        <v>2167</v>
      </c>
      <c r="P10" s="1" t="s">
        <v>679</v>
      </c>
      <c r="Q10" s="97">
        <f>IFERROR(INDEX(BP:BP, MATCH(R10, BN:BN, 0)), "")</f>
        <v>1</v>
      </c>
      <c r="R10" s="1" t="s">
        <v>1336</v>
      </c>
      <c r="S10" s="1" t="s">
        <v>121</v>
      </c>
      <c r="T10" s="1" t="s">
        <v>2168</v>
      </c>
      <c r="U10" s="1" t="s">
        <v>2169</v>
      </c>
      <c r="V10" s="1" t="s">
        <v>22</v>
      </c>
      <c r="W10" s="1" t="s">
        <v>2174</v>
      </c>
      <c r="X10" s="1" t="s">
        <v>2175</v>
      </c>
      <c r="Y10" s="1" t="s">
        <v>2176</v>
      </c>
      <c r="Z10" s="1" t="s">
        <v>22</v>
      </c>
      <c r="AA10" s="1" t="s">
        <v>22</v>
      </c>
      <c r="AB10" s="4" t="s">
        <v>22</v>
      </c>
      <c r="AC10" s="4" t="s">
        <v>22</v>
      </c>
      <c r="AF10">
        <v>16</v>
      </c>
      <c r="AG10" t="str">
        <v>offshore wind energy</v>
      </c>
      <c r="AH10" t="str">
        <v>Accelerating the Deployment of Offshore wind using Dc technology</v>
      </c>
      <c r="AI10" t="str">
        <v>ADOreD</v>
      </c>
      <c r="AJ10" t="str">
        <v>101073554  </v>
      </c>
      <c r="AK10">
        <v>44835</v>
      </c>
      <c r="AL10">
        <v>46568</v>
      </c>
      <c r="AM10" t="str">
        <v>null</v>
      </c>
      <c r="AN10" t="str">
        <v>€ 3 768 541,20</v>
      </c>
      <c r="AO10" t="str">
        <v>null</v>
      </c>
      <c r="AP10" t="str">
        <v>null</v>
      </c>
      <c r="AQ10" t="str">
        <v>HORIZON.1.2 - Marie Skłodowska-Curie Actions (MSCA)</v>
      </c>
      <c r="AR10" t="str">
        <v>HORIZON-MSCA-2021-DN-01-01 - MSCA Doctoral Networks 2021</v>
      </c>
      <c r="AS10" t="str">
        <v>HORIZON-MSCA-2021-DN-01</v>
      </c>
      <c r="AT10" t="str">
        <v>https://cordis.europa.eu/project/id/101073554</v>
      </c>
      <c r="AU10" t="str">
        <v>null</v>
      </c>
      <c r="AV10">
        <v>1</v>
      </c>
      <c r="AW10" t="str">
        <v>KATHOLIEKE UNIVERSITEIT LEUVEN</v>
      </c>
      <c r="AX10" t="str">
        <v>Belgium</v>
      </c>
      <c r="AY10" t="str">
        <v>€   175 080,00</v>
      </c>
      <c r="AZ10" t="str">
        <v>null</v>
      </c>
      <c r="BA10" t="str">
        <v>null</v>
      </c>
      <c r="BB10" t="str">
        <v>null</v>
      </c>
      <c r="BC10" t="str">
        <v>null</v>
      </c>
      <c r="BD10" t="str">
        <v>null</v>
      </c>
      <c r="BE10" t="str">
        <v>null</v>
      </c>
      <c r="BF10" t="str">
        <v>null</v>
      </c>
      <c r="BG10" t="str">
        <v>null</v>
      </c>
      <c r="BH10" t="str">
        <v>null</v>
      </c>
      <c r="BJ10" t="str">
        <v>New Floating Platform for offshore wind in deep waters</v>
      </c>
      <c r="BK10" t="str">
        <v>NKT GMBH &amp; CO KG</v>
      </c>
      <c r="BL10" cm="1">
        <f t="array" ref="BL10">SUMPRODUCT(($AW$2:$AW$2182=$BK10)*(1/(COUNTIFS($AH$2:$AH$2182, $AH$2:$AH$2182, $AW$2:$AW$2182, $BK10)+(COUNTIFS($AH$2:$AH$2182, $AH$2:$AH$2182, $AW$2:$AW$2182, $BK10)=0))))</f>
        <v>1</v>
      </c>
      <c r="BM10" cm="1">
        <f t="array" ref="BM10">COUNTA(_xlfn.UNIQUE(_xlfn._xlws.FILTER(Table1[Project Topic], Table1[Organization]=$BK10)))</f>
        <v>1</v>
      </c>
      <c r="BN10" s="93" t="str">
        <v>EFACEC ENERGIA - MAQUINAS E EQUIPAMENTOS ELECTRICOS SA</v>
      </c>
      <c r="BO10" t="s">
        <v>94</v>
      </c>
      <c r="BP10" cm="1">
        <f t="array" ref="BP10">SUM(IF(FREQUENCY(IF($R$2:$R$3000=BO10, MATCH($C$2:$C$3000, $C$2:$C$3000, 0)), ROW($C$2:$C$3000)-ROW($C$2)+1), 1))</f>
        <v>3</v>
      </c>
      <c r="BS10" s="68" t="s">
        <v>1555</v>
      </c>
      <c r="BT10">
        <v>1</v>
      </c>
      <c r="BV10" t="str">
        <v>EFACEC ENERGIA - MAQUINAS E EQUIPAMENTOS ELECTRICOS SA</v>
      </c>
      <c r="BW10" cm="1">
        <f t="array" ref="BW10">SUM(--(FREQUENCY(IF($R$2:$R$1538=BV10, MATCH($C$2:$C$1538, $C$2:$C$1538, 0)), ROW($C$2:$C$1538)-ROW($C$2)+1)&gt;0))</f>
        <v>2</v>
      </c>
      <c r="BY10" t="str">
        <v>The Atlantic Testing Platform for Maritime Robotics: New Frontiers for Inspection and Maintenance of Offshore Energy Infrastructures.</v>
      </c>
    </row>
    <row r="11" spans="1:77" ht="31.8" customHeight="1" x14ac:dyDescent="0.3">
      <c r="A11" s="56">
        <v>16</v>
      </c>
      <c r="B11" s="54" t="s">
        <v>3714</v>
      </c>
      <c r="C11" s="1" t="s">
        <v>2160</v>
      </c>
      <c r="D11" s="1" t="s">
        <v>2161</v>
      </c>
      <c r="E11" s="22" t="s">
        <v>2162</v>
      </c>
      <c r="F11" s="21">
        <v>44835</v>
      </c>
      <c r="G11" s="21">
        <v>46568</v>
      </c>
      <c r="H11" s="1" t="s">
        <v>22</v>
      </c>
      <c r="I11" s="1" t="s">
        <v>2163</v>
      </c>
      <c r="J11" s="1" t="s">
        <v>22</v>
      </c>
      <c r="K11" s="1" t="s">
        <v>22</v>
      </c>
      <c r="L11" s="1" t="s">
        <v>2164</v>
      </c>
      <c r="M11" s="102" t="s">
        <v>2165</v>
      </c>
      <c r="N11" s="1" t="s">
        <v>2166</v>
      </c>
      <c r="O11" s="1" t="s">
        <v>2167</v>
      </c>
      <c r="P11" s="1" t="s">
        <v>22</v>
      </c>
      <c r="Q11" s="97">
        <f>IFERROR(INDEX(BP:BP, MATCH(R11, BN:BN, 0)), "")</f>
        <v>3</v>
      </c>
      <c r="R11" s="1" t="s">
        <v>2187</v>
      </c>
      <c r="S11" s="1" t="s">
        <v>28</v>
      </c>
      <c r="T11" s="1" t="s">
        <v>2188</v>
      </c>
      <c r="U11" s="1" t="s">
        <v>22</v>
      </c>
      <c r="V11" s="1" t="s">
        <v>22</v>
      </c>
      <c r="W11" s="1" t="s">
        <v>22</v>
      </c>
      <c r="X11" s="1" t="s">
        <v>22</v>
      </c>
      <c r="Y11" s="1" t="s">
        <v>22</v>
      </c>
      <c r="Z11" s="1" t="s">
        <v>22</v>
      </c>
      <c r="AA11" s="1" t="s">
        <v>22</v>
      </c>
      <c r="AB11" s="4" t="s">
        <v>22</v>
      </c>
      <c r="AC11" s="4" t="s">
        <v>22</v>
      </c>
      <c r="AF11">
        <v>16</v>
      </c>
      <c r="AG11" t="str">
        <v>offshore wind energy</v>
      </c>
      <c r="AH11" t="str">
        <v>Accelerating the Deployment of Offshore wind using Dc technology</v>
      </c>
      <c r="AI11" t="str">
        <v>ADOreD</v>
      </c>
      <c r="AJ11" t="str">
        <v>101073554  </v>
      </c>
      <c r="AK11">
        <v>44835</v>
      </c>
      <c r="AL11">
        <v>46568</v>
      </c>
      <c r="AM11" t="str">
        <v>null</v>
      </c>
      <c r="AN11" t="str">
        <v>€ 3 768 541,20</v>
      </c>
      <c r="AO11" t="str">
        <v>null</v>
      </c>
      <c r="AP11" t="str">
        <v>null</v>
      </c>
      <c r="AQ11" t="str">
        <v>HORIZON.1.2 - Marie Skłodowska-Curie Actions (MSCA)</v>
      </c>
      <c r="AR11" t="str">
        <v>HORIZON-MSCA-2021-DN-01-01 - MSCA Doctoral Networks 2021</v>
      </c>
      <c r="AS11" t="str">
        <v>HORIZON-MSCA-2021-DN-01</v>
      </c>
      <c r="AT11" t="str">
        <v>https://cordis.europa.eu/project/id/101073554</v>
      </c>
      <c r="AU11" t="str">
        <v>null</v>
      </c>
      <c r="AV11">
        <v>1</v>
      </c>
      <c r="AW11" t="str">
        <v>NKT GMBH &amp; CO KG</v>
      </c>
      <c r="AX11" t="str">
        <v>Germany</v>
      </c>
      <c r="AY11" t="str">
        <v>€   347 385,60</v>
      </c>
      <c r="AZ11" t="str">
        <v>null</v>
      </c>
      <c r="BA11" t="str">
        <v>null</v>
      </c>
      <c r="BB11" t="str">
        <v>null</v>
      </c>
      <c r="BC11" t="str">
        <v>null</v>
      </c>
      <c r="BD11" t="str">
        <v>null</v>
      </c>
      <c r="BE11" t="str">
        <v>null</v>
      </c>
      <c r="BF11" t="str">
        <v>null</v>
      </c>
      <c r="BG11" t="str">
        <v>null</v>
      </c>
      <c r="BH11" t="str">
        <v>null</v>
      </c>
      <c r="BJ11" t="str">
        <v>Foundations foR Offshore wiNd TurbInES</v>
      </c>
      <c r="BK11" t="str">
        <v>OFFSHORE RENEWABLE ENERGY CATAPULT</v>
      </c>
      <c r="BL11" cm="1">
        <f t="array" ref="BL11">SUMPRODUCT(($AW$2:$AW$2182=$BK11)*(1/(COUNTIFS($AH$2:$AH$2182, $AH$2:$AH$2182, $AW$2:$AW$2182, $BK11)+(COUNTIFS($AH$2:$AH$2182, $AH$2:$AH$2182, $AW$2:$AW$2182, $BK11)=0))))</f>
        <v>3</v>
      </c>
      <c r="BM11" cm="1">
        <f t="array" ref="BM11">COUNTA(_xlfn.UNIQUE(_xlfn._xlws.FILTER(Table1[Project Topic], Table1[Organization]=$BK11)))</f>
        <v>3</v>
      </c>
      <c r="BN11" s="1" t="str">
        <v>GLOBAL ENERGY INTERCONNECTION RESEARCH INSTITUTE EUROPE GMBH</v>
      </c>
      <c r="BO11" t="s">
        <v>107</v>
      </c>
      <c r="BP11" cm="1">
        <f t="array" ref="BP11">SUM(IF(FREQUENCY(IF($R$2:$R$3000=BO11, MATCH($C$2:$C$3000, $C$2:$C$3000, 0)), ROW($C$2:$C$3000)-ROW($C$2)+1), 1))</f>
        <v>4</v>
      </c>
      <c r="BS11" s="68" t="s">
        <v>813</v>
      </c>
      <c r="BT11">
        <v>1</v>
      </c>
      <c r="BV11" t="str">
        <v>GLOBAL ENERGY INTERCONNECTION RESEARCH INSTITUTE EUROPE GMBH</v>
      </c>
      <c r="BW11" cm="1">
        <f t="array" ref="BW11">SUM(--(FREQUENCY(IF($R$2:$R$1538=BV11, MATCH($C$2:$C$1538, $C$2:$C$1538, 0)), ROW($C$2:$C$1538)-ROW($C$2)+1)&gt;0))</f>
        <v>1</v>
      </c>
      <c r="BY11" t="str">
        <v>Demonstrating trAnsformative solUtions to empower climate Resilience tOwards impRoved public health stAtus in the EU Boreal Region</v>
      </c>
    </row>
    <row r="12" spans="1:77" ht="31.8" customHeight="1" x14ac:dyDescent="0.3">
      <c r="A12" s="56">
        <v>16</v>
      </c>
      <c r="B12" s="54" t="s">
        <v>3714</v>
      </c>
      <c r="C12" s="1" t="s">
        <v>2160</v>
      </c>
      <c r="D12" s="1" t="s">
        <v>2161</v>
      </c>
      <c r="E12" s="22" t="s">
        <v>2162</v>
      </c>
      <c r="F12" s="21">
        <v>44835</v>
      </c>
      <c r="G12" s="21">
        <v>46568</v>
      </c>
      <c r="H12" s="1" t="s">
        <v>22</v>
      </c>
      <c r="I12" s="1" t="s">
        <v>2163</v>
      </c>
      <c r="J12" s="1" t="s">
        <v>22</v>
      </c>
      <c r="K12" s="1" t="s">
        <v>22</v>
      </c>
      <c r="L12" s="1" t="s">
        <v>2164</v>
      </c>
      <c r="M12" s="102" t="s">
        <v>2165</v>
      </c>
      <c r="N12" s="1" t="s">
        <v>2166</v>
      </c>
      <c r="O12" s="1" t="s">
        <v>2167</v>
      </c>
      <c r="P12" s="1" t="s">
        <v>22</v>
      </c>
      <c r="Q12" s="97">
        <f>IFERROR(INDEX(BP:BP, MATCH(R12, BN:BN, 0)), "")</f>
        <v>4</v>
      </c>
      <c r="R12" s="1" t="s">
        <v>2199</v>
      </c>
      <c r="S12" s="1" t="s">
        <v>38</v>
      </c>
      <c r="T12" s="1" t="s">
        <v>2200</v>
      </c>
      <c r="U12" s="1" t="s">
        <v>22</v>
      </c>
      <c r="V12" s="1" t="s">
        <v>22</v>
      </c>
      <c r="W12" s="1" t="s">
        <v>22</v>
      </c>
      <c r="X12" s="1" t="s">
        <v>22</v>
      </c>
      <c r="Y12" s="1" t="s">
        <v>22</v>
      </c>
      <c r="Z12" s="1" t="s">
        <v>22</v>
      </c>
      <c r="AA12" s="1" t="s">
        <v>22</v>
      </c>
      <c r="AB12" s="4" t="s">
        <v>22</v>
      </c>
      <c r="AC12" s="4" t="s">
        <v>22</v>
      </c>
      <c r="AF12">
        <v>16</v>
      </c>
      <c r="AG12" t="str">
        <v>offshore wind energy</v>
      </c>
      <c r="AH12" t="str">
        <v>Accelerating the Deployment of Offshore wind using Dc technology</v>
      </c>
      <c r="AI12" t="str">
        <v>ADOreD</v>
      </c>
      <c r="AJ12" t="str">
        <v>101073554  </v>
      </c>
      <c r="AK12">
        <v>44835</v>
      </c>
      <c r="AL12">
        <v>46568</v>
      </c>
      <c r="AM12" t="str">
        <v>null</v>
      </c>
      <c r="AN12" t="str">
        <v>€ 3 768 541,20</v>
      </c>
      <c r="AO12" t="str">
        <v>null</v>
      </c>
      <c r="AP12" t="str">
        <v>null</v>
      </c>
      <c r="AQ12" t="str">
        <v>HORIZON.1.2 - Marie Skłodowska-Curie Actions (MSCA)</v>
      </c>
      <c r="AR12" t="str">
        <v>HORIZON-MSCA-2021-DN-01-01 - MSCA Doctoral Networks 2021</v>
      </c>
      <c r="AS12" t="str">
        <v>HORIZON-MSCA-2021-DN-01</v>
      </c>
      <c r="AT12" t="str">
        <v>https://cordis.europa.eu/project/id/101073554</v>
      </c>
      <c r="AU12" t="str">
        <v>Partner</v>
      </c>
      <c r="AV12">
        <v>1</v>
      </c>
      <c r="AW12" t="str">
        <v>OFFSHORE RENEWABLE ENERGY CATAPULT</v>
      </c>
      <c r="AX12" t="str">
        <v>United Kingdom</v>
      </c>
      <c r="AY12">
        <v>0</v>
      </c>
      <c r="AZ12" t="str">
        <v>null</v>
      </c>
      <c r="BA12" t="str">
        <v>null</v>
      </c>
      <c r="BB12" t="str">
        <v>null</v>
      </c>
      <c r="BC12" t="str">
        <v>null</v>
      </c>
      <c r="BD12" t="str">
        <v>null</v>
      </c>
      <c r="BE12" t="str">
        <v>null</v>
      </c>
      <c r="BF12" t="str">
        <v>null</v>
      </c>
      <c r="BG12" t="str">
        <v>null</v>
      </c>
      <c r="BH12" t="str">
        <v>null</v>
      </c>
      <c r="BJ12" t="str">
        <v>Innovative tools for offshore wind and DC grids</v>
      </c>
      <c r="BK12" t="str">
        <v>RED ELECTRICA DE ESPANA S.A.U.</v>
      </c>
      <c r="BL12" cm="1">
        <f t="array" ref="BL12">SUMPRODUCT(($AW$2:$AW$2182=$BK12)*(1/(COUNTIFS($AH$2:$AH$2182, $AH$2:$AH$2182, $AW$2:$AW$2182, $BK12)+(COUNTIFS($AH$2:$AH$2182, $AH$2:$AH$2182, $AW$2:$AW$2182, $BK12)=0))))</f>
        <v>2</v>
      </c>
      <c r="BM12" cm="1">
        <f t="array" ref="BM12">COUNTA(_xlfn.UNIQUE(_xlfn._xlws.FILTER(Table1[Project Topic], Table1[Organization]=$BK12)))</f>
        <v>3</v>
      </c>
      <c r="BN12" s="93" t="str">
        <v>HITACHI ENERGY GERMANY AG</v>
      </c>
      <c r="BO12" t="s">
        <v>108</v>
      </c>
      <c r="BP12" cm="1">
        <f t="array" ref="BP12">SUM(IF(FREQUENCY(IF($R$2:$R$3000=BO12, MATCH($C$2:$C$3000, $C$2:$C$3000, 0)), ROW($C$2:$C$3000)-ROW($C$2)+1), 1))</f>
        <v>6</v>
      </c>
      <c r="BS12" s="68" t="s">
        <v>1559</v>
      </c>
      <c r="BT12">
        <v>1</v>
      </c>
      <c r="BV12" t="str">
        <v>HITACHI ENERGY GERMANY AG</v>
      </c>
      <c r="BW12" cm="1">
        <f t="array" ref="BW12">SUM(--(FREQUENCY(IF($R$2:$R$1538=BV12, MATCH($C$2:$C$1538, $C$2:$C$1538, 0)), ROW($C$2:$C$1538)-ROW($C$2)+1)&gt;0))</f>
        <v>1</v>
      </c>
      <c r="BY12" t="str">
        <v>Bioplastics and plastic additives as emerging environmental pollutants on a marine key species, Gilthead Sea Bream</v>
      </c>
    </row>
    <row r="13" spans="1:77" ht="31.8" customHeight="1" x14ac:dyDescent="0.3">
      <c r="A13" s="56">
        <v>16</v>
      </c>
      <c r="B13" s="54" t="s">
        <v>3714</v>
      </c>
      <c r="C13" s="1" t="s">
        <v>2160</v>
      </c>
      <c r="D13" s="1" t="s">
        <v>2161</v>
      </c>
      <c r="E13" s="22" t="s">
        <v>2162</v>
      </c>
      <c r="F13" s="21">
        <v>44835</v>
      </c>
      <c r="G13" s="21">
        <v>46568</v>
      </c>
      <c r="H13" s="1" t="s">
        <v>22</v>
      </c>
      <c r="I13" s="1" t="s">
        <v>2163</v>
      </c>
      <c r="J13" s="1" t="s">
        <v>22</v>
      </c>
      <c r="K13" s="1" t="s">
        <v>22</v>
      </c>
      <c r="L13" s="1" t="s">
        <v>2164</v>
      </c>
      <c r="M13" s="102" t="s">
        <v>2165</v>
      </c>
      <c r="N13" s="1" t="s">
        <v>2166</v>
      </c>
      <c r="O13" s="1" t="s">
        <v>2167</v>
      </c>
      <c r="P13" s="1" t="s">
        <v>22</v>
      </c>
      <c r="Q13" s="97">
        <f>IFERROR(INDEX(BP:BP, MATCH(R13, BN:BN, 0)), "")</f>
        <v>6</v>
      </c>
      <c r="R13" s="1" t="s">
        <v>2185</v>
      </c>
      <c r="S13" s="1" t="s">
        <v>38</v>
      </c>
      <c r="T13" s="1" t="s">
        <v>2186</v>
      </c>
      <c r="U13" s="1" t="s">
        <v>22</v>
      </c>
      <c r="V13" s="1" t="s">
        <v>22</v>
      </c>
      <c r="W13" s="1" t="s">
        <v>22</v>
      </c>
      <c r="X13" s="1" t="s">
        <v>22</v>
      </c>
      <c r="Y13" s="1" t="s">
        <v>22</v>
      </c>
      <c r="Z13" s="1" t="s">
        <v>22</v>
      </c>
      <c r="AA13" s="1" t="s">
        <v>22</v>
      </c>
      <c r="AB13" s="4" t="s">
        <v>22</v>
      </c>
      <c r="AC13" s="4" t="s">
        <v>22</v>
      </c>
      <c r="AF13">
        <v>16</v>
      </c>
      <c r="AG13" t="str">
        <v>offshore wind energy</v>
      </c>
      <c r="AH13" t="str">
        <v>Accelerating the Deployment of Offshore wind using Dc technology</v>
      </c>
      <c r="AI13" t="str">
        <v>ADOreD</v>
      </c>
      <c r="AJ13" t="str">
        <v>101073554  </v>
      </c>
      <c r="AK13">
        <v>44835</v>
      </c>
      <c r="AL13">
        <v>46568</v>
      </c>
      <c r="AM13" t="str">
        <v>null</v>
      </c>
      <c r="AN13" t="str">
        <v>€ 3 768 541,20</v>
      </c>
      <c r="AO13" t="str">
        <v>null</v>
      </c>
      <c r="AP13" t="str">
        <v>null</v>
      </c>
      <c r="AQ13" t="str">
        <v>HORIZON.1.2 - Marie Skłodowska-Curie Actions (MSCA)</v>
      </c>
      <c r="AR13" t="str">
        <v>HORIZON-MSCA-2021-DN-01-01 - MSCA Doctoral Networks 2021</v>
      </c>
      <c r="AS13" t="str">
        <v>HORIZON-MSCA-2021-DN-01</v>
      </c>
      <c r="AT13" t="str">
        <v>https://cordis.europa.eu/project/id/101073554</v>
      </c>
      <c r="AU13" t="str">
        <v>null</v>
      </c>
      <c r="AV13">
        <v>2</v>
      </c>
      <c r="AW13" t="str">
        <v>RED ELECTRICA DE ESPANA S.A.U.</v>
      </c>
      <c r="AX13" t="str">
        <v>Spain</v>
      </c>
      <c r="AY13" t="str">
        <v>€   251 971,20</v>
      </c>
      <c r="AZ13" t="str">
        <v>null</v>
      </c>
      <c r="BA13" t="str">
        <v>null</v>
      </c>
      <c r="BB13" t="str">
        <v>null</v>
      </c>
      <c r="BC13" t="str">
        <v>null</v>
      </c>
      <c r="BD13" t="str">
        <v>null</v>
      </c>
      <c r="BE13" t="str">
        <v>null</v>
      </c>
      <c r="BF13" t="str">
        <v>null</v>
      </c>
      <c r="BG13" t="str">
        <v>null</v>
      </c>
      <c r="BH13" t="str">
        <v>null</v>
      </c>
      <c r="BJ13" t="str">
        <v>Innovative Wind Conversion Systems (10-20MW) for Offshore Applications</v>
      </c>
      <c r="BK13" t="str">
        <v>SCOTTISH HYDRO ELECTRIC TRANSMISSION PLC</v>
      </c>
      <c r="BL13" cm="1">
        <f t="array" ref="BL13">SUMPRODUCT(($AW$2:$AW$2182=$BK13)*(1/(COUNTIFS($AH$2:$AH$2182, $AH$2:$AH$2182, $AW$2:$AW$2182, $BK13)+(COUNTIFS($AH$2:$AH$2182, $AH$2:$AH$2182, $AW$2:$AW$2182, $BK13)=0))))</f>
        <v>1</v>
      </c>
      <c r="BM13" cm="1">
        <f t="array" ref="BM13">COUNTA(_xlfn.UNIQUE(_xlfn._xlws.FILTER(Table1[Project Topic], Table1[Organization]=$BK13)))</f>
        <v>1</v>
      </c>
      <c r="BN13" s="1" t="str">
        <v>KATHOLIEKE UNIVERSITEIT LEUVEN</v>
      </c>
      <c r="BO13" t="s">
        <v>109</v>
      </c>
      <c r="BP13" cm="1">
        <f t="array" ref="BP13">SUM(IF(FREQUENCY(IF($R$2:$R$3000=BO13, MATCH($C$2:$C$3000, $C$2:$C$3000, 0)), ROW($C$2:$C$3000)-ROW($C$2)+1), 1))</f>
        <v>1</v>
      </c>
      <c r="BS13" s="68" t="s">
        <v>1561</v>
      </c>
      <c r="BT13">
        <v>1</v>
      </c>
      <c r="BV13" t="str">
        <v>KATHOLIEKE UNIVERSITEIT LEUVEN</v>
      </c>
      <c r="BW13" cm="1">
        <f t="array" ref="BW13">SUM(--(FREQUENCY(IF($R$2:$R$1538=BV13, MATCH($C$2:$C$1538, $C$2:$C$1538, 0)), ROW($C$2:$C$1538)-ROW($C$2)+1)&gt;0))</f>
        <v>2</v>
      </c>
      <c r="BY13" t="str">
        <v>Biomass gasification with negative carbon emission through innovative CO2 capture and utilisation and integration with energy storage</v>
      </c>
    </row>
    <row r="14" spans="1:77" ht="31.8" customHeight="1" x14ac:dyDescent="0.3">
      <c r="A14" s="56">
        <v>16</v>
      </c>
      <c r="B14" s="54" t="s">
        <v>3714</v>
      </c>
      <c r="C14" s="1" t="s">
        <v>2160</v>
      </c>
      <c r="D14" s="1" t="s">
        <v>2161</v>
      </c>
      <c r="E14" s="22" t="s">
        <v>2162</v>
      </c>
      <c r="F14" s="21">
        <v>44835</v>
      </c>
      <c r="G14" s="21">
        <v>46568</v>
      </c>
      <c r="H14" s="1" t="s">
        <v>22</v>
      </c>
      <c r="I14" s="1" t="s">
        <v>2163</v>
      </c>
      <c r="J14" s="1" t="s">
        <v>22</v>
      </c>
      <c r="K14" s="1" t="s">
        <v>22</v>
      </c>
      <c r="L14" s="1" t="s">
        <v>2164</v>
      </c>
      <c r="M14" s="102" t="s">
        <v>2165</v>
      </c>
      <c r="N14" s="1" t="s">
        <v>2166</v>
      </c>
      <c r="O14" s="1" t="s">
        <v>2167</v>
      </c>
      <c r="P14" s="1" t="s">
        <v>22</v>
      </c>
      <c r="Q14" s="97">
        <f>IFERROR(INDEX(BP:BP, MATCH(R14, BN:BN, 0)), "")</f>
        <v>1</v>
      </c>
      <c r="R14" s="1" t="s">
        <v>2181</v>
      </c>
      <c r="S14" s="1" t="s">
        <v>61</v>
      </c>
      <c r="T14" s="1" t="s">
        <v>2182</v>
      </c>
      <c r="U14" s="1" t="s">
        <v>22</v>
      </c>
      <c r="V14" s="1" t="s">
        <v>22</v>
      </c>
      <c r="W14" s="1" t="s">
        <v>22</v>
      </c>
      <c r="X14" s="1" t="s">
        <v>22</v>
      </c>
      <c r="Y14" s="1" t="s">
        <v>22</v>
      </c>
      <c r="Z14" s="1" t="s">
        <v>22</v>
      </c>
      <c r="AA14" s="1" t="s">
        <v>22</v>
      </c>
      <c r="AB14" s="4" t="s">
        <v>22</v>
      </c>
      <c r="AC14" s="4" t="s">
        <v>22</v>
      </c>
      <c r="AF14">
        <v>16</v>
      </c>
      <c r="AG14" t="str">
        <v>offshore wind energy</v>
      </c>
      <c r="AH14" t="str">
        <v>Accelerating the Deployment of Offshore wind using Dc technology</v>
      </c>
      <c r="AI14" t="str">
        <v>ADOreD</v>
      </c>
      <c r="AJ14" t="str">
        <v>101073554  </v>
      </c>
      <c r="AK14">
        <v>44835</v>
      </c>
      <c r="AL14">
        <v>46568</v>
      </c>
      <c r="AM14" t="str">
        <v>null</v>
      </c>
      <c r="AN14" t="str">
        <v>€ 3 768 541,20</v>
      </c>
      <c r="AO14" t="str">
        <v>null</v>
      </c>
      <c r="AP14" t="str">
        <v>null</v>
      </c>
      <c r="AQ14" t="str">
        <v>HORIZON.1.2 - Marie Skłodowska-Curie Actions (MSCA)</v>
      </c>
      <c r="AR14" t="str">
        <v>HORIZON-MSCA-2021-DN-01-01 - MSCA Doctoral Networks 2021</v>
      </c>
      <c r="AS14" t="str">
        <v>HORIZON-MSCA-2021-DN-01</v>
      </c>
      <c r="AT14" t="str">
        <v>https://cordis.europa.eu/project/id/101073554</v>
      </c>
      <c r="AU14" t="str">
        <v>Partner</v>
      </c>
      <c r="AV14">
        <v>1</v>
      </c>
      <c r="AW14" t="str">
        <v>SCOTTISH HYDRO ELECTRIC TRANSMISSION PLC</v>
      </c>
      <c r="AX14" t="str">
        <v>United Kingdom</v>
      </c>
      <c r="AY14">
        <v>0</v>
      </c>
      <c r="AZ14" t="str">
        <v>null</v>
      </c>
      <c r="BA14" t="str">
        <v>null</v>
      </c>
      <c r="BB14" t="str">
        <v>null</v>
      </c>
      <c r="BC14" t="str">
        <v>null</v>
      </c>
      <c r="BD14" t="str">
        <v>null</v>
      </c>
      <c r="BE14" t="str">
        <v>null</v>
      </c>
      <c r="BF14" t="str">
        <v>null</v>
      </c>
      <c r="BG14" t="str">
        <v>null</v>
      </c>
      <c r="BH14" t="str">
        <v>null</v>
      </c>
      <c r="BJ14" t="str">
        <v>This company is working in Offshore Wind energy production</v>
      </c>
      <c r="BK14" t="str">
        <v>SIEMENS GAMESA RENEWABLE ENERGY AS</v>
      </c>
      <c r="BL14" cm="1">
        <f t="array" ref="BL14">SUMPRODUCT(($AW$2:$AW$2182=$BK14)*(1/(COUNTIFS($AH$2:$AH$2182, $AH$2:$AH$2182, $AW$2:$AW$2182, $BK14)+(COUNTIFS($AH$2:$AH$2182, $AH$2:$AH$2182, $AW$2:$AW$2182, $BK14)=0))))</f>
        <v>3</v>
      </c>
      <c r="BM14" cm="1">
        <f t="array" ref="BM14">COUNTA(_xlfn.UNIQUE(_xlfn._xlws.FILTER(Table1[Project Topic], Table1[Organization]=$BK14)))</f>
        <v>4</v>
      </c>
      <c r="BN14" s="93" t="str">
        <v>NKT GMBH &amp; CO KG</v>
      </c>
      <c r="BO14" t="s">
        <v>117</v>
      </c>
      <c r="BP14" cm="1">
        <f t="array" ref="BP14">SUM(IF(FREQUENCY(IF($R$2:$R$3000=BO14, MATCH($C$2:$C$3000, $C$2:$C$3000, 0)), ROW($C$2:$C$3000)-ROW($C$2)+1), 1))</f>
        <v>1</v>
      </c>
      <c r="BS14" s="68" t="s">
        <v>1563</v>
      </c>
      <c r="BT14">
        <v>1</v>
      </c>
      <c r="BV14" t="str">
        <v>NKT GMBH &amp; CO KG</v>
      </c>
      <c r="BW14" cm="1">
        <f t="array" ref="BW14">SUM(--(FREQUENCY(IF($R$2:$R$1538=BV14, MATCH($C$2:$C$1538, $C$2:$C$1538, 0)), ROW($C$2:$C$1538)-ROW($C$2)+1)&gt;0))</f>
        <v>1</v>
      </c>
      <c r="BY14" t="str">
        <v>Demonstrating and Connecting Production Innovations in the BIOMETHAne uniVERSE</v>
      </c>
    </row>
    <row r="15" spans="1:77" ht="31.8" customHeight="1" x14ac:dyDescent="0.3">
      <c r="A15" s="56">
        <v>16</v>
      </c>
      <c r="B15" s="54" t="s">
        <v>3714</v>
      </c>
      <c r="C15" s="1" t="s">
        <v>2160</v>
      </c>
      <c r="D15" s="1" t="s">
        <v>2161</v>
      </c>
      <c r="E15" s="22" t="s">
        <v>2162</v>
      </c>
      <c r="F15" s="21">
        <v>44835</v>
      </c>
      <c r="G15" s="21">
        <v>46568</v>
      </c>
      <c r="H15" s="1" t="s">
        <v>22</v>
      </c>
      <c r="I15" s="1" t="s">
        <v>2163</v>
      </c>
      <c r="J15" s="1" t="s">
        <v>22</v>
      </c>
      <c r="K15" s="1" t="s">
        <v>22</v>
      </c>
      <c r="L15" s="1" t="s">
        <v>2164</v>
      </c>
      <c r="M15" s="102" t="s">
        <v>2165</v>
      </c>
      <c r="N15" s="1" t="s">
        <v>2166</v>
      </c>
      <c r="O15" s="1" t="s">
        <v>2167</v>
      </c>
      <c r="P15" s="1" t="s">
        <v>22</v>
      </c>
      <c r="Q15" s="97">
        <f>IFERROR(INDEX(BP:BP, MATCH(R15, BN:BN, 0)), "")</f>
        <v>1</v>
      </c>
      <c r="R15" s="1" t="s">
        <v>2195</v>
      </c>
      <c r="S15" s="1" t="s">
        <v>38</v>
      </c>
      <c r="T15" s="1" t="s">
        <v>2196</v>
      </c>
      <c r="U15" s="1" t="s">
        <v>22</v>
      </c>
      <c r="V15" s="1" t="s">
        <v>22</v>
      </c>
      <c r="W15" s="1" t="s">
        <v>22</v>
      </c>
      <c r="X15" s="1" t="s">
        <v>22</v>
      </c>
      <c r="Y15" s="1" t="s">
        <v>22</v>
      </c>
      <c r="Z15" s="1" t="s">
        <v>22</v>
      </c>
      <c r="AA15" s="1" t="s">
        <v>22</v>
      </c>
      <c r="AB15" s="4" t="s">
        <v>22</v>
      </c>
      <c r="AC15" s="4" t="s">
        <v>22</v>
      </c>
      <c r="AF15">
        <v>16</v>
      </c>
      <c r="AG15" t="str">
        <v>offshore wind energy</v>
      </c>
      <c r="AH15" t="str">
        <v>Accelerating the Deployment of Offshore wind using Dc technology</v>
      </c>
      <c r="AI15" t="str">
        <v>ADOreD</v>
      </c>
      <c r="AJ15" t="str">
        <v>101073554  </v>
      </c>
      <c r="AK15">
        <v>44835</v>
      </c>
      <c r="AL15">
        <v>46568</v>
      </c>
      <c r="AM15" t="str">
        <v>null</v>
      </c>
      <c r="AN15" t="str">
        <v>€ 3 768 541,20</v>
      </c>
      <c r="AO15" t="str">
        <v>null</v>
      </c>
      <c r="AP15" t="str">
        <v>null</v>
      </c>
      <c r="AQ15" t="str">
        <v>HORIZON.1.2 - Marie Skłodowska-Curie Actions (MSCA)</v>
      </c>
      <c r="AR15" t="str">
        <v>HORIZON-MSCA-2021-DN-01-01 - MSCA Doctoral Networks 2021</v>
      </c>
      <c r="AS15" t="str">
        <v>HORIZON-MSCA-2021-DN-01</v>
      </c>
      <c r="AT15" t="str">
        <v>https://cordis.europa.eu/project/id/101073554</v>
      </c>
      <c r="AU15" t="str">
        <v>null</v>
      </c>
      <c r="AV15">
        <v>8</v>
      </c>
      <c r="AW15" t="str">
        <v>SIEMENS GAMESA RENEWABLE ENERGY AS</v>
      </c>
      <c r="AX15" t="str">
        <v>Denmark</v>
      </c>
      <c r="AY15" t="str">
        <v>€   301 788,00</v>
      </c>
      <c r="AZ15" t="str">
        <v>null</v>
      </c>
      <c r="BA15" t="str">
        <v>null</v>
      </c>
      <c r="BB15" t="str">
        <v>null</v>
      </c>
      <c r="BC15" t="str">
        <v>null</v>
      </c>
      <c r="BD15" t="str">
        <v>null</v>
      </c>
      <c r="BE15" t="str">
        <v>null</v>
      </c>
      <c r="BF15" t="str">
        <v>null</v>
      </c>
      <c r="BG15" t="str">
        <v>null</v>
      </c>
      <c r="BH15" t="str">
        <v>null</v>
      </c>
      <c r="BJ15" t="str">
        <v>Just and effective governance for accelerating wind energy</v>
      </c>
      <c r="BK15" t="str">
        <v>TNEI SERVICES LIMITED</v>
      </c>
      <c r="BL15" cm="1">
        <f t="array" ref="BL15">SUMPRODUCT(($AW$2:$AW$2182=$BK15)*(1/(COUNTIFS($AH$2:$AH$2182, $AH$2:$AH$2182, $AW$2:$AW$2182, $BK15)+(COUNTIFS($AH$2:$AH$2182, $AH$2:$AH$2182, $AW$2:$AW$2182, $BK15)=0))))</f>
        <v>1</v>
      </c>
      <c r="BM15" cm="1">
        <f t="array" ref="BM15">COUNTA(_xlfn.UNIQUE(_xlfn._xlws.FILTER(Table1[Project Topic], Table1[Organization]=$BK15)))</f>
        <v>1</v>
      </c>
      <c r="BN15" s="1" t="str">
        <v>OFFSHORE RENEWABLE ENERGY CATAPULT</v>
      </c>
      <c r="BO15" t="s">
        <v>120</v>
      </c>
      <c r="BP15" cm="1">
        <f t="array" ref="BP15">SUM(IF(FREQUENCY(IF($R$2:$R$3000=BO15, MATCH($C$2:$C$3000, $C$2:$C$3000, 0)), ROW($C$2:$C$3000)-ROW($C$2)+1), 1))</f>
        <v>1</v>
      </c>
      <c r="BS15" s="68" t="s">
        <v>1569</v>
      </c>
      <c r="BT15">
        <v>1</v>
      </c>
      <c r="BV15" t="str">
        <v>OFFSHORE RENEWABLE ENERGY CATAPULT</v>
      </c>
      <c r="BW15" cm="1">
        <f t="array" ref="BW15">SUM(--(FREQUENCY(IF($R$2:$R$1538=BV15, MATCH($C$2:$C$1538, $C$2:$C$1538, 0)), ROW($C$2:$C$1538)-ROW($C$2)+1)&gt;0))</f>
        <v>3</v>
      </c>
      <c r="BY15" t="str">
        <v>Strict protection, restoration and co-management of Marine Protected Areas to ensure effective ecosystem conservation and improved connectivity of Blue Corridors</v>
      </c>
    </row>
    <row r="16" spans="1:77" ht="31.8" customHeight="1" x14ac:dyDescent="0.3">
      <c r="A16" s="56">
        <v>16</v>
      </c>
      <c r="B16" s="54" t="s">
        <v>3714</v>
      </c>
      <c r="C16" s="1" t="s">
        <v>2160</v>
      </c>
      <c r="D16" s="1" t="s">
        <v>2161</v>
      </c>
      <c r="E16" s="22" t="s">
        <v>2162</v>
      </c>
      <c r="F16" s="21">
        <v>44835</v>
      </c>
      <c r="G16" s="21">
        <v>46568</v>
      </c>
      <c r="H16" s="1" t="s">
        <v>22</v>
      </c>
      <c r="I16" s="1" t="s">
        <v>2163</v>
      </c>
      <c r="J16" s="1" t="s">
        <v>22</v>
      </c>
      <c r="K16" s="1" t="s">
        <v>22</v>
      </c>
      <c r="L16" s="1" t="s">
        <v>2164</v>
      </c>
      <c r="M16" s="102" t="s">
        <v>2165</v>
      </c>
      <c r="N16" s="1" t="s">
        <v>2166</v>
      </c>
      <c r="O16" s="1" t="s">
        <v>2167</v>
      </c>
      <c r="P16" s="1" t="s">
        <v>1273</v>
      </c>
      <c r="Q16" s="97">
        <f>IFERROR(INDEX(BP:BP, MATCH(R16, BN:BN, 0)), "")</f>
        <v>1</v>
      </c>
      <c r="R16" s="1" t="s">
        <v>1352</v>
      </c>
      <c r="S16" s="1" t="s">
        <v>449</v>
      </c>
      <c r="T16" s="2">
        <v>0</v>
      </c>
      <c r="U16" s="1" t="s">
        <v>22</v>
      </c>
      <c r="V16" s="1" t="s">
        <v>22</v>
      </c>
      <c r="W16" s="1" t="s">
        <v>22</v>
      </c>
      <c r="X16" s="1" t="s">
        <v>22</v>
      </c>
      <c r="Y16" s="1" t="s">
        <v>22</v>
      </c>
      <c r="Z16" s="1" t="s">
        <v>22</v>
      </c>
      <c r="AA16" s="1" t="s">
        <v>22</v>
      </c>
      <c r="AB16" s="4" t="s">
        <v>22</v>
      </c>
      <c r="AC16" s="4" t="s">
        <v>22</v>
      </c>
      <c r="AF16">
        <v>16</v>
      </c>
      <c r="AG16" t="str">
        <v>offshore wind energy</v>
      </c>
      <c r="AH16" t="str">
        <v>Accelerating the Deployment of Offshore wind using Dc technology</v>
      </c>
      <c r="AI16" t="str">
        <v>ADOreD</v>
      </c>
      <c r="AJ16" t="str">
        <v>101073554  </v>
      </c>
      <c r="AK16">
        <v>44835</v>
      </c>
      <c r="AL16">
        <v>46568</v>
      </c>
      <c r="AM16" t="str">
        <v>null</v>
      </c>
      <c r="AN16" t="str">
        <v>€ 3 768 541,20</v>
      </c>
      <c r="AO16" t="str">
        <v>null</v>
      </c>
      <c r="AP16" t="str">
        <v>null</v>
      </c>
      <c r="AQ16" t="str">
        <v>HORIZON.1.2 - Marie Skłodowska-Curie Actions (MSCA)</v>
      </c>
      <c r="AR16" t="str">
        <v>HORIZON-MSCA-2021-DN-01-01 - MSCA Doctoral Networks 2021</v>
      </c>
      <c r="AS16" t="str">
        <v>HORIZON-MSCA-2021-DN-01</v>
      </c>
      <c r="AT16" t="str">
        <v>https://cordis.europa.eu/project/id/101073554</v>
      </c>
      <c r="AU16" t="str">
        <v>Partner</v>
      </c>
      <c r="AV16">
        <v>1</v>
      </c>
      <c r="AW16" t="str">
        <v>TNEI SERVICES LIMITED</v>
      </c>
      <c r="AX16" t="str">
        <v>United Kingdom</v>
      </c>
      <c r="AY16">
        <v>0</v>
      </c>
      <c r="AZ16" t="str">
        <v>null</v>
      </c>
      <c r="BA16" t="str">
        <v>null</v>
      </c>
      <c r="BB16" t="str">
        <v>null</v>
      </c>
      <c r="BC16" t="str">
        <v>null</v>
      </c>
      <c r="BD16" t="str">
        <v>null</v>
      </c>
      <c r="BE16" t="str">
        <v>null</v>
      </c>
      <c r="BF16" t="str">
        <v>null</v>
      </c>
      <c r="BG16" t="str">
        <v>null</v>
      </c>
      <c r="BH16" t="str">
        <v>null</v>
      </c>
      <c r="BJ16" t="str">
        <v>A DISRUPTIVE DRIVE-TRAIN FOR ULTRALIGHT AND LOWER COST WIND TURBINES</v>
      </c>
      <c r="BK16" t="str">
        <v>UNIVERSIDADE DO PORTO</v>
      </c>
      <c r="BL16" cm="1">
        <f t="array" ref="BL16">SUMPRODUCT(($AW$2:$AW$2182=$BK16)*(1/(COUNTIFS($AH$2:$AH$2182, $AH$2:$AH$2182, $AW$2:$AW$2182, $BK16)+(COUNTIFS($AH$2:$AH$2182, $AH$2:$AH$2182, $AW$2:$AW$2182, $BK16)=0))))</f>
        <v>2</v>
      </c>
      <c r="BM16" cm="1">
        <f t="array" ref="BM16">COUNTA(_xlfn.UNIQUE(_xlfn._xlws.FILTER(Table1[Project Topic], Table1[Organization]=$BK16)))</f>
        <v>2</v>
      </c>
      <c r="BN16" s="93" t="str">
        <v>RED ELECTRICA DE ESPANA S.A.U.</v>
      </c>
      <c r="BO16" t="s">
        <v>122</v>
      </c>
      <c r="BP16" cm="1">
        <f t="array" ref="BP16">SUM(IF(FREQUENCY(IF($R$2:$R$3000=BO16, MATCH($C$2:$C$3000, $C$2:$C$3000, 0)), ROW($C$2:$C$3000)-ROW($C$2)+1), 1))</f>
        <v>2</v>
      </c>
      <c r="BS16" s="68" t="s">
        <v>1571</v>
      </c>
      <c r="BT16">
        <v>1</v>
      </c>
      <c r="BV16" t="str">
        <v>RED ELECTRICA DE ESPANA S.A.U.</v>
      </c>
      <c r="BW16" cm="1">
        <f t="array" ref="BW16">SUM(--(FREQUENCY(IF($R$2:$R$1538=BV16, MATCH($C$2:$C$1538, $C$2:$C$1538, 0)), ROW($C$2:$C$1538)-ROW($C$2)+1)&gt;0))</f>
        <v>3</v>
      </c>
      <c r="BY16" t="str">
        <v>Supporting the Mission Ocean Lighthouse in the Baltic and North Sea basins</v>
      </c>
    </row>
    <row r="17" spans="1:77" ht="31.8" customHeight="1" x14ac:dyDescent="0.3">
      <c r="A17" s="56">
        <v>16</v>
      </c>
      <c r="B17" s="54" t="s">
        <v>3714</v>
      </c>
      <c r="C17" s="1" t="s">
        <v>2160</v>
      </c>
      <c r="D17" s="1" t="s">
        <v>2161</v>
      </c>
      <c r="E17" s="22" t="s">
        <v>2162</v>
      </c>
      <c r="F17" s="21">
        <v>44835</v>
      </c>
      <c r="G17" s="21">
        <v>46568</v>
      </c>
      <c r="H17" s="1" t="s">
        <v>22</v>
      </c>
      <c r="I17" s="1" t="s">
        <v>2163</v>
      </c>
      <c r="J17" s="1" t="s">
        <v>22</v>
      </c>
      <c r="K17" s="1" t="s">
        <v>22</v>
      </c>
      <c r="L17" s="1" t="s">
        <v>2164</v>
      </c>
      <c r="M17" s="102" t="s">
        <v>2165</v>
      </c>
      <c r="N17" s="1" t="s">
        <v>2166</v>
      </c>
      <c r="O17" s="1" t="s">
        <v>2167</v>
      </c>
      <c r="P17" s="1" t="s">
        <v>22</v>
      </c>
      <c r="Q17" s="97">
        <f>IFERROR(INDEX(BP:BP, MATCH(R17, BN:BN, 0)), "")</f>
        <v>2</v>
      </c>
      <c r="R17" s="1" t="s">
        <v>2189</v>
      </c>
      <c r="S17" s="1" t="s">
        <v>132</v>
      </c>
      <c r="T17" s="1" t="s">
        <v>2190</v>
      </c>
      <c r="U17" s="1" t="s">
        <v>22</v>
      </c>
      <c r="V17" s="1" t="s">
        <v>22</v>
      </c>
      <c r="W17" s="1" t="s">
        <v>22</v>
      </c>
      <c r="X17" s="1" t="s">
        <v>22</v>
      </c>
      <c r="Y17" s="1" t="s">
        <v>22</v>
      </c>
      <c r="Z17" s="1" t="s">
        <v>22</v>
      </c>
      <c r="AA17" s="1" t="s">
        <v>22</v>
      </c>
      <c r="AB17" s="4" t="s">
        <v>22</v>
      </c>
      <c r="AC17" s="4" t="s">
        <v>22</v>
      </c>
      <c r="AF17">
        <v>16</v>
      </c>
      <c r="AG17" t="str">
        <v>offshore wind energy</v>
      </c>
      <c r="AH17" t="str">
        <v>Accelerating the Deployment of Offshore wind using Dc technology</v>
      </c>
      <c r="AI17" t="str">
        <v>ADOreD</v>
      </c>
      <c r="AJ17" t="str">
        <v>101073554  </v>
      </c>
      <c r="AK17">
        <v>44835</v>
      </c>
      <c r="AL17">
        <v>46568</v>
      </c>
      <c r="AM17" t="str">
        <v>null</v>
      </c>
      <c r="AN17" t="str">
        <v>€ 3 768 541,20</v>
      </c>
      <c r="AO17" t="str">
        <v>null</v>
      </c>
      <c r="AP17" t="str">
        <v>null</v>
      </c>
      <c r="AQ17" t="str">
        <v>HORIZON.1.2 - Marie Skłodowska-Curie Actions (MSCA)</v>
      </c>
      <c r="AR17" t="str">
        <v>HORIZON-MSCA-2021-DN-01-01 - MSCA Doctoral Networks 2021</v>
      </c>
      <c r="AS17" t="str">
        <v>HORIZON-MSCA-2021-DN-01</v>
      </c>
      <c r="AT17" t="str">
        <v>https://cordis.europa.eu/project/id/101073554</v>
      </c>
      <c r="AU17" t="str">
        <v>null</v>
      </c>
      <c r="AV17">
        <v>2</v>
      </c>
      <c r="AW17" t="str">
        <v>UNIVERSIDADE DO PORTO</v>
      </c>
      <c r="AX17" t="str">
        <v>Portugal</v>
      </c>
      <c r="AY17" t="str">
        <v>€   243 403,20</v>
      </c>
      <c r="AZ17" t="str">
        <v>null</v>
      </c>
      <c r="BA17" t="str">
        <v>null</v>
      </c>
      <c r="BB17" t="str">
        <v>null</v>
      </c>
      <c r="BC17" t="str">
        <v>null</v>
      </c>
      <c r="BD17" t="str">
        <v>null</v>
      </c>
      <c r="BE17" t="str">
        <v>null</v>
      </c>
      <c r="BF17" t="str">
        <v>null</v>
      </c>
      <c r="BG17" t="str">
        <v>null</v>
      </c>
      <c r="BH17" t="str">
        <v>null</v>
      </c>
      <c r="BJ17" t="str">
        <v>Offshore Low-trophic Aquaculture in Multi-Use Scenario Realisation</v>
      </c>
      <c r="BK17" t="str">
        <v>UNIVERSITAT POLITECNICA DE CATALUNYA</v>
      </c>
      <c r="BL17" cm="1">
        <f t="array" ref="BL17">SUMPRODUCT(($AW$2:$AW$2182=$BK17)*(1/(COUNTIFS($AH$2:$AH$2182, $AH$2:$AH$2182, $AW$2:$AW$2182, $BK17)+(COUNTIFS($AH$2:$AH$2182, $AH$2:$AH$2182, $AW$2:$AW$2182, $BK17)=0))))</f>
        <v>5</v>
      </c>
      <c r="BM17" cm="1">
        <f t="array" ref="BM17">COUNTA(_xlfn.UNIQUE(_xlfn._xlws.FILTER(Table1[Project Topic], Table1[Organization]=$BK17)))</f>
        <v>5</v>
      </c>
      <c r="BN17" s="1" t="str">
        <v>SCOTTISH HYDRO ELECTRIC TRANSMISSION PLC</v>
      </c>
      <c r="BO17" t="s">
        <v>124</v>
      </c>
      <c r="BP17" cm="1">
        <f t="array" ref="BP17">SUM(IF(FREQUENCY(IF($R$2:$R$3000=BO17, MATCH($C$2:$C$3000, $C$2:$C$3000, 0)), ROW($C$2:$C$3000)-ROW($C$2)+1), 1))</f>
        <v>1</v>
      </c>
      <c r="BS17" s="68" t="s">
        <v>1565</v>
      </c>
      <c r="BT17">
        <v>1</v>
      </c>
      <c r="BV17" t="str">
        <v>SCOTTISH HYDRO ELECTRIC TRANSMISSION PLC</v>
      </c>
      <c r="BW17" cm="1">
        <f t="array" ref="BW17">SUM(--(FREQUENCY(IF($R$2:$R$1538=BV17, MATCH($C$2:$C$1538, $C$2:$C$1538, 0)), ROW($C$2:$C$1538)-ROW($C$2)+1)&gt;0))</f>
        <v>1</v>
      </c>
      <c r="BY17" t="str">
        <v>Truly Carbon Neutral electricity enhanced Synthesis of Liquefied Natural Gas (LNG) from biomass</v>
      </c>
    </row>
    <row r="18" spans="1:77" ht="31.8" customHeight="1" x14ac:dyDescent="0.3">
      <c r="A18" s="56">
        <v>16</v>
      </c>
      <c r="B18" s="54" t="s">
        <v>3714</v>
      </c>
      <c r="C18" s="1" t="s">
        <v>2160</v>
      </c>
      <c r="D18" s="1" t="s">
        <v>2161</v>
      </c>
      <c r="E18" s="22" t="s">
        <v>2162</v>
      </c>
      <c r="F18" s="21">
        <v>44835</v>
      </c>
      <c r="G18" s="21">
        <v>46568</v>
      </c>
      <c r="H18" s="1" t="s">
        <v>22</v>
      </c>
      <c r="I18" s="1" t="s">
        <v>2163</v>
      </c>
      <c r="J18" s="1" t="s">
        <v>22</v>
      </c>
      <c r="K18" s="1" t="s">
        <v>22</v>
      </c>
      <c r="L18" s="1" t="s">
        <v>2164</v>
      </c>
      <c r="M18" s="102" t="s">
        <v>2165</v>
      </c>
      <c r="N18" s="1" t="s">
        <v>2166</v>
      </c>
      <c r="O18" s="1" t="s">
        <v>2167</v>
      </c>
      <c r="P18" s="1" t="s">
        <v>1273</v>
      </c>
      <c r="Q18" s="97">
        <f>IFERROR(INDEX(BP:BP, MATCH(R18, BN:BN, 0)), "")</f>
        <v>1</v>
      </c>
      <c r="R18" s="1" t="s">
        <v>2202</v>
      </c>
      <c r="S18" s="1" t="s">
        <v>449</v>
      </c>
      <c r="T18" s="2">
        <v>0</v>
      </c>
      <c r="U18" s="1" t="s">
        <v>22</v>
      </c>
      <c r="V18" s="1" t="s">
        <v>22</v>
      </c>
      <c r="W18" s="1" t="s">
        <v>22</v>
      </c>
      <c r="X18" s="1" t="s">
        <v>22</v>
      </c>
      <c r="Y18" s="1" t="s">
        <v>22</v>
      </c>
      <c r="Z18" s="1" t="s">
        <v>22</v>
      </c>
      <c r="AA18" s="1" t="s">
        <v>22</v>
      </c>
      <c r="AB18" s="4" t="s">
        <v>22</v>
      </c>
      <c r="AC18" s="4" t="s">
        <v>22</v>
      </c>
      <c r="AF18">
        <v>16</v>
      </c>
      <c r="AG18" t="str">
        <v>offshore wind energy</v>
      </c>
      <c r="AH18" t="str">
        <v>Accelerating the Deployment of Offshore wind using Dc technology</v>
      </c>
      <c r="AI18" t="str">
        <v>ADOreD</v>
      </c>
      <c r="AJ18" t="str">
        <v>101073554  </v>
      </c>
      <c r="AK18">
        <v>44835</v>
      </c>
      <c r="AL18">
        <v>46568</v>
      </c>
      <c r="AM18" t="str">
        <v>null</v>
      </c>
      <c r="AN18" t="str">
        <v>€ 3 768 541,20</v>
      </c>
      <c r="AO18" t="str">
        <v>null</v>
      </c>
      <c r="AP18" t="str">
        <v>null</v>
      </c>
      <c r="AQ18" t="str">
        <v>HORIZON.1.2 - Marie Skłodowska-Curie Actions (MSCA)</v>
      </c>
      <c r="AR18" t="str">
        <v>HORIZON-MSCA-2021-DN-01-01 - MSCA Doctoral Networks 2021</v>
      </c>
      <c r="AS18" t="str">
        <v>HORIZON-MSCA-2021-DN-01</v>
      </c>
      <c r="AT18" t="str">
        <v>https://cordis.europa.eu/project/id/101073554</v>
      </c>
      <c r="AU18" t="str">
        <v>null</v>
      </c>
      <c r="AV18">
        <v>1</v>
      </c>
      <c r="AW18" t="str">
        <v>UNIVERSITAT POLITECNICA DE CATALUNYA</v>
      </c>
      <c r="AX18" t="str">
        <v>Spain</v>
      </c>
      <c r="AY18" t="str">
        <v>€   461 947,20</v>
      </c>
      <c r="AZ18" t="str">
        <v>null</v>
      </c>
      <c r="BA18" t="str">
        <v>null</v>
      </c>
      <c r="BB18" t="str">
        <v>null</v>
      </c>
      <c r="BC18" t="str">
        <v>null</v>
      </c>
      <c r="BD18" t="str">
        <v>null</v>
      </c>
      <c r="BE18" t="str">
        <v>null</v>
      </c>
      <c r="BF18" t="str">
        <v>null</v>
      </c>
      <c r="BG18" t="str">
        <v>null</v>
      </c>
      <c r="BH18" t="str">
        <v>null</v>
      </c>
      <c r="BJ18" t="str">
        <v>PROMOTioN - Progress on Meshed HVDC Offshore Transmission Networks</v>
      </c>
      <c r="BK18" t="str">
        <v>VATTENFALL VINDKRAFT A/S</v>
      </c>
      <c r="BL18" cm="1">
        <f t="array" ref="BL18">SUMPRODUCT(($AW$2:$AW$2182=$BK18)*(1/(COUNTIFS($AH$2:$AH$2182, $AH$2:$AH$2182, $AW$2:$AW$2182, $BK18)+(COUNTIFS($AH$2:$AH$2182, $AH$2:$AH$2182, $AW$2:$AW$2182, $BK18)=0))))</f>
        <v>1</v>
      </c>
      <c r="BM18" cm="1">
        <f t="array" ref="BM18">COUNTA(_xlfn.UNIQUE(_xlfn._xlws.FILTER(Table1[Project Topic], Table1[Organization]=$BK18)))</f>
        <v>1</v>
      </c>
      <c r="BN18" s="93" t="str">
        <v>SIEMENS GAMESA RENEWABLE ENERGY AS</v>
      </c>
      <c r="BO18" t="s">
        <v>131</v>
      </c>
      <c r="BP18" cm="1">
        <f t="array" ref="BP18">SUM(IF(FREQUENCY(IF($R$2:$R$3000=BO18, MATCH($C$2:$C$3000, $C$2:$C$3000, 0)), ROW($C$2:$C$3000)-ROW($C$2)+1), 1))</f>
        <v>8</v>
      </c>
      <c r="BS18" s="68" t="s">
        <v>108</v>
      </c>
      <c r="BT18">
        <v>1</v>
      </c>
      <c r="BV18" t="str">
        <v>SIEMENS GAMESA RENEWABLE ENERGY AS</v>
      </c>
      <c r="BW18" cm="1">
        <f t="array" ref="BW18">SUM(--(FREQUENCY(IF($R$2:$R$1538=BV18, MATCH($C$2:$C$1538, $C$2:$C$1538, 0)), ROW($C$2:$C$1538)-ROW($C$2)+1)&gt;0))</f>
        <v>4</v>
      </c>
      <c r="BY18" t="str">
        <v>Community-driven Farming for the Atlantic and Arctic sea basins through REgeneRative aquaculture</v>
      </c>
    </row>
    <row r="19" spans="1:77" ht="31.8" customHeight="1" x14ac:dyDescent="0.3">
      <c r="A19" s="56">
        <v>16</v>
      </c>
      <c r="B19" s="54" t="s">
        <v>3714</v>
      </c>
      <c r="C19" s="1" t="s">
        <v>2160</v>
      </c>
      <c r="D19" s="1" t="s">
        <v>2161</v>
      </c>
      <c r="E19" s="22" t="s">
        <v>2162</v>
      </c>
      <c r="F19" s="21">
        <v>44835</v>
      </c>
      <c r="G19" s="21">
        <v>46568</v>
      </c>
      <c r="H19" s="1" t="s">
        <v>22</v>
      </c>
      <c r="I19" s="1" t="s">
        <v>2163</v>
      </c>
      <c r="J19" s="1" t="s">
        <v>22</v>
      </c>
      <c r="K19" s="1" t="s">
        <v>22</v>
      </c>
      <c r="L19" s="1" t="s">
        <v>2164</v>
      </c>
      <c r="M19" s="102" t="s">
        <v>2165</v>
      </c>
      <c r="N19" s="1" t="s">
        <v>2166</v>
      </c>
      <c r="O19" s="1" t="s">
        <v>2167</v>
      </c>
      <c r="P19" s="1" t="s">
        <v>22</v>
      </c>
      <c r="Q19" s="97">
        <f>IFERROR(INDEX(BP:BP, MATCH(R19, BN:BN, 0)), "")</f>
        <v>8</v>
      </c>
      <c r="R19" s="1" t="s">
        <v>1340</v>
      </c>
      <c r="S19" s="1" t="s">
        <v>121</v>
      </c>
      <c r="T19" s="1" t="s">
        <v>2194</v>
      </c>
      <c r="U19" s="1" t="s">
        <v>22</v>
      </c>
      <c r="V19" s="1" t="s">
        <v>22</v>
      </c>
      <c r="W19" s="1" t="s">
        <v>22</v>
      </c>
      <c r="X19" s="1" t="s">
        <v>22</v>
      </c>
      <c r="Y19" s="1" t="s">
        <v>22</v>
      </c>
      <c r="Z19" s="1" t="s">
        <v>22</v>
      </c>
      <c r="AA19" s="1" t="s">
        <v>22</v>
      </c>
      <c r="AB19" s="4" t="s">
        <v>22</v>
      </c>
      <c r="AC19" s="4" t="s">
        <v>22</v>
      </c>
      <c r="AF19">
        <v>16</v>
      </c>
      <c r="AG19" t="str">
        <v>offshore wind energy</v>
      </c>
      <c r="AH19" t="str">
        <v>Accelerating the Deployment of Offshore wind using Dc technology</v>
      </c>
      <c r="AI19" t="str">
        <v>ADOreD</v>
      </c>
      <c r="AJ19" t="str">
        <v>101073554  </v>
      </c>
      <c r="AK19">
        <v>44835</v>
      </c>
      <c r="AL19">
        <v>46568</v>
      </c>
      <c r="AM19" t="str">
        <v>null</v>
      </c>
      <c r="AN19" t="str">
        <v>€ 3 768 541,20</v>
      </c>
      <c r="AO19" t="str">
        <v>null</v>
      </c>
      <c r="AP19" t="str">
        <v>null</v>
      </c>
      <c r="AQ19" t="str">
        <v>HORIZON.1.2 - Marie Skłodowska-Curie Actions (MSCA)</v>
      </c>
      <c r="AR19" t="str">
        <v>HORIZON-MSCA-2021-DN-01-01 - MSCA Doctoral Networks 2021</v>
      </c>
      <c r="AS19" t="str">
        <v>HORIZON-MSCA-2021-DN-01</v>
      </c>
      <c r="AT19" t="str">
        <v>https://cordis.europa.eu/project/id/101073554</v>
      </c>
      <c r="AU19" t="str">
        <v>null</v>
      </c>
      <c r="AV19">
        <v>1</v>
      </c>
      <c r="AW19" t="str">
        <v>VATTENFALL VINDKRAFT A/S</v>
      </c>
      <c r="AX19" t="str">
        <v>Denmark</v>
      </c>
      <c r="AY19" t="str">
        <v>€   301 788,00</v>
      </c>
      <c r="AZ19" t="str">
        <v>null</v>
      </c>
      <c r="BA19" t="str">
        <v>null</v>
      </c>
      <c r="BB19" t="str">
        <v>null</v>
      </c>
      <c r="BC19" t="str">
        <v>null</v>
      </c>
      <c r="BD19" t="str">
        <v>null</v>
      </c>
      <c r="BE19" t="str">
        <v>null</v>
      </c>
      <c r="BF19" t="str">
        <v>null</v>
      </c>
      <c r="BG19" t="str">
        <v>null</v>
      </c>
      <c r="BH19" t="str">
        <v>null</v>
      </c>
      <c r="BJ19" t="str">
        <v>Risk Based Consenting of Offshore Renewable Energy Projects</v>
      </c>
      <c r="BK19" t="str">
        <v>YOUWIND RENEWABLES EHF</v>
      </c>
      <c r="BL19" cm="1">
        <f t="array" ref="BL19">SUMPRODUCT(($AW$2:$AW$2182=$BK19)*(1/(COUNTIFS($AH$2:$AH$2182, $AH$2:$AH$2182, $AW$2:$AW$2182, $BK19)+(COUNTIFS($AH$2:$AH$2182, $AH$2:$AH$2182, $AW$2:$AW$2182, $BK19)=0))))</f>
        <v>1</v>
      </c>
      <c r="BM19" cm="1">
        <f t="array" ref="BM19">COUNTA(_xlfn.UNIQUE(_xlfn._xlws.FILTER(Table1[Project Topic], Table1[Organization]=$BK19)))</f>
        <v>1</v>
      </c>
      <c r="BN19" s="1" t="str">
        <v>TNEI SERVICES LIMITED</v>
      </c>
      <c r="BO19" t="s">
        <v>149</v>
      </c>
      <c r="BP19" cm="1">
        <f t="array" ref="BP19">SUM(IF(FREQUENCY(IF($R$2:$R$3000=BO19, MATCH($C$2:$C$3000, $C$2:$C$3000, 0)), ROW($C$2:$C$3000)-ROW($C$2)+1), 1))</f>
        <v>1</v>
      </c>
      <c r="BS19" s="68" t="s">
        <v>1542</v>
      </c>
      <c r="BT19">
        <v>2</v>
      </c>
      <c r="BV19" t="str">
        <v>TNEI SERVICES LIMITED</v>
      </c>
      <c r="BW19" cm="1">
        <f t="array" ref="BW19">SUM(--(FREQUENCY(IF($R$2:$R$1538=BV19, MATCH($C$2:$C$1538, $C$2:$C$1538, 0)), ROW($C$2:$C$1538)-ROW($C$2)+1)&gt;0))</f>
        <v>1</v>
      </c>
      <c r="BY19" t="str">
        <v>Clean Energy from Hydrogen-Metal Systems</v>
      </c>
    </row>
    <row r="20" spans="1:77" ht="31.8" customHeight="1" x14ac:dyDescent="0.3">
      <c r="A20" s="56">
        <v>16</v>
      </c>
      <c r="B20" s="54" t="s">
        <v>3714</v>
      </c>
      <c r="C20" s="1" t="s">
        <v>2160</v>
      </c>
      <c r="D20" s="1" t="s">
        <v>2161</v>
      </c>
      <c r="E20" s="22" t="s">
        <v>2162</v>
      </c>
      <c r="F20" s="21">
        <v>44835</v>
      </c>
      <c r="G20" s="21">
        <v>46568</v>
      </c>
      <c r="H20" s="1" t="s">
        <v>22</v>
      </c>
      <c r="I20" s="1" t="s">
        <v>2163</v>
      </c>
      <c r="J20" s="1" t="s">
        <v>22</v>
      </c>
      <c r="K20" s="1" t="s">
        <v>22</v>
      </c>
      <c r="L20" s="1" t="s">
        <v>2164</v>
      </c>
      <c r="M20" s="102" t="s">
        <v>2165</v>
      </c>
      <c r="N20" s="1" t="s">
        <v>2166</v>
      </c>
      <c r="O20" s="1" t="s">
        <v>2167</v>
      </c>
      <c r="P20" s="1" t="s">
        <v>1273</v>
      </c>
      <c r="Q20" s="97">
        <f>IFERROR(INDEX(BP:BP, MATCH(R20, BN:BN, 0)), "")</f>
        <v>1</v>
      </c>
      <c r="R20" s="1" t="s">
        <v>2204</v>
      </c>
      <c r="S20" s="1" t="s">
        <v>449</v>
      </c>
      <c r="T20" s="2">
        <v>0</v>
      </c>
      <c r="U20" s="1" t="s">
        <v>22</v>
      </c>
      <c r="V20" s="1" t="s">
        <v>22</v>
      </c>
      <c r="W20" s="1" t="s">
        <v>22</v>
      </c>
      <c r="X20" s="1" t="s">
        <v>22</v>
      </c>
      <c r="Y20" s="1" t="s">
        <v>22</v>
      </c>
      <c r="Z20" s="1" t="s">
        <v>22</v>
      </c>
      <c r="AA20" s="1" t="s">
        <v>22</v>
      </c>
      <c r="AB20" s="4" t="s">
        <v>22</v>
      </c>
      <c r="AC20" s="4" t="s">
        <v>22</v>
      </c>
      <c r="AF20">
        <v>16</v>
      </c>
      <c r="AG20" t="str">
        <v>offshore wind energy</v>
      </c>
      <c r="AH20" t="str">
        <v>Accelerating the Deployment of Offshore wind using Dc technology</v>
      </c>
      <c r="AI20" t="str">
        <v>ADOreD</v>
      </c>
      <c r="AJ20" t="str">
        <v>101073554  </v>
      </c>
      <c r="AK20">
        <v>44835</v>
      </c>
      <c r="AL20">
        <v>46568</v>
      </c>
      <c r="AM20" t="str">
        <v>null</v>
      </c>
      <c r="AN20" t="str">
        <v>€ 3 768 541,20</v>
      </c>
      <c r="AO20" t="str">
        <v>null</v>
      </c>
      <c r="AP20" t="str">
        <v>null</v>
      </c>
      <c r="AQ20" t="str">
        <v>HORIZON.1.2 - Marie Skłodowska-Curie Actions (MSCA)</v>
      </c>
      <c r="AR20" t="str">
        <v>HORIZON-MSCA-2021-DN-01-01 - MSCA Doctoral Networks 2021</v>
      </c>
      <c r="AS20" t="str">
        <v>HORIZON-MSCA-2021-DN-01</v>
      </c>
      <c r="AT20" t="str">
        <v>https://cordis.europa.eu/project/id/101073554</v>
      </c>
      <c r="AU20" t="str">
        <v>null</v>
      </c>
      <c r="AV20">
        <v>3</v>
      </c>
      <c r="AW20" t="str">
        <v>YOUWIND RENEWABLES EHF</v>
      </c>
      <c r="AX20" t="str">
        <v>Iceland</v>
      </c>
      <c r="AY20" t="str">
        <v>€   251 971,20</v>
      </c>
      <c r="AZ20" t="str">
        <v>null</v>
      </c>
      <c r="BA20" t="str">
        <v>null</v>
      </c>
      <c r="BB20" t="str">
        <v>null</v>
      </c>
      <c r="BC20" t="str">
        <v>null</v>
      </c>
      <c r="BD20" t="str">
        <v>null</v>
      </c>
      <c r="BE20" t="str">
        <v>null</v>
      </c>
      <c r="BF20" t="str">
        <v>null</v>
      </c>
      <c r="BG20" t="str">
        <v>null</v>
      </c>
      <c r="BH20" t="str">
        <v>null</v>
      </c>
      <c r="BJ20" t="str">
        <v>Reliable OM decision tools and strategies for high LCoE reduction on Offshore wind</v>
      </c>
      <c r="BK20" t="str">
        <v>YUSO</v>
      </c>
      <c r="BL20" cm="1">
        <f t="array" ref="BL20">SUMPRODUCT(($AW$2:$AW$2182=$BK20)*(1/(COUNTIFS($AH$2:$AH$2182, $AH$2:$AH$2182, $AW$2:$AW$2182, $BK20)+(COUNTIFS($AH$2:$AH$2182, $AH$2:$AH$2182, $AW$2:$AW$2182, $BK20)=0))))</f>
        <v>1</v>
      </c>
      <c r="BM20" cm="1">
        <f t="array" ref="BM20">COUNTA(_xlfn.UNIQUE(_xlfn._xlws.FILTER(Table1[Project Topic], Table1[Organization]=$BK20)))</f>
        <v>1</v>
      </c>
      <c r="BN20" s="93" t="str">
        <v>UNIVERSIDADE DO PORTO</v>
      </c>
      <c r="BO20" t="s">
        <v>173</v>
      </c>
      <c r="BP20" cm="1">
        <f t="array" ref="BP20">SUM(IF(FREQUENCY(IF($R$2:$R$3000=BO20, MATCH($C$2:$C$3000, $C$2:$C$3000, 0)), ROW($C$2:$C$3000)-ROW($C$2)+1), 1))</f>
        <v>2</v>
      </c>
      <c r="BS20" s="67" t="s">
        <v>1324</v>
      </c>
      <c r="BT20">
        <v>11</v>
      </c>
      <c r="BV20" t="str">
        <v>UNIVERSIDADE DO PORTO</v>
      </c>
      <c r="BW20" cm="1">
        <f t="array" ref="BW20">SUM(--(FREQUENCY(IF($R$2:$R$1538=BV20, MATCH($C$2:$C$1538, $C$2:$C$1538, 0)), ROW($C$2:$C$1538)-ROW($C$2)+1)&gt;0))</f>
        <v>2</v>
      </c>
      <c r="BY20" t="str">
        <v>Coastal Climate Resilience and Marine Restoration Tools for the Arctic Atlantic basin</v>
      </c>
    </row>
    <row r="21" spans="1:77" ht="31.8" customHeight="1" x14ac:dyDescent="0.3">
      <c r="A21" s="56">
        <v>16</v>
      </c>
      <c r="B21" s="54" t="s">
        <v>3714</v>
      </c>
      <c r="C21" s="1" t="s">
        <v>2160</v>
      </c>
      <c r="D21" s="1" t="s">
        <v>2161</v>
      </c>
      <c r="E21" s="22" t="s">
        <v>2162</v>
      </c>
      <c r="F21" s="21">
        <v>44835</v>
      </c>
      <c r="G21" s="21">
        <v>46568</v>
      </c>
      <c r="H21" s="1" t="s">
        <v>22</v>
      </c>
      <c r="I21" s="1" t="s">
        <v>2163</v>
      </c>
      <c r="J21" s="1" t="s">
        <v>22</v>
      </c>
      <c r="K21" s="1" t="s">
        <v>22</v>
      </c>
      <c r="L21" s="1" t="s">
        <v>2164</v>
      </c>
      <c r="M21" s="102" t="s">
        <v>2165</v>
      </c>
      <c r="N21" s="1" t="s">
        <v>2166</v>
      </c>
      <c r="O21" s="1" t="s">
        <v>2167</v>
      </c>
      <c r="P21" s="1" t="s">
        <v>22</v>
      </c>
      <c r="Q21" s="97">
        <f>IFERROR(INDEX(BP:BP, MATCH(R21, BN:BN, 0)), "")</f>
        <v>2</v>
      </c>
      <c r="R21" s="1" t="s">
        <v>2179</v>
      </c>
      <c r="S21" s="1" t="s">
        <v>28</v>
      </c>
      <c r="T21" s="1" t="s">
        <v>2180</v>
      </c>
      <c r="U21" s="1" t="s">
        <v>22</v>
      </c>
      <c r="V21" s="1" t="s">
        <v>22</v>
      </c>
      <c r="W21" s="1" t="s">
        <v>22</v>
      </c>
      <c r="X21" s="1" t="s">
        <v>22</v>
      </c>
      <c r="Y21" s="1" t="s">
        <v>22</v>
      </c>
      <c r="Z21" s="1" t="s">
        <v>22</v>
      </c>
      <c r="AA21" s="1" t="s">
        <v>22</v>
      </c>
      <c r="AB21" s="4" t="s">
        <v>22</v>
      </c>
      <c r="AC21" s="4" t="s">
        <v>22</v>
      </c>
      <c r="AF21">
        <v>16</v>
      </c>
      <c r="AG21" t="str">
        <v>offshore wind energy</v>
      </c>
      <c r="AH21" t="str">
        <v>Accelerating the Deployment of Offshore wind using Dc technology</v>
      </c>
      <c r="AI21" t="str">
        <v>ADOreD</v>
      </c>
      <c r="AJ21" t="str">
        <v>101073554  </v>
      </c>
      <c r="AK21">
        <v>44835</v>
      </c>
      <c r="AL21">
        <v>46568</v>
      </c>
      <c r="AM21" t="str">
        <v>null</v>
      </c>
      <c r="AN21" t="str">
        <v>€ 3 768 541,20</v>
      </c>
      <c r="AO21" t="str">
        <v>null</v>
      </c>
      <c r="AP21" t="str">
        <v>null</v>
      </c>
      <c r="AQ21" t="str">
        <v>HORIZON.1.2 - Marie Skłodowska-Curie Actions (MSCA)</v>
      </c>
      <c r="AR21" t="str">
        <v>HORIZON-MSCA-2021-DN-01-01 - MSCA Doctoral Networks 2021</v>
      </c>
      <c r="AS21" t="str">
        <v>HORIZON-MSCA-2021-DN-01</v>
      </c>
      <c r="AT21" t="str">
        <v>https://cordis.europa.eu/project/id/101073554</v>
      </c>
      <c r="AU21" t="str">
        <v>null</v>
      </c>
      <c r="AV21">
        <v>1</v>
      </c>
      <c r="AW21" t="str">
        <v>YUSO</v>
      </c>
      <c r="AX21" t="str">
        <v>Belgium</v>
      </c>
      <c r="AY21" t="str">
        <v>€   262 620,00</v>
      </c>
      <c r="AZ21" t="str">
        <v>null</v>
      </c>
      <c r="BA21" t="str">
        <v>null</v>
      </c>
      <c r="BB21" t="str">
        <v>null</v>
      </c>
      <c r="BC21" t="str">
        <v>null</v>
      </c>
      <c r="BD21" t="str">
        <v>null</v>
      </c>
      <c r="BE21" t="str">
        <v>null</v>
      </c>
      <c r="BF21" t="str">
        <v>null</v>
      </c>
      <c r="BG21" t="str">
        <v>null</v>
      </c>
      <c r="BH21" t="str">
        <v>null</v>
      </c>
      <c r="BJ21" t="str">
        <v>Strategies for the Exploitation of Anchors for FLoating Offshore Wind Energy Reaping</v>
      </c>
      <c r="BK21" t="str">
        <v>ABB BUSINESS SERVICE SPOLKA Z OGRANICZONA ODPOWIEDZIALNOSCIA</v>
      </c>
      <c r="BL21" cm="1">
        <f t="array" ref="BL21">SUMPRODUCT(($AW$2:$AW$2182=$BK21)*(1/(COUNTIFS($AH$2:$AH$2182, $AH$2:$AH$2182, $AW$2:$AW$2182, $BK21)+(COUNTIFS($AH$2:$AH$2182, $AH$2:$AH$2182, $AW$2:$AW$2182, $BK21)=0))))</f>
        <v>1</v>
      </c>
      <c r="BM21" cm="1">
        <f t="array" ref="BM21">COUNTA(_xlfn.UNIQUE(_xlfn._xlws.FILTER(Table1[Project Topic], Table1[Organization]=$BK21)))</f>
        <v>1</v>
      </c>
      <c r="BN21" s="1" t="str">
        <v>UNIVERSITAT POLITECNICA DE CATALUNYA</v>
      </c>
      <c r="BO21" t="s">
        <v>174</v>
      </c>
      <c r="BP21" cm="1">
        <f t="array" ref="BP21">SUM(IF(FREQUENCY(IF($R$2:$R$3000=BO21, MATCH($C$2:$C$3000, $C$2:$C$3000, 0)), ROW($C$2:$C$3000)-ROW($C$2)+1), 1))</f>
        <v>1</v>
      </c>
      <c r="BS21" s="68" t="s">
        <v>1342</v>
      </c>
      <c r="BT21">
        <v>1</v>
      </c>
      <c r="BV21" t="str">
        <v>UNIVERSITAT POLITECNICA DE CATALUNYA</v>
      </c>
      <c r="BW21" cm="1">
        <f t="array" ref="BW21">SUM(--(FREQUENCY(IF($R$2:$R$1538=BV21, MATCH($C$2:$C$1538, $C$2:$C$1538, 0)), ROW($C$2:$C$1538)-ROW($C$2)+1)&gt;0))</f>
        <v>5</v>
      </c>
      <c r="BY21" t="str">
        <v>Coastal ecosystem carbon balance in times of rapid glacier melt</v>
      </c>
    </row>
    <row r="22" spans="1:77" ht="31.8" customHeight="1" x14ac:dyDescent="0.3">
      <c r="A22" s="56">
        <v>16</v>
      </c>
      <c r="B22" s="54" t="s">
        <v>3714</v>
      </c>
      <c r="C22" s="1" t="s">
        <v>2160</v>
      </c>
      <c r="D22" s="1" t="s">
        <v>2161</v>
      </c>
      <c r="E22" s="22" t="s">
        <v>2162</v>
      </c>
      <c r="F22" s="21">
        <v>44835</v>
      </c>
      <c r="G22" s="21">
        <v>46568</v>
      </c>
      <c r="H22" s="1" t="s">
        <v>22</v>
      </c>
      <c r="I22" s="1" t="s">
        <v>2163</v>
      </c>
      <c r="J22" s="1" t="s">
        <v>22</v>
      </c>
      <c r="K22" s="1" t="s">
        <v>22</v>
      </c>
      <c r="L22" s="1" t="s">
        <v>2164</v>
      </c>
      <c r="M22" s="102" t="s">
        <v>2165</v>
      </c>
      <c r="N22" s="1" t="s">
        <v>2166</v>
      </c>
      <c r="O22" s="1" t="s">
        <v>2167</v>
      </c>
      <c r="P22" s="1" t="s">
        <v>22</v>
      </c>
      <c r="Q22" s="97">
        <f>IFERROR(INDEX(BP:BP, MATCH(R22, BN:BN, 0)), "")</f>
        <v>1</v>
      </c>
      <c r="R22" s="1" t="s">
        <v>2177</v>
      </c>
      <c r="S22" s="1" t="s">
        <v>132</v>
      </c>
      <c r="T22" s="1" t="s">
        <v>2178</v>
      </c>
      <c r="U22" s="1" t="s">
        <v>22</v>
      </c>
      <c r="V22" s="1" t="s">
        <v>22</v>
      </c>
      <c r="W22" s="1" t="s">
        <v>22</v>
      </c>
      <c r="X22" s="1" t="s">
        <v>22</v>
      </c>
      <c r="Y22" s="1" t="s">
        <v>22</v>
      </c>
      <c r="Z22" s="1" t="s">
        <v>22</v>
      </c>
      <c r="AA22" s="1" t="s">
        <v>22</v>
      </c>
      <c r="AB22" s="4" t="s">
        <v>22</v>
      </c>
      <c r="AC22" s="4" t="s">
        <v>22</v>
      </c>
      <c r="AF22">
        <v>14</v>
      </c>
      <c r="AG22" t="str">
        <v>off shore wind energy production</v>
      </c>
      <c r="AH22" t="str">
        <v>Advanced study of the atmospheric flow Integrating REal climate conditions to enhance wind farm and wind turbine power production and increase components durability</v>
      </c>
      <c r="AI22" t="str">
        <v>AIRE</v>
      </c>
      <c r="AJ22">
        <v>101083716</v>
      </c>
      <c r="AK22">
        <v>44927</v>
      </c>
      <c r="AL22">
        <v>46387</v>
      </c>
      <c r="AM22" t="str">
        <v>null</v>
      </c>
      <c r="AN22" t="str">
        <v>null</v>
      </c>
      <c r="AO22" t="str">
        <v>null</v>
      </c>
      <c r="AP22" t="str">
        <v>null</v>
      </c>
      <c r="AQ22" t="str">
        <v>HORIZON.2.5 - Climate, Energy and Mobility </v>
      </c>
      <c r="AR22" t="str">
        <v>HORIZON-CL5-2021-D3-03-04 - Physics and aerodynamics of atmospheric flow of wind for power production</v>
      </c>
      <c r="AS22" t="str">
        <v>HORIZON-CL5-2021-D3-03</v>
      </c>
      <c r="AT22" t="str">
        <v>https://cordis.europa.eu/project/id/101083716</v>
      </c>
      <c r="AU22" t="str">
        <v>partner</v>
      </c>
      <c r="AV22">
        <v>1</v>
      </c>
      <c r="AW22" t="str">
        <v>OFFSHORE RENEWABLE ENERGY CATAPULT</v>
      </c>
      <c r="AX22" t="str">
        <v>United Kingdom</v>
      </c>
      <c r="AY22">
        <v>0</v>
      </c>
      <c r="AZ22" t="str">
        <v>null</v>
      </c>
      <c r="BA22" t="str">
        <v>null</v>
      </c>
      <c r="BB22" t="str">
        <v>null</v>
      </c>
      <c r="BC22" t="str">
        <v>null</v>
      </c>
      <c r="BD22" t="str">
        <v>null</v>
      </c>
      <c r="BE22" t="str">
        <v>null</v>
      </c>
      <c r="BF22" t="str">
        <v>null</v>
      </c>
      <c r="BG22" t="str">
        <v>null</v>
      </c>
      <c r="BH22" t="str">
        <v>null</v>
      </c>
      <c r="BJ22" t="str">
        <v>Support and coordination of the European Technology and Innovation Platform on Wind Energy (ETIPWind) and the SET-Plan Implementation Working Group on Offshore Wind (IWG OW)</v>
      </c>
      <c r="BK22" t="str">
        <v>ABB E-MOBILITY BV</v>
      </c>
      <c r="BL22" cm="1">
        <f t="array" ref="BL22">SUMPRODUCT(($AW$2:$AW$2182=$BK22)*(1/(COUNTIFS($AH$2:$AH$2182, $AH$2:$AH$2182, $AW$2:$AW$2182, $BK22)+(COUNTIFS($AH$2:$AH$2182, $AH$2:$AH$2182, $AW$2:$AW$2182, $BK22)=0))))</f>
        <v>1</v>
      </c>
      <c r="BM22" cm="1">
        <f t="array" ref="BM22">COUNTA(_xlfn.UNIQUE(_xlfn._xlws.FILTER(Table1[Project Topic], Table1[Organization]=$BK22)))</f>
        <v>1</v>
      </c>
      <c r="BN22" s="93" t="str">
        <v>VATTENFALL VINDKRAFT A/S</v>
      </c>
      <c r="BO22" t="s">
        <v>179</v>
      </c>
      <c r="BP22" cm="1">
        <f t="array" ref="BP22">SUM(IF(FREQUENCY(IF($R$2:$R$3000=BO22, MATCH($C$2:$C$3000, $C$2:$C$3000, 0)), ROW($C$2:$C$3000)-ROW($C$2)+1), 1))</f>
        <v>1</v>
      </c>
      <c r="BS22" s="68" t="s">
        <v>1349</v>
      </c>
      <c r="BT22">
        <v>1</v>
      </c>
      <c r="BV22" t="str">
        <v>VATTENFALL VINDKRAFT A/S</v>
      </c>
      <c r="BW22" cm="1">
        <f t="array" ref="BW22">SUM(--(FREQUENCY(IF($R$2:$R$1538=BV22, MATCH($C$2:$C$1538, $C$2:$C$1538, 0)), ROW($C$2:$C$1538)-ROW($C$2)+1)&gt;0))</f>
        <v>1</v>
      </c>
      <c r="BY22" t="str">
        <v>COmmunity Ocean farms and Local Business cLUstErs</v>
      </c>
    </row>
    <row r="23" spans="1:77" ht="31.8" customHeight="1" x14ac:dyDescent="0.3">
      <c r="A23" s="56">
        <v>16</v>
      </c>
      <c r="B23" s="54" t="s">
        <v>3714</v>
      </c>
      <c r="C23" s="1" t="s">
        <v>2160</v>
      </c>
      <c r="D23" s="1" t="s">
        <v>2161</v>
      </c>
      <c r="E23" s="22" t="s">
        <v>2162</v>
      </c>
      <c r="F23" s="21">
        <v>44835</v>
      </c>
      <c r="G23" s="21">
        <v>46568</v>
      </c>
      <c r="H23" s="1" t="s">
        <v>22</v>
      </c>
      <c r="I23" s="1" t="s">
        <v>2163</v>
      </c>
      <c r="J23" s="1" t="s">
        <v>22</v>
      </c>
      <c r="K23" s="1" t="s">
        <v>22</v>
      </c>
      <c r="L23" s="1" t="s">
        <v>2164</v>
      </c>
      <c r="M23" s="102" t="s">
        <v>2165</v>
      </c>
      <c r="N23" s="1" t="s">
        <v>2166</v>
      </c>
      <c r="O23" s="1" t="s">
        <v>2167</v>
      </c>
      <c r="P23" s="1" t="s">
        <v>22</v>
      </c>
      <c r="Q23" s="97">
        <f>IFERROR(INDEX(BP:BP, MATCH(R23, BN:BN, 0)), "")</f>
        <v>1</v>
      </c>
      <c r="R23" s="1" t="s">
        <v>2193</v>
      </c>
      <c r="S23" s="1" t="s">
        <v>121</v>
      </c>
      <c r="T23" s="1" t="s">
        <v>2194</v>
      </c>
      <c r="U23" s="1" t="s">
        <v>22</v>
      </c>
      <c r="V23" s="1" t="s">
        <v>22</v>
      </c>
      <c r="W23" s="1" t="s">
        <v>22</v>
      </c>
      <c r="X23" s="1" t="s">
        <v>22</v>
      </c>
      <c r="Y23" s="1" t="s">
        <v>22</v>
      </c>
      <c r="Z23" s="1" t="s">
        <v>22</v>
      </c>
      <c r="AA23" s="1" t="s">
        <v>22</v>
      </c>
      <c r="AB23" s="4" t="s">
        <v>22</v>
      </c>
      <c r="AC23" s="4" t="s">
        <v>22</v>
      </c>
      <c r="AF23">
        <v>16</v>
      </c>
      <c r="AG23" t="str">
        <v>offshore wind energy</v>
      </c>
      <c r="AH23" t="str">
        <v>The Atlantic Testing Platform for Maritime Robotics: New Frontiers for Inspection and Maintenance of Offshore Energy Infrastructures.</v>
      </c>
      <c r="AI23" t="str">
        <v>ATLANTIS</v>
      </c>
      <c r="AJ23">
        <v>871571</v>
      </c>
      <c r="AK23">
        <v>43831</v>
      </c>
      <c r="AL23">
        <v>45291</v>
      </c>
      <c r="AM23" t="str">
        <v>null</v>
      </c>
      <c r="AN23" t="str">
        <v>€ 8 515 208,75</v>
      </c>
      <c r="AO23" t="str">
        <v>null</v>
      </c>
      <c r="AP23" t="str">
        <v>null</v>
      </c>
      <c r="AQ23" t="str">
        <v>H2020-EU.2.1.1. - INDUSTRIAL LEADERSHIP - Leadership in enabling and industrial technologies - Information and Communication Technologies (ICT) </v>
      </c>
      <c r="AR23" t="str">
        <v>ICT-09-2019-2020 - Robotics in Application Areas</v>
      </c>
      <c r="AS23" t="str">
        <v>H2020-ICT-2018-20</v>
      </c>
      <c r="AT23" t="str">
        <v>https://cordis.europa.eu/project/id/871571</v>
      </c>
      <c r="AU23" t="str">
        <v>Third-party</v>
      </c>
      <c r="AV23">
        <v>1</v>
      </c>
      <c r="AW23" t="str">
        <v>ABB BUSINESS SERVICE SPOLKA Z OGRANICZONA ODPOWIEDZIALNOSCIA</v>
      </c>
      <c r="AX23" t="str">
        <v>Poland</v>
      </c>
      <c r="AY23" t="str">
        <v>€ 208 976,25</v>
      </c>
      <c r="AZ23" t="str">
        <v>null</v>
      </c>
      <c r="BA23" t="str">
        <v>null</v>
      </c>
      <c r="BB23" t="str">
        <v>null</v>
      </c>
      <c r="BC23" t="str">
        <v>null</v>
      </c>
      <c r="BD23" t="str">
        <v>null</v>
      </c>
      <c r="BE23" t="str">
        <v>null</v>
      </c>
      <c r="BF23" t="str">
        <v>null</v>
      </c>
      <c r="BG23" t="str">
        <v>null</v>
      </c>
      <c r="BH23" t="str">
        <v>null</v>
      </c>
      <c r="BJ23" t="str">
        <v>Supporting the SET-Plan implementation plan for offshore WIND energy</v>
      </c>
      <c r="BK23" t="str">
        <v>ABB OY</v>
      </c>
      <c r="BL23" cm="1">
        <f t="array" ref="BL23">SUMPRODUCT(($AW$2:$AW$2182=$BK23)*(1/(COUNTIFS($AH$2:$AH$2182, $AH$2:$AH$2182, $AW$2:$AW$2182, $BK23)+(COUNTIFS($AH$2:$AH$2182, $AH$2:$AH$2182, $AW$2:$AW$2182, $BK23)=0))))</f>
        <v>1</v>
      </c>
      <c r="BM23" cm="1">
        <f t="array" ref="BM23">COUNTA(_xlfn.UNIQUE(_xlfn._xlws.FILTER(Table1[Project Topic], Table1[Organization]=$BK23)))</f>
        <v>1</v>
      </c>
      <c r="BN23" s="1" t="str">
        <v>YOUWIND RENEWABLES EHF</v>
      </c>
      <c r="BO23" t="s">
        <v>187</v>
      </c>
      <c r="BP23" cm="1">
        <f t="array" ref="BP23">SUM(IF(FREQUENCY(IF($R$2:$R$3000=BO23, MATCH($C$2:$C$3000, $C$2:$C$3000, 0)), ROW($C$2:$C$3000)-ROW($C$2)+1), 1))</f>
        <v>3</v>
      </c>
      <c r="BS23" s="68" t="s">
        <v>1346</v>
      </c>
      <c r="BT23">
        <v>1</v>
      </c>
      <c r="BV23" t="str">
        <v>YOUWIND RENEWABLES EHF</v>
      </c>
      <c r="BW23" cm="1">
        <f t="array" ref="BW23">SUM(--(FREQUENCY(IF($R$2:$R$1538=BV23, MATCH($C$2:$C$1538, $C$2:$C$1538, 0)), ROW($C$2:$C$1538)-ROW($C$2)+1)&gt;0))</f>
        <v>1</v>
      </c>
      <c r="BY23" t="str">
        <v>Capacity with a pOsitive enviRonmEntal and societAL footprInt: portS in the future era</v>
      </c>
    </row>
    <row r="24" spans="1:77" ht="31.8" customHeight="1" x14ac:dyDescent="0.3">
      <c r="A24" s="56">
        <v>16</v>
      </c>
      <c r="B24" s="54" t="s">
        <v>3714</v>
      </c>
      <c r="C24" s="1" t="s">
        <v>2160</v>
      </c>
      <c r="D24" s="1" t="s">
        <v>2161</v>
      </c>
      <c r="E24" s="22" t="s">
        <v>2162</v>
      </c>
      <c r="F24" s="21">
        <v>44835</v>
      </c>
      <c r="G24" s="21">
        <v>46568</v>
      </c>
      <c r="H24" s="1" t="s">
        <v>22</v>
      </c>
      <c r="I24" s="1" t="s">
        <v>2163</v>
      </c>
      <c r="J24" s="1" t="s">
        <v>22</v>
      </c>
      <c r="K24" s="1" t="s">
        <v>22</v>
      </c>
      <c r="L24" s="1" t="s">
        <v>2164</v>
      </c>
      <c r="M24" s="102" t="s">
        <v>2165</v>
      </c>
      <c r="N24" s="1" t="s">
        <v>2166</v>
      </c>
      <c r="O24" s="1" t="s">
        <v>2167</v>
      </c>
      <c r="P24" s="1" t="s">
        <v>22</v>
      </c>
      <c r="Q24" s="97">
        <f>IFERROR(INDEX(BP:BP, MATCH(R24, BN:BN, 0)), "")</f>
        <v>3</v>
      </c>
      <c r="R24" s="1" t="s">
        <v>2191</v>
      </c>
      <c r="S24" s="1" t="s">
        <v>2192</v>
      </c>
      <c r="T24" s="1" t="s">
        <v>2190</v>
      </c>
      <c r="U24" s="1" t="s">
        <v>22</v>
      </c>
      <c r="V24" s="1" t="s">
        <v>22</v>
      </c>
      <c r="W24" s="1" t="s">
        <v>22</v>
      </c>
      <c r="X24" s="1" t="s">
        <v>22</v>
      </c>
      <c r="Y24" s="1" t="s">
        <v>22</v>
      </c>
      <c r="Z24" s="1" t="s">
        <v>22</v>
      </c>
      <c r="AA24" s="1" t="s">
        <v>22</v>
      </c>
      <c r="AB24" s="4" t="s">
        <v>22</v>
      </c>
      <c r="AC24" s="4" t="s">
        <v>22</v>
      </c>
      <c r="AF24">
        <v>16</v>
      </c>
      <c r="AG24" t="str">
        <v>offshore wind energy</v>
      </c>
      <c r="AH24" t="str">
        <v>The Atlantic Testing Platform for Maritime Robotics: New Frontiers for Inspection and Maintenance of Offshore Energy Infrastructures.</v>
      </c>
      <c r="AI24" t="str">
        <v>ATLANTIS</v>
      </c>
      <c r="AJ24">
        <v>871571</v>
      </c>
      <c r="AK24">
        <v>43831</v>
      </c>
      <c r="AL24">
        <v>45291</v>
      </c>
      <c r="AM24" t="str">
        <v>null</v>
      </c>
      <c r="AN24" t="str">
        <v>€ 8 515 208,75</v>
      </c>
      <c r="AO24" t="str">
        <v>null</v>
      </c>
      <c r="AP24" t="str">
        <v>null</v>
      </c>
      <c r="AQ24" t="str">
        <v>H2020-EU.2.1.1. - INDUSTRIAL LEADERSHIP - Leadership in enabling and industrial technologies - Information and Communication Technologies (ICT) </v>
      </c>
      <c r="AR24" t="str">
        <v>ICT-09-2019-2020 - Robotics in Application Areas</v>
      </c>
      <c r="AS24" t="str">
        <v>H2020-ICT-2018-20</v>
      </c>
      <c r="AT24" t="str">
        <v>https://cordis.europa.eu/project/id/871571</v>
      </c>
      <c r="AU24" t="str">
        <v>Third-party</v>
      </c>
      <c r="AV24">
        <v>1</v>
      </c>
      <c r="AW24" t="str">
        <v>ABB E-MOBILITY BV</v>
      </c>
      <c r="AX24" t="str">
        <v>Netherlands</v>
      </c>
      <c r="AY24" t="str">
        <v>€ 295 951,25</v>
      </c>
      <c r="AZ24" t="str">
        <v>null</v>
      </c>
      <c r="BA24" t="str">
        <v>null</v>
      </c>
      <c r="BB24" t="str">
        <v>null</v>
      </c>
      <c r="BC24" t="str">
        <v>null</v>
      </c>
      <c r="BD24" t="str">
        <v>null</v>
      </c>
      <c r="BE24" t="str">
        <v>null</v>
      </c>
      <c r="BF24" t="str">
        <v>null</v>
      </c>
      <c r="BG24" t="str">
        <v>null</v>
      </c>
      <c r="BH24" t="str">
        <v>null</v>
      </c>
      <c r="BJ24" t="str">
        <v xml:space="preserve">Sustainable resilient data-enabled offshore wind farm and control co-design for Med Sea environments </v>
      </c>
      <c r="BK24" t="str">
        <v>CNET CENTRE FOR NEW ENERGY TECHNOLOGIES SA</v>
      </c>
      <c r="BL24" cm="1">
        <f t="array" ref="BL24">SUMPRODUCT(($AW$2:$AW$2182=$BK24)*(1/(COUNTIFS($AH$2:$AH$2182, $AH$2:$AH$2182, $AW$2:$AW$2182, $BK24)+(COUNTIFS($AH$2:$AH$2182, $AH$2:$AH$2182, $AW$2:$AW$2182, $BK24)=0))))</f>
        <v>1</v>
      </c>
      <c r="BM24" cm="1">
        <f t="array" ref="BM24">COUNTA(_xlfn.UNIQUE(_xlfn._xlws.FILTER(Table1[Project Topic], Table1[Organization]=$BK24)))</f>
        <v>1</v>
      </c>
      <c r="BN24" s="93" t="str">
        <v>YUSO</v>
      </c>
      <c r="BO24" t="s">
        <v>209</v>
      </c>
      <c r="BP24" cm="1">
        <f t="array" ref="BP24">SUM(IF(FREQUENCY(IF($R$2:$R$3000=BO24, MATCH($C$2:$C$3000, $C$2:$C$3000, 0)), ROW($C$2:$C$3000)-ROW($C$2)+1), 1))</f>
        <v>1</v>
      </c>
      <c r="BS24" s="68" t="s">
        <v>1336</v>
      </c>
      <c r="BT24">
        <v>1</v>
      </c>
      <c r="BV24" t="str">
        <v>YUSO</v>
      </c>
      <c r="BW24" cm="1">
        <f t="array" ref="BW24">SUM(--(FREQUENCY(IF($R$2:$R$1538=BV24, MATCH($C$2:$C$1538, $C$2:$C$1538, 0)), ROW($C$2:$C$1538)-ROW($C$2)+1)&gt;0))</f>
        <v>1</v>
      </c>
      <c r="BY24" t="str">
        <v>COst REduction and increase performance of floating WIND technology</v>
      </c>
    </row>
    <row r="25" spans="1:77" ht="31.8" customHeight="1" x14ac:dyDescent="0.3">
      <c r="A25" s="56">
        <v>16</v>
      </c>
      <c r="B25" s="54" t="s">
        <v>3714</v>
      </c>
      <c r="C25" s="1" t="s">
        <v>2160</v>
      </c>
      <c r="D25" s="1" t="s">
        <v>2161</v>
      </c>
      <c r="E25" s="22" t="s">
        <v>2162</v>
      </c>
      <c r="F25" s="21">
        <v>44835</v>
      </c>
      <c r="G25" s="21">
        <v>46568</v>
      </c>
      <c r="H25" s="1" t="s">
        <v>22</v>
      </c>
      <c r="I25" s="1" t="s">
        <v>2163</v>
      </c>
      <c r="J25" s="1" t="s">
        <v>22</v>
      </c>
      <c r="K25" s="1" t="s">
        <v>22</v>
      </c>
      <c r="L25" s="1" t="s">
        <v>2164</v>
      </c>
      <c r="M25" s="102" t="s">
        <v>2165</v>
      </c>
      <c r="N25" s="1" t="s">
        <v>2166</v>
      </c>
      <c r="O25" s="1" t="s">
        <v>2167</v>
      </c>
      <c r="P25" s="1" t="s">
        <v>22</v>
      </c>
      <c r="Q25" s="97">
        <f>IFERROR(INDEX(BP:BP, MATCH(R25, BN:BN, 0)), "")</f>
        <v>1</v>
      </c>
      <c r="R25" s="1" t="s">
        <v>2197</v>
      </c>
      <c r="S25" s="1" t="s">
        <v>61</v>
      </c>
      <c r="T25" s="1" t="s">
        <v>2198</v>
      </c>
      <c r="U25" s="1" t="s">
        <v>22</v>
      </c>
      <c r="V25" s="1" t="s">
        <v>22</v>
      </c>
      <c r="W25" s="1" t="s">
        <v>22</v>
      </c>
      <c r="X25" s="1" t="s">
        <v>22</v>
      </c>
      <c r="Y25" s="1" t="s">
        <v>22</v>
      </c>
      <c r="Z25" s="1" t="s">
        <v>22</v>
      </c>
      <c r="AA25" s="1" t="s">
        <v>22</v>
      </c>
      <c r="AB25" s="4" t="s">
        <v>22</v>
      </c>
      <c r="AC25" s="4" t="s">
        <v>22</v>
      </c>
      <c r="AF25">
        <v>16</v>
      </c>
      <c r="AG25" t="str">
        <v>offshore wind energy</v>
      </c>
      <c r="AH25" t="str">
        <v>The Atlantic Testing Platform for Maritime Robotics: New Frontiers for Inspection and Maintenance of Offshore Energy Infrastructures.</v>
      </c>
      <c r="AI25" t="str">
        <v>ATLANTIS</v>
      </c>
      <c r="AJ25">
        <v>871571</v>
      </c>
      <c r="AK25">
        <v>43831</v>
      </c>
      <c r="AL25">
        <v>45291</v>
      </c>
      <c r="AM25" t="str">
        <v>null</v>
      </c>
      <c r="AN25" t="str">
        <v>€ 8 515 208,75</v>
      </c>
      <c r="AO25" t="str">
        <v>null</v>
      </c>
      <c r="AP25" t="str">
        <v>null</v>
      </c>
      <c r="AQ25" t="str">
        <v>H2020-EU.2.1.1. - INDUSTRIAL LEADERSHIP - Leadership in enabling and industrial technologies - Information and Communication Technologies (ICT) </v>
      </c>
      <c r="AR25" t="str">
        <v>ICT-09-2019-2020 - Robotics in Application Areas</v>
      </c>
      <c r="AS25" t="str">
        <v>H2020-ICT-2018-20</v>
      </c>
      <c r="AT25" t="str">
        <v>https://cordis.europa.eu/project/id/871571</v>
      </c>
      <c r="AU25" t="str">
        <v>Participant</v>
      </c>
      <c r="AV25">
        <v>1</v>
      </c>
      <c r="AW25" t="str">
        <v>ABB OY</v>
      </c>
      <c r="AX25" t="str">
        <v>Finland</v>
      </c>
      <c r="AY25" t="str">
        <v>€ 103 337,50</v>
      </c>
      <c r="AZ25" t="str">
        <v>null</v>
      </c>
      <c r="BA25" t="str">
        <v>null</v>
      </c>
      <c r="BB25" t="str">
        <v>null</v>
      </c>
      <c r="BC25" t="str">
        <v>null</v>
      </c>
      <c r="BD25" t="str">
        <v>null</v>
      </c>
      <c r="BE25" t="str">
        <v>null</v>
      </c>
      <c r="BF25" t="str">
        <v>null</v>
      </c>
      <c r="BG25" t="str">
        <v>null</v>
      </c>
      <c r="BH25" t="str">
        <v>null</v>
      </c>
      <c r="BJ25" t="str">
        <v>SUSTAINABLE AND NATURE INCLUSIVE OFFSHORE ENERGY WITH THE PARALLEL BIODIVERSITY FLOURISHING, PROTECTION </v>
      </c>
      <c r="BK25" t="str">
        <v>EXAIL ROBOTICS</v>
      </c>
      <c r="BL25" cm="1">
        <f t="array" ref="BL25">SUMPRODUCT(($AW$2:$AW$2182=$BK25)*(1/(COUNTIFS($AH$2:$AH$2182, $AH$2:$AH$2182, $AW$2:$AW$2182, $BK25)+(COUNTIFS($AH$2:$AH$2182, $AH$2:$AH$2182, $AW$2:$AW$2182, $BK25)=0))))</f>
        <v>1</v>
      </c>
      <c r="BM25" cm="1">
        <f t="array" ref="BM25">COUNTA(_xlfn.UNIQUE(_xlfn._xlws.FILTER(Table1[Project Topic], Table1[Organization]=$BK25)))</f>
        <v>2</v>
      </c>
      <c r="BN25" s="1" t="str">
        <v>BLUE-SIGHT CONSEIL</v>
      </c>
      <c r="BO25" t="s">
        <v>216</v>
      </c>
      <c r="BP25" cm="1">
        <f t="array" ref="BP25">SUM(IF(FREQUENCY(IF($R$2:$R$3000=BO25, MATCH($C$2:$C$3000, $C$2:$C$3000, 0)), ROW($C$2:$C$3000)-ROW($C$2)+1), 1))</f>
        <v>1</v>
      </c>
      <c r="BS25" s="68" t="s">
        <v>1344</v>
      </c>
      <c r="BT25">
        <v>1</v>
      </c>
      <c r="BV25" t="str">
        <v>BLUE-SIGHT CONSEIL</v>
      </c>
      <c r="BW25" cm="1">
        <f t="array" ref="BW25">SUM(--(FREQUENCY(IF($R$2:$R$1538=BV25, MATCH($C$2:$C$1538, $C$2:$C$1538, 0)), ROW($C$2:$C$1538)-ROW($C$2)+1)&gt;0))</f>
        <v>1</v>
      </c>
      <c r="BY25" t="str">
        <v>Capture and Reuse Of biogenic gases for Negative-emission - sustainable biofUelS</v>
      </c>
    </row>
    <row r="26" spans="1:77" ht="31.8" customHeight="1" x14ac:dyDescent="0.3">
      <c r="A26" s="56">
        <v>15</v>
      </c>
      <c r="B26" s="54" t="s">
        <v>3713</v>
      </c>
      <c r="C26" s="1" t="s">
        <v>1497</v>
      </c>
      <c r="D26" s="1" t="s">
        <v>1498</v>
      </c>
      <c r="E26" s="1">
        <v>101016798</v>
      </c>
      <c r="F26" s="21">
        <v>44197</v>
      </c>
      <c r="G26" s="21">
        <v>45291</v>
      </c>
      <c r="H26" s="1" t="s">
        <v>22</v>
      </c>
      <c r="I26" s="1" t="s">
        <v>1499</v>
      </c>
      <c r="J26" s="1" t="s">
        <v>22</v>
      </c>
      <c r="K26" s="1" t="s">
        <v>22</v>
      </c>
      <c r="L26" s="1" t="s">
        <v>1068</v>
      </c>
      <c r="M26" s="102" t="s">
        <v>1500</v>
      </c>
      <c r="N26" s="1" t="s">
        <v>582</v>
      </c>
      <c r="O26" s="1" t="s">
        <v>1501</v>
      </c>
      <c r="P26" s="1" t="s">
        <v>22</v>
      </c>
      <c r="Q26" s="97">
        <f>IFERROR(INDEX(BP:BP, MATCH(R26, BN:BN, 0)), "")</f>
        <v>1</v>
      </c>
      <c r="R26" s="1" t="s">
        <v>1533</v>
      </c>
      <c r="S26" s="1" t="s">
        <v>1512</v>
      </c>
      <c r="T26" s="1" t="s">
        <v>1534</v>
      </c>
      <c r="U26" s="1" t="s">
        <v>22</v>
      </c>
      <c r="V26" s="1" t="s">
        <v>22</v>
      </c>
      <c r="W26" s="1" t="s">
        <v>22</v>
      </c>
      <c r="X26" s="1" t="s">
        <v>22</v>
      </c>
      <c r="Y26" s="1" t="s">
        <v>22</v>
      </c>
      <c r="Z26" s="1" t="s">
        <v>22</v>
      </c>
      <c r="AA26" s="1" t="s">
        <v>22</v>
      </c>
      <c r="AB26" s="4" t="s">
        <v>22</v>
      </c>
      <c r="AC26" s="4" t="s">
        <v>22</v>
      </c>
      <c r="AF26">
        <v>16</v>
      </c>
      <c r="AG26" t="str">
        <v>offshore wind energy</v>
      </c>
      <c r="AH26" t="str">
        <v>The Atlantic Testing Platform for Maritime Robotics: New Frontiers for Inspection and Maintenance of Offshore Energy Infrastructures.</v>
      </c>
      <c r="AI26" t="str">
        <v>ATLANTIS</v>
      </c>
      <c r="AJ26">
        <v>871571</v>
      </c>
      <c r="AK26">
        <v>43831</v>
      </c>
      <c r="AL26">
        <v>45291</v>
      </c>
      <c r="AM26" t="str">
        <v>null</v>
      </c>
      <c r="AN26" t="str">
        <v>€ 8 515 208,75</v>
      </c>
      <c r="AO26" t="str">
        <v>null</v>
      </c>
      <c r="AP26" t="str">
        <v>null</v>
      </c>
      <c r="AQ26" t="str">
        <v>H2020-EU.2.1.1. - INDUSTRIAL LEADERSHIP - Leadership in enabling and industrial technologies - Information and Communication Technologies (ICT) </v>
      </c>
      <c r="AR26" t="str">
        <v>ICT-09-2019-2020 - Robotics in Application Areas</v>
      </c>
      <c r="AS26" t="str">
        <v>H2020-ICT-2018-20</v>
      </c>
      <c r="AT26" t="str">
        <v>https://cordis.europa.eu/project/id/871571</v>
      </c>
      <c r="AU26" t="str">
        <v>Participant</v>
      </c>
      <c r="AV26">
        <v>1</v>
      </c>
      <c r="AW26" t="str">
        <v>CNET CENTRE FOR NEW ENERGY TECHNOLOGIES SA</v>
      </c>
      <c r="AX26" t="str">
        <v>Portugal</v>
      </c>
      <c r="AY26" t="str">
        <v>€ 447 125,00</v>
      </c>
      <c r="AZ26" t="str">
        <v>null</v>
      </c>
      <c r="BA26" t="str">
        <v>null</v>
      </c>
      <c r="BB26" t="str">
        <v>null</v>
      </c>
      <c r="BC26" t="str">
        <v>null</v>
      </c>
      <c r="BD26" t="str">
        <v>null</v>
      </c>
      <c r="BE26" t="str">
        <v>null</v>
      </c>
      <c r="BF26" t="str">
        <v>null</v>
      </c>
      <c r="BG26" t="str">
        <v>null</v>
      </c>
      <c r="BH26" t="str">
        <v>null</v>
      </c>
      <c r="BJ26" t="str">
        <v>SUPerconducting, Reliable, lightweight, And more POWERful offshore wind turbine</v>
      </c>
      <c r="BK26" t="str">
        <v>INESC TEC - INSTITUTO DE ENGENHARIADE SISTEMAS E COMPUTADORES, TECNOLOGIA E CIENCIA</v>
      </c>
      <c r="BL26" cm="1">
        <f t="array" ref="BL26">SUMPRODUCT(($AW$2:$AW$2182=$BK26)*(1/(COUNTIFS($AH$2:$AH$2182, $AH$2:$AH$2182, $AW$2:$AW$2182, $BK26)+(COUNTIFS($AH$2:$AH$2182, $AH$2:$AH$2182, $AW$2:$AW$2182, $BK26)=0))))</f>
        <v>1</v>
      </c>
      <c r="BM26" cm="1">
        <f t="array" ref="BM26">COUNTA(_xlfn.UNIQUE(_xlfn._xlws.FILTER(Table1[Project Topic], Table1[Organization]=$BK26)))</f>
        <v>2</v>
      </c>
      <c r="BN26" s="93" t="str">
        <v>CLOUDFERRO SA</v>
      </c>
      <c r="BO26" t="s">
        <v>226</v>
      </c>
      <c r="BP26" cm="1">
        <f t="array" ref="BP26">SUM(IF(FREQUENCY(IF($R$2:$R$3000=BO26, MATCH($C$2:$C$3000, $C$2:$C$3000, 0)), ROW($C$2:$C$3000)-ROW($C$2)+1), 1))</f>
        <v>2</v>
      </c>
      <c r="BS26" s="68" t="s">
        <v>360</v>
      </c>
      <c r="BT26">
        <v>1</v>
      </c>
      <c r="BV26" t="str">
        <v>CLOUDFERRO SA</v>
      </c>
      <c r="BW26" cm="1">
        <f t="array" ref="BW26">SUM(--(FREQUENCY(IF($R$2:$R$1538=BV26, MATCH($C$2:$C$1538, $C$2:$C$1538, 0)), ROW($C$2:$C$1538)-ROW($C$2)+1)&gt;0))</f>
        <v>1</v>
      </c>
      <c r="BY26" t="str">
        <v>A Data Platform for the Cognitive Ports of the Future</v>
      </c>
    </row>
    <row r="27" spans="1:77" ht="31.8" customHeight="1" x14ac:dyDescent="0.3">
      <c r="A27" s="56">
        <v>15</v>
      </c>
      <c r="B27" s="54" t="s">
        <v>3713</v>
      </c>
      <c r="C27" s="1" t="s">
        <v>1497</v>
      </c>
      <c r="D27" s="1" t="s">
        <v>1498</v>
      </c>
      <c r="E27" s="1">
        <v>101016798</v>
      </c>
      <c r="F27" s="21">
        <v>44197</v>
      </c>
      <c r="G27" s="21">
        <v>45291</v>
      </c>
      <c r="H27" s="1" t="s">
        <v>22</v>
      </c>
      <c r="I27" s="1" t="s">
        <v>1499</v>
      </c>
      <c r="J27" s="1" t="s">
        <v>22</v>
      </c>
      <c r="K27" s="1" t="s">
        <v>22</v>
      </c>
      <c r="L27" s="1" t="s">
        <v>1068</v>
      </c>
      <c r="M27" s="102" t="s">
        <v>1500</v>
      </c>
      <c r="N27" s="1" t="s">
        <v>582</v>
      </c>
      <c r="O27" s="1" t="s">
        <v>1501</v>
      </c>
      <c r="P27" s="1" t="s">
        <v>22</v>
      </c>
      <c r="Q27" s="97">
        <f>IFERROR(INDEX(BP:BP, MATCH(R27, BN:BN, 0)), "")</f>
        <v>2</v>
      </c>
      <c r="R27" s="1" t="s">
        <v>1522</v>
      </c>
      <c r="S27" s="1" t="s">
        <v>1523</v>
      </c>
      <c r="T27" s="1" t="s">
        <v>1524</v>
      </c>
      <c r="U27" s="1" t="s">
        <v>22</v>
      </c>
      <c r="V27" s="1" t="s">
        <v>22</v>
      </c>
      <c r="W27" s="1" t="s">
        <v>22</v>
      </c>
      <c r="X27" s="1" t="s">
        <v>22</v>
      </c>
      <c r="Y27" s="1" t="s">
        <v>22</v>
      </c>
      <c r="Z27" s="1" t="s">
        <v>22</v>
      </c>
      <c r="AA27" s="1" t="s">
        <v>22</v>
      </c>
      <c r="AB27" s="4" t="s">
        <v>22</v>
      </c>
      <c r="AC27" s="4" t="s">
        <v>22</v>
      </c>
      <c r="AF27">
        <v>16</v>
      </c>
      <c r="AG27" t="str">
        <v>offshore wind energy</v>
      </c>
      <c r="AH27" t="str">
        <v>The Atlantic Testing Platform for Maritime Robotics: New Frontiers for Inspection and Maintenance of Offshore Energy Infrastructures.</v>
      </c>
      <c r="AI27" t="str">
        <v>ATLANTIS</v>
      </c>
      <c r="AJ27">
        <v>871571</v>
      </c>
      <c r="AK27">
        <v>43831</v>
      </c>
      <c r="AL27">
        <v>45291</v>
      </c>
      <c r="AM27" t="str">
        <v>null</v>
      </c>
      <c r="AN27" t="str">
        <v>€ 8 515 208,75</v>
      </c>
      <c r="AO27" t="str">
        <v>null</v>
      </c>
      <c r="AP27" t="str">
        <v>null</v>
      </c>
      <c r="AQ27" t="str">
        <v>H2020-EU.2.1.1. - INDUSTRIAL LEADERSHIP - Leadership in enabling and industrial technologies - Information and Communication Technologies (ICT) </v>
      </c>
      <c r="AR27" t="str">
        <v>ICT-09-2019-2020 - Robotics in Application Areas</v>
      </c>
      <c r="AS27" t="str">
        <v>H2020-ICT-2018-20</v>
      </c>
      <c r="AT27" t="str">
        <v>https://cordis.europa.eu/project/id/871571</v>
      </c>
      <c r="AU27" t="str">
        <v>Participant</v>
      </c>
      <c r="AV27">
        <v>1</v>
      </c>
      <c r="AW27" t="str">
        <v>EXAIL ROBOTICS</v>
      </c>
      <c r="AX27" t="str">
        <v>France</v>
      </c>
      <c r="AY27" t="str">
        <v>€ 629 971,13</v>
      </c>
      <c r="AZ27" t="str">
        <v>null</v>
      </c>
      <c r="BA27" t="str">
        <v>null</v>
      </c>
      <c r="BB27" t="str">
        <v>null</v>
      </c>
      <c r="BC27" t="str">
        <v>null</v>
      </c>
      <c r="BD27" t="str">
        <v>null</v>
      </c>
      <c r="BE27" t="str">
        <v>null</v>
      </c>
      <c r="BF27" t="str">
        <v>null</v>
      </c>
      <c r="BG27" t="str">
        <v>null</v>
      </c>
      <c r="BH27" t="str">
        <v>null</v>
      </c>
      <c r="BJ27" t="str">
        <v>TWINNING FOR EXCELLENCE IN FLOATING WIND TURBINE AND HYDROGEN SYSTEMS</v>
      </c>
      <c r="BK27" t="str">
        <v>IQUA ROBOTICS SOCIEDAD LIMITADA</v>
      </c>
      <c r="BL27" cm="1">
        <f t="array" ref="BL27">SUMPRODUCT(($AW$2:$AW$2182=$BK27)*(1/(COUNTIFS($AH$2:$AH$2182, $AH$2:$AH$2182, $AW$2:$AW$2182, $BK27)+(COUNTIFS($AH$2:$AH$2182, $AH$2:$AH$2182, $AW$2:$AW$2182, $BK27)=0))))</f>
        <v>1</v>
      </c>
      <c r="BM27" cm="1">
        <f t="array" ref="BM27">COUNTA(_xlfn.UNIQUE(_xlfn._xlws.FILTER(Table1[Project Topic], Table1[Organization]=$BK27)))</f>
        <v>1</v>
      </c>
      <c r="BN27" s="1" t="str">
        <v>EQUINOR ASA</v>
      </c>
      <c r="BO27" t="s">
        <v>231</v>
      </c>
      <c r="BP27" cm="1">
        <f t="array" ref="BP27">SUM(IF(FREQUENCY(IF($R$2:$R$3000=BO27, MATCH($C$2:$C$3000, $C$2:$C$3000, 0)), ROW($C$2:$C$3000)-ROW($C$2)+1), 1))</f>
        <v>5</v>
      </c>
      <c r="BS27" s="68" t="s">
        <v>1330</v>
      </c>
      <c r="BT27">
        <v>1</v>
      </c>
      <c r="BV27" t="str">
        <v>EQUINOR ASA</v>
      </c>
      <c r="BW27" cm="1">
        <f t="array" ref="BW27">SUM(--(FREQUENCY(IF($R$2:$R$1538=BV27, MATCH($C$2:$C$1538, $C$2:$C$1538, 0)), ROW($C$2:$C$1538)-ROW($C$2)+1)&gt;0))</f>
        <v>2</v>
      </c>
      <c r="BY27" t="str">
        <v>Digital Twin-sustained 4D ecological monitoring of restoration in fishery depleted areas</v>
      </c>
    </row>
    <row r="28" spans="1:77" ht="31.8" customHeight="1" x14ac:dyDescent="0.3">
      <c r="A28" s="56">
        <v>15</v>
      </c>
      <c r="B28" s="54" t="s">
        <v>3713</v>
      </c>
      <c r="C28" s="1" t="s">
        <v>1497</v>
      </c>
      <c r="D28" s="1" t="s">
        <v>1498</v>
      </c>
      <c r="E28" s="1">
        <v>101016798</v>
      </c>
      <c r="F28" s="21">
        <v>44197</v>
      </c>
      <c r="G28" s="21">
        <v>45291</v>
      </c>
      <c r="H28" s="1" t="s">
        <v>22</v>
      </c>
      <c r="I28" s="1" t="s">
        <v>1499</v>
      </c>
      <c r="J28" s="1" t="s">
        <v>22</v>
      </c>
      <c r="K28" s="1" t="s">
        <v>22</v>
      </c>
      <c r="L28" s="1" t="s">
        <v>1068</v>
      </c>
      <c r="M28" s="102" t="s">
        <v>1500</v>
      </c>
      <c r="N28" s="1" t="s">
        <v>582</v>
      </c>
      <c r="O28" s="1" t="s">
        <v>1501</v>
      </c>
      <c r="P28" s="1" t="s">
        <v>22</v>
      </c>
      <c r="Q28" s="97">
        <f>IFERROR(INDEX(BP:BP, MATCH(R28, BN:BN, 0)), "")</f>
        <v>5</v>
      </c>
      <c r="R28" s="1" t="s">
        <v>1530</v>
      </c>
      <c r="S28" s="1" t="s">
        <v>1531</v>
      </c>
      <c r="T28" s="1" t="s">
        <v>1532</v>
      </c>
      <c r="U28" s="1" t="s">
        <v>22</v>
      </c>
      <c r="V28" s="1" t="s">
        <v>22</v>
      </c>
      <c r="W28" s="1" t="s">
        <v>22</v>
      </c>
      <c r="X28" s="1" t="s">
        <v>22</v>
      </c>
      <c r="Y28" s="1" t="s">
        <v>22</v>
      </c>
      <c r="Z28" s="1" t="s">
        <v>22</v>
      </c>
      <c r="AA28" s="1" t="s">
        <v>22</v>
      </c>
      <c r="AB28" s="4" t="s">
        <v>22</v>
      </c>
      <c r="AC28" s="4" t="s">
        <v>22</v>
      </c>
      <c r="AF28">
        <v>16</v>
      </c>
      <c r="AG28" t="str">
        <v>offshore wind energy</v>
      </c>
      <c r="AH28" t="str">
        <v>The Atlantic Testing Platform for Maritime Robotics: New Frontiers for Inspection and Maintenance of Offshore Energy Infrastructures.</v>
      </c>
      <c r="AI28" t="str">
        <v>ATLANTIS</v>
      </c>
      <c r="AJ28">
        <v>871571</v>
      </c>
      <c r="AK28">
        <v>43831</v>
      </c>
      <c r="AL28">
        <v>45291</v>
      </c>
      <c r="AM28" t="str">
        <v>null</v>
      </c>
      <c r="AN28" t="str">
        <v>€ 8 515 208,75</v>
      </c>
      <c r="AO28" t="str">
        <v>null</v>
      </c>
      <c r="AP28" t="str">
        <v>null</v>
      </c>
      <c r="AQ28" t="str">
        <v>H2020-EU.2.1.1. - INDUSTRIAL LEADERSHIP - Leadership in enabling and industrial technologies - Information and Communication Technologies (ICT) </v>
      </c>
      <c r="AR28" t="str">
        <v>ICT-09-2019-2020 - Robotics in Application Areas</v>
      </c>
      <c r="AS28" t="str">
        <v>H2020-ICT-2018-20</v>
      </c>
      <c r="AT28" t="str">
        <v>https://cordis.europa.eu/project/id/871571</v>
      </c>
      <c r="AU28" t="str">
        <v>coordinator</v>
      </c>
      <c r="AV28">
        <v>1</v>
      </c>
      <c r="AW28" t="str">
        <v>INESC TEC - INSTITUTO DE ENGENHARIADE SISTEMAS E COMPUTADORES, TECNOLOGIA E CIENCIA</v>
      </c>
      <c r="AX28" t="str">
        <v>Portugal</v>
      </c>
      <c r="AY28" t="str">
        <v>€ 2 296 250,00</v>
      </c>
      <c r="AZ28" t="str">
        <v>www.linkedin.com/company/atlantis-h2020</v>
      </c>
      <c r="BA28" t="str">
        <v>null</v>
      </c>
      <c r="BB28" t="str">
        <v>Andry Maykol Pinto</v>
      </c>
      <c r="BC28" t="str">
        <v>Coordinator</v>
      </c>
      <c r="BD28" t="str">
        <v>andry.m.pinto@inesctec.pt</v>
      </c>
      <c r="BE28" t="str">
        <v>null</v>
      </c>
      <c r="BF28" t="str">
        <v>linkedin.com/in/andry-maykol-pinto</v>
      </c>
      <c r="BG28" t="str">
        <v>null</v>
      </c>
      <c r="BH28" t="str">
        <v>null</v>
      </c>
      <c r="BJ28" t="str">
        <v>Twinning for an Offshore Wind Energy Partnership</v>
      </c>
      <c r="BK28" t="str">
        <v>PRINCIPLE POWER FRANCE</v>
      </c>
      <c r="BL28" cm="1">
        <f t="array" ref="BL28">SUMPRODUCT(($AW$2:$AW$2182=$BK28)*(1/(COUNTIFS($AH$2:$AH$2182, $AH$2:$AH$2182, $AW$2:$AW$2182, $BK28)+(COUNTIFS($AH$2:$AH$2182, $AH$2:$AH$2182, $AW$2:$AW$2182, $BK28)=0))))</f>
        <v>1</v>
      </c>
      <c r="BM28" cm="1">
        <f t="array" ref="BM28">COUNTA(_xlfn.UNIQUE(_xlfn._xlws.FILTER(Table1[Project Topic], Table1[Organization]=$BK28)))</f>
        <v>1</v>
      </c>
      <c r="BN28" s="93" t="str">
        <v>ETHNIKO KAI KAPODISTRIAKO PANEPISTIMIO ATHINON</v>
      </c>
      <c r="BO28" t="s">
        <v>237</v>
      </c>
      <c r="BP28" cm="1">
        <f t="array" ref="BP28">SUM(IF(FREQUENCY(IF($R$2:$R$3000=BO28, MATCH($C$2:$C$3000, $C$2:$C$3000, 0)), ROW($C$2:$C$3000)-ROW($C$2)+1), 1))</f>
        <v>1</v>
      </c>
      <c r="BS28" s="68" t="s">
        <v>1352</v>
      </c>
      <c r="BT28">
        <v>1</v>
      </c>
      <c r="BV28" t="str">
        <v>ETHNIKO KAI KAPODISTRIAKO PANEPISTIMIO ATHINON</v>
      </c>
      <c r="BW28" cm="1">
        <f t="array" ref="BW28">SUM(--(FREQUENCY(IF($R$2:$R$1538=BV28, MATCH($C$2:$C$1538, $C$2:$C$1538, 0)), ROW($C$2:$C$1538)-ROW($C$2)+1)&gt;0))</f>
        <v>2</v>
      </c>
      <c r="BY28" t="str">
        <v>Developing the methodology for a coordinated approach to the clustering, monitoring and evaluation of results of actions under the Ports of the Future topic</v>
      </c>
    </row>
    <row r="29" spans="1:77" ht="31.8" customHeight="1" x14ac:dyDescent="0.3">
      <c r="A29" s="56">
        <v>14</v>
      </c>
      <c r="B29" s="54" t="s">
        <v>3712</v>
      </c>
      <c r="C29" s="1" t="s">
        <v>1497</v>
      </c>
      <c r="D29" s="1" t="s">
        <v>1498</v>
      </c>
      <c r="E29" s="1">
        <v>101016798</v>
      </c>
      <c r="F29" s="21">
        <v>44197</v>
      </c>
      <c r="G29" s="21">
        <v>45291</v>
      </c>
      <c r="H29" s="1" t="s">
        <v>22</v>
      </c>
      <c r="I29" s="1" t="s">
        <v>1499</v>
      </c>
      <c r="J29" s="1" t="s">
        <v>22</v>
      </c>
      <c r="K29" s="1" t="s">
        <v>22</v>
      </c>
      <c r="L29" s="1" t="s">
        <v>1068</v>
      </c>
      <c r="M29" s="102" t="s">
        <v>1500</v>
      </c>
      <c r="N29" s="1" t="s">
        <v>582</v>
      </c>
      <c r="O29" s="1" t="s">
        <v>1501</v>
      </c>
      <c r="P29" s="1" t="s">
        <v>22</v>
      </c>
      <c r="Q29" s="97">
        <f>IFERROR(INDEX(BP:BP, MATCH(R29, BN:BN, 0)), "")</f>
        <v>1</v>
      </c>
      <c r="R29" s="1" t="s">
        <v>1509</v>
      </c>
      <c r="S29" s="1" t="s">
        <v>551</v>
      </c>
      <c r="T29" s="1" t="s">
        <v>1510</v>
      </c>
      <c r="U29" s="1" t="s">
        <v>22</v>
      </c>
      <c r="V29" s="1" t="s">
        <v>22</v>
      </c>
      <c r="W29" s="1" t="s">
        <v>22</v>
      </c>
      <c r="X29" s="1" t="s">
        <v>22</v>
      </c>
      <c r="Y29" s="1" t="s">
        <v>22</v>
      </c>
      <c r="Z29" s="1" t="s">
        <v>22</v>
      </c>
      <c r="AA29" s="1" t="s">
        <v>22</v>
      </c>
      <c r="AB29" s="4" t="s">
        <v>22</v>
      </c>
      <c r="AC29" s="4" t="s">
        <v>22</v>
      </c>
      <c r="AF29">
        <v>16</v>
      </c>
      <c r="AG29" t="str">
        <v>offshore wind energy</v>
      </c>
      <c r="AH29" t="str">
        <v>The Atlantic Testing Platform for Maritime Robotics: New Frontiers for Inspection and Maintenance of Offshore Energy Infrastructures.</v>
      </c>
      <c r="AI29" t="str">
        <v>ATLANTIS</v>
      </c>
      <c r="AJ29">
        <v>871571</v>
      </c>
      <c r="AK29">
        <v>43831</v>
      </c>
      <c r="AL29">
        <v>45291</v>
      </c>
      <c r="AM29" t="str">
        <v>null</v>
      </c>
      <c r="AN29" t="str">
        <v>€ 8 515 208,75</v>
      </c>
      <c r="AO29" t="str">
        <v>null</v>
      </c>
      <c r="AP29" t="str">
        <v>null</v>
      </c>
      <c r="AQ29" t="str">
        <v>H2020-EU.2.1.1. - INDUSTRIAL LEADERSHIP - Leadership in enabling and industrial technologies - Information and Communication Technologies (ICT) </v>
      </c>
      <c r="AR29" t="str">
        <v>ICT-09-2019-2020 - Robotics in Application Areas</v>
      </c>
      <c r="AS29" t="str">
        <v>H2020-ICT-2018-20</v>
      </c>
      <c r="AT29" t="str">
        <v>https://cordis.europa.eu/project/id/871571</v>
      </c>
      <c r="AU29" t="str">
        <v>Participant</v>
      </c>
      <c r="AV29">
        <v>1</v>
      </c>
      <c r="AW29" t="str">
        <v>IQUA ROBOTICS SOCIEDAD LIMITADA</v>
      </c>
      <c r="AX29" t="str">
        <v>Spain</v>
      </c>
      <c r="AY29" t="str">
        <v>€ 398 125,00</v>
      </c>
      <c r="AZ29" t="str">
        <v>null</v>
      </c>
      <c r="BA29" t="str">
        <v>null</v>
      </c>
      <c r="BB29" t="str">
        <v>null</v>
      </c>
      <c r="BC29" t="str">
        <v>null</v>
      </c>
      <c r="BD29" t="str">
        <v>null</v>
      </c>
      <c r="BE29" t="str">
        <v>null</v>
      </c>
      <c r="BF29" t="str">
        <v>null</v>
      </c>
      <c r="BG29" t="str">
        <v>null</v>
      </c>
      <c r="BH29" t="str">
        <v>null</v>
      </c>
      <c r="BJ29" t="str">
        <v>circUlar Low Trophic oFfshore Aquaculture in wind farms and Restoration of Marine Space</v>
      </c>
      <c r="BK29" t="str">
        <v>PRINCIPLE POWER PORTUGAL UNIPESSOALLDA</v>
      </c>
      <c r="BL29" cm="1">
        <f t="array" ref="BL29">SUMPRODUCT(($AW$2:$AW$2182=$BK29)*(1/(COUNTIFS($AH$2:$AH$2182, $AH$2:$AH$2182, $AW$2:$AW$2182, $BK29)+(COUNTIFS($AH$2:$AH$2182, $AH$2:$AH$2182, $AW$2:$AW$2182, $BK29)=0))))</f>
        <v>1</v>
      </c>
      <c r="BM29" cm="1">
        <f t="array" ref="BM29">COUNTA(_xlfn.UNIQUE(_xlfn._xlws.FILTER(Table1[Project Topic], Table1[Organization]=$BK29)))</f>
        <v>1</v>
      </c>
      <c r="BN29" s="1" t="str">
        <v>EUROPEAN CENTRE FOR MEDIUM-RANGE WEATHER FORECASTS</v>
      </c>
      <c r="BO29" t="s">
        <v>255</v>
      </c>
      <c r="BP29" cm="1">
        <f t="array" ref="BP29">SUM(IF(FREQUENCY(IF($R$2:$R$3000=BO29, MATCH($C$2:$C$3000, $C$2:$C$3000, 0)), ROW($C$2:$C$3000)-ROW($C$2)+1), 1))</f>
        <v>1</v>
      </c>
      <c r="BS29" s="68" t="s">
        <v>1340</v>
      </c>
      <c r="BT29">
        <v>1</v>
      </c>
      <c r="BV29" t="str">
        <v>EUROPEAN CENTRE FOR MEDIUM-RANGE WEATHER FORECASTS</v>
      </c>
      <c r="BW29" cm="1">
        <f t="array" ref="BW29">SUM(--(FREQUENCY(IF($R$2:$R$1538=BV29, MATCH($C$2:$C$1538, $C$2:$C$1538, 0)), ROW($C$2:$C$1538)-ROW($C$2)+1)&gt;0))</f>
        <v>2</v>
      </c>
      <c r="BY29" t="str">
        <v>Open collaboration and open Digital Twin infrastructure for Green Smart Shipping</v>
      </c>
    </row>
    <row r="30" spans="1:77" ht="31.8" customHeight="1" x14ac:dyDescent="0.3">
      <c r="A30" s="56">
        <v>15</v>
      </c>
      <c r="B30" s="54" t="s">
        <v>3713</v>
      </c>
      <c r="C30" s="1" t="s">
        <v>1497</v>
      </c>
      <c r="D30" s="1" t="s">
        <v>1498</v>
      </c>
      <c r="E30" s="1">
        <v>101016798</v>
      </c>
      <c r="F30" s="21">
        <v>44197</v>
      </c>
      <c r="G30" s="21">
        <v>45291</v>
      </c>
      <c r="H30" s="1" t="s">
        <v>22</v>
      </c>
      <c r="I30" s="1" t="s">
        <v>1499</v>
      </c>
      <c r="J30" s="1" t="s">
        <v>22</v>
      </c>
      <c r="K30" s="1" t="s">
        <v>22</v>
      </c>
      <c r="L30" s="1" t="s">
        <v>1068</v>
      </c>
      <c r="M30" s="102" t="s">
        <v>1500</v>
      </c>
      <c r="N30" s="1" t="s">
        <v>582</v>
      </c>
      <c r="O30" s="1" t="s">
        <v>1501</v>
      </c>
      <c r="P30" s="1" t="s">
        <v>22</v>
      </c>
      <c r="Q30" s="97">
        <f>IFERROR(INDEX(BP:BP, MATCH(R30, BN:BN, 0)), "")</f>
        <v>1</v>
      </c>
      <c r="R30" s="1" t="s">
        <v>1520</v>
      </c>
      <c r="S30" s="1" t="s">
        <v>449</v>
      </c>
      <c r="T30" s="1" t="s">
        <v>1521</v>
      </c>
      <c r="U30" s="1" t="s">
        <v>22</v>
      </c>
      <c r="V30" s="1" t="s">
        <v>22</v>
      </c>
      <c r="W30" s="1" t="s">
        <v>22</v>
      </c>
      <c r="X30" s="1" t="s">
        <v>22</v>
      </c>
      <c r="Y30" s="1" t="s">
        <v>22</v>
      </c>
      <c r="Z30" s="1" t="s">
        <v>22</v>
      </c>
      <c r="AA30" s="1" t="s">
        <v>22</v>
      </c>
      <c r="AB30" s="4" t="s">
        <v>22</v>
      </c>
      <c r="AC30" s="4" t="s">
        <v>22</v>
      </c>
      <c r="AF30">
        <v>16</v>
      </c>
      <c r="AG30" t="str">
        <v>offshore wind energy</v>
      </c>
      <c r="AH30" t="str">
        <v>The Atlantic Testing Platform for Maritime Robotics: New Frontiers for Inspection and Maintenance of Offshore Energy Infrastructures.</v>
      </c>
      <c r="AI30" t="str">
        <v>ATLANTIS</v>
      </c>
      <c r="AJ30">
        <v>871571</v>
      </c>
      <c r="AK30">
        <v>43831</v>
      </c>
      <c r="AL30">
        <v>45291</v>
      </c>
      <c r="AM30" t="str">
        <v>null</v>
      </c>
      <c r="AN30" t="str">
        <v>€ 8 515 208,75</v>
      </c>
      <c r="AO30" t="str">
        <v>null</v>
      </c>
      <c r="AP30" t="str">
        <v>null</v>
      </c>
      <c r="AQ30" t="str">
        <v>H2020-EU.2.1.1. - INDUSTRIAL LEADERSHIP - Leadership in enabling and industrial technologies - Information and Communication Technologies (ICT) </v>
      </c>
      <c r="AR30" t="str">
        <v>ICT-09-2019-2020 - Robotics in Application Areas</v>
      </c>
      <c r="AS30" t="str">
        <v>H2020-ICT-2018-20</v>
      </c>
      <c r="AT30" t="str">
        <v>https://cordis.europa.eu/project/id/871571</v>
      </c>
      <c r="AU30" t="str">
        <v>Participant</v>
      </c>
      <c r="AV30">
        <v>1</v>
      </c>
      <c r="AW30" t="str">
        <v>PRINCIPLE POWER FRANCE</v>
      </c>
      <c r="AX30" t="str">
        <v>France</v>
      </c>
      <c r="AY30" t="str">
        <v>€ 169 662,50</v>
      </c>
      <c r="AZ30" t="str">
        <v>null</v>
      </c>
      <c r="BA30" t="str">
        <v>null</v>
      </c>
      <c r="BB30" t="str">
        <v>null</v>
      </c>
      <c r="BC30" t="str">
        <v>null</v>
      </c>
      <c r="BD30" t="str">
        <v>null</v>
      </c>
      <c r="BE30" t="str">
        <v>null</v>
      </c>
      <c r="BF30" t="str">
        <v>null</v>
      </c>
      <c r="BG30" t="str">
        <v>null</v>
      </c>
      <c r="BH30" t="str">
        <v>null</v>
      </c>
      <c r="BJ30" t="str">
        <v>Wholistic and Integrated digitaL tools for extended Lifetime and profitability of Offshore Wind farms</v>
      </c>
      <c r="BK30" t="str">
        <v>RINA CONSULTING SPA</v>
      </c>
      <c r="BL30" cm="1">
        <f t="array" ref="BL30">SUMPRODUCT(($AW$2:$AW$2182=$BK30)*(1/(COUNTIFS($AH$2:$AH$2182, $AH$2:$AH$2182, $AW$2:$AW$2182, $BK30)+(COUNTIFS($AH$2:$AH$2182, $AH$2:$AH$2182, $AW$2:$AW$2182, $BK30)=0))))</f>
        <v>1</v>
      </c>
      <c r="BM30" cm="1">
        <f t="array" ref="BM30">COUNTA(_xlfn.UNIQUE(_xlfn._xlws.FILTER(Table1[Project Topic], Table1[Organization]=$BK30)))</f>
        <v>5</v>
      </c>
      <c r="BN30" s="93" t="str">
        <v>EUROPEAN UNION SATELLITE CENTRE</v>
      </c>
      <c r="BO30" t="s">
        <v>278</v>
      </c>
      <c r="BP30" cm="1">
        <f t="array" ref="BP30">SUM(IF(FREQUENCY(IF($R$2:$R$3000=BO30, MATCH($C$2:$C$3000, $C$2:$C$3000, 0)), ROW($C$2:$C$3000)-ROW($C$2)+1), 1))</f>
        <v>2</v>
      </c>
      <c r="BS30" s="68" t="s">
        <v>361</v>
      </c>
      <c r="BT30">
        <v>1</v>
      </c>
      <c r="BV30" t="str">
        <v>EUROPEAN UNION SATELLITE CENTRE</v>
      </c>
      <c r="BW30" cm="1">
        <f t="array" ref="BW30">SUM(--(FREQUENCY(IF($R$2:$R$1538=BV30, MATCH($C$2:$C$1538, $C$2:$C$1538, 0)), ROW($C$2:$C$1538)-ROW($C$2)+1)&gt;0))</f>
        <v>1</v>
      </c>
      <c r="BY30" t="str">
        <v>SELF-INSTALLING TELESCOPIC SUBSTRUCTURE FOR LOW-COST CRANELESS INSTALLATION OF COMPLETE OFFSHORE WIND TURBINES. DEEP OFFSHORE 5MW PROTOTYPE</v>
      </c>
    </row>
    <row r="31" spans="1:77" ht="31.8" customHeight="1" x14ac:dyDescent="0.3">
      <c r="A31" s="56">
        <v>15</v>
      </c>
      <c r="B31" s="54" t="s">
        <v>3713</v>
      </c>
      <c r="C31" s="1" t="s">
        <v>1497</v>
      </c>
      <c r="D31" s="1" t="s">
        <v>1498</v>
      </c>
      <c r="E31" s="1">
        <v>101016798</v>
      </c>
      <c r="F31" s="21">
        <v>44197</v>
      </c>
      <c r="G31" s="21">
        <v>45291</v>
      </c>
      <c r="H31" s="1" t="s">
        <v>22</v>
      </c>
      <c r="I31" s="1" t="s">
        <v>1499</v>
      </c>
      <c r="J31" s="1" t="s">
        <v>22</v>
      </c>
      <c r="K31" s="1" t="s">
        <v>22</v>
      </c>
      <c r="L31" s="1" t="s">
        <v>1068</v>
      </c>
      <c r="M31" s="102" t="s">
        <v>1500</v>
      </c>
      <c r="N31" s="1" t="s">
        <v>582</v>
      </c>
      <c r="O31" s="1" t="s">
        <v>1501</v>
      </c>
      <c r="P31" s="1" t="s">
        <v>22</v>
      </c>
      <c r="Q31" s="97">
        <f>IFERROR(INDEX(BP:BP, MATCH(R31, BN:BN, 0)), "")</f>
        <v>2</v>
      </c>
      <c r="R31" s="1" t="s">
        <v>1528</v>
      </c>
      <c r="S31" s="1" t="s">
        <v>132</v>
      </c>
      <c r="T31" s="1" t="s">
        <v>1529</v>
      </c>
      <c r="U31" s="1" t="s">
        <v>22</v>
      </c>
      <c r="V31" s="1" t="s">
        <v>22</v>
      </c>
      <c r="W31" s="1" t="s">
        <v>22</v>
      </c>
      <c r="X31" s="1" t="s">
        <v>22</v>
      </c>
      <c r="Y31" s="1" t="s">
        <v>22</v>
      </c>
      <c r="Z31" s="1" t="s">
        <v>22</v>
      </c>
      <c r="AA31" s="1" t="s">
        <v>22</v>
      </c>
      <c r="AB31" s="4" t="s">
        <v>22</v>
      </c>
      <c r="AC31" s="4" t="s">
        <v>22</v>
      </c>
      <c r="AF31">
        <v>16</v>
      </c>
      <c r="AG31" t="str">
        <v>offshore wind energy</v>
      </c>
      <c r="AH31" t="str">
        <v>The Atlantic Testing Platform for Maritime Robotics: New Frontiers for Inspection and Maintenance of Offshore Energy Infrastructures.</v>
      </c>
      <c r="AI31" t="str">
        <v>ATLANTIS</v>
      </c>
      <c r="AJ31">
        <v>871571</v>
      </c>
      <c r="AK31">
        <v>43831</v>
      </c>
      <c r="AL31">
        <v>45291</v>
      </c>
      <c r="AM31" t="str">
        <v>null</v>
      </c>
      <c r="AN31" t="str">
        <v>€ 8 515 208,75</v>
      </c>
      <c r="AO31" t="str">
        <v>null</v>
      </c>
      <c r="AP31" t="str">
        <v>null</v>
      </c>
      <c r="AQ31" t="str">
        <v>H2020-EU.2.1.1. - INDUSTRIAL LEADERSHIP - Leadership in enabling and industrial technologies - Information and Communication Technologies (ICT) </v>
      </c>
      <c r="AR31" t="str">
        <v>ICT-09-2019-2020 - Robotics in Application Areas</v>
      </c>
      <c r="AS31" t="str">
        <v>H2020-ICT-2018-20</v>
      </c>
      <c r="AT31" t="str">
        <v>https://cordis.europa.eu/project/id/871571</v>
      </c>
      <c r="AU31" t="str">
        <v>Third-party</v>
      </c>
      <c r="AV31">
        <v>2</v>
      </c>
      <c r="AW31" t="str">
        <v>PRINCIPLE POWER PORTUGAL UNIPESSOALLDA</v>
      </c>
      <c r="AX31" t="str">
        <v>Portugal</v>
      </c>
      <c r="AY31" t="str">
        <v>€ 169 435,00</v>
      </c>
      <c r="AZ31" t="str">
        <v>null</v>
      </c>
      <c r="BA31" t="str">
        <v>null</v>
      </c>
      <c r="BB31" t="str">
        <v>null</v>
      </c>
      <c r="BC31" t="str">
        <v>null</v>
      </c>
      <c r="BD31" t="str">
        <v>null</v>
      </c>
      <c r="BE31" t="str">
        <v>null</v>
      </c>
      <c r="BF31" t="str">
        <v>null</v>
      </c>
      <c r="BG31" t="str">
        <v>null</v>
      </c>
      <c r="BH31" t="str">
        <v>null</v>
      </c>
      <c r="BJ31">
        <v>0</v>
      </c>
      <c r="BK31" t="str">
        <v>RINA SERVICES SPA</v>
      </c>
      <c r="BL31" cm="1">
        <f t="array" ref="BL31">SUMPRODUCT(($AW$2:$AW$2182=$BK31)*(1/(COUNTIFS($AH$2:$AH$2182, $AH$2:$AH$2182, $AW$2:$AW$2182, $BK31)+(COUNTIFS($AH$2:$AH$2182, $AH$2:$AH$2182, $AW$2:$AW$2182, $BK31)=0))))</f>
        <v>1</v>
      </c>
      <c r="BM31" cm="1">
        <f t="array" ref="BM31">COUNTA(_xlfn.UNIQUE(_xlfn._xlws.FILTER(Table1[Project Topic], Table1[Organization]=$BK31)))</f>
        <v>2</v>
      </c>
      <c r="BN31" s="1" t="str">
        <v>INSTITUT EUROPEEN D ADMINISTRATION DES AFFAIRES</v>
      </c>
      <c r="BO31" t="s">
        <v>294</v>
      </c>
      <c r="BP31" cm="1">
        <f t="array" ref="BP31">SUM(IF(FREQUENCY(IF($R$2:$R$3000=BO31, MATCH($C$2:$C$3000, $C$2:$C$3000, 0)), ROW($C$2:$C$3000)-ROW($C$2)+1), 1))</f>
        <v>1</v>
      </c>
      <c r="BS31" s="68" t="s">
        <v>1348</v>
      </c>
      <c r="BT31">
        <v>1</v>
      </c>
      <c r="BV31" t="str">
        <v>INSTITUT EUROPEEN D ADMINISTRATION DES AFFAIRES</v>
      </c>
      <c r="BW31" cm="1">
        <f t="array" ref="BW31">SUM(--(FREQUENCY(IF($R$2:$R$1538=BV31, MATCH($C$2:$C$1538, $C$2:$C$1538, 0)), ROW($C$2:$C$1538)-ROW($C$2)+1)&gt;0))</f>
        <v>1</v>
      </c>
      <c r="BY31" t="str">
        <v>Next Generation Battery Management System based on Data Rich Digital Twin</v>
      </c>
    </row>
    <row r="32" spans="1:77" ht="31.8" customHeight="1" x14ac:dyDescent="0.3">
      <c r="A32" s="56">
        <v>15</v>
      </c>
      <c r="B32" s="54" t="s">
        <v>3713</v>
      </c>
      <c r="C32" s="1" t="s">
        <v>1497</v>
      </c>
      <c r="D32" s="1" t="s">
        <v>1498</v>
      </c>
      <c r="E32" s="1">
        <v>101016798</v>
      </c>
      <c r="F32" s="21">
        <v>44197</v>
      </c>
      <c r="G32" s="21">
        <v>45291</v>
      </c>
      <c r="H32" s="1" t="s">
        <v>22</v>
      </c>
      <c r="I32" s="1" t="s">
        <v>1499</v>
      </c>
      <c r="J32" s="1" t="s">
        <v>22</v>
      </c>
      <c r="K32" s="1" t="s">
        <v>22</v>
      </c>
      <c r="L32" s="1" t="s">
        <v>1068</v>
      </c>
      <c r="M32" s="102" t="s">
        <v>1500</v>
      </c>
      <c r="N32" s="1" t="s">
        <v>582</v>
      </c>
      <c r="O32" s="1" t="s">
        <v>1501</v>
      </c>
      <c r="P32" s="1" t="s">
        <v>22</v>
      </c>
      <c r="Q32" s="97">
        <f>IFERROR(INDEX(BP:BP, MATCH(R32, BN:BN, 0)), "")</f>
        <v>1</v>
      </c>
      <c r="R32" s="1" t="s">
        <v>1516</v>
      </c>
      <c r="S32" s="1" t="s">
        <v>1512</v>
      </c>
      <c r="T32" s="1" t="s">
        <v>1517</v>
      </c>
      <c r="U32" s="1" t="s">
        <v>22</v>
      </c>
      <c r="V32" s="1" t="s">
        <v>22</v>
      </c>
      <c r="W32" s="1" t="s">
        <v>22</v>
      </c>
      <c r="X32" s="1" t="s">
        <v>22</v>
      </c>
      <c r="Y32" s="1" t="s">
        <v>22</v>
      </c>
      <c r="Z32" s="1" t="s">
        <v>22</v>
      </c>
      <c r="AA32" s="1" t="s">
        <v>22</v>
      </c>
      <c r="AB32" s="4" t="s">
        <v>22</v>
      </c>
      <c r="AC32" s="4" t="s">
        <v>22</v>
      </c>
      <c r="AF32">
        <v>16</v>
      </c>
      <c r="AG32" t="str">
        <v>offshore wind energy</v>
      </c>
      <c r="AH32" t="str">
        <v>The Atlantic Testing Platform for Maritime Robotics: New Frontiers for Inspection and Maintenance of Offshore Energy Infrastructures.</v>
      </c>
      <c r="AI32" t="str">
        <v>ATLANTIS</v>
      </c>
      <c r="AJ32">
        <v>871571</v>
      </c>
      <c r="AK32">
        <v>43831</v>
      </c>
      <c r="AL32">
        <v>45291</v>
      </c>
      <c r="AM32" t="str">
        <v>null</v>
      </c>
      <c r="AN32" t="str">
        <v>€ 8 515 208,75</v>
      </c>
      <c r="AO32" t="str">
        <v>null</v>
      </c>
      <c r="AP32" t="str">
        <v>null</v>
      </c>
      <c r="AQ32" t="str">
        <v>H2020-EU.2.1.1. - INDUSTRIAL LEADERSHIP - Leadership in enabling and industrial technologies - Information and Communication Technologies (ICT) </v>
      </c>
      <c r="AR32" t="str">
        <v>ICT-09-2019-2020 - Robotics in Application Areas</v>
      </c>
      <c r="AS32" t="str">
        <v>H2020-ICT-2018-20</v>
      </c>
      <c r="AT32" t="str">
        <v>https://cordis.europa.eu/project/id/871571</v>
      </c>
      <c r="AU32" t="str">
        <v>Participant</v>
      </c>
      <c r="AV32">
        <v>3</v>
      </c>
      <c r="AW32" t="str">
        <v>RINA CONSULTING SPA</v>
      </c>
      <c r="AX32" t="str">
        <v>Italy</v>
      </c>
      <c r="AY32" t="str">
        <v>€ 224 437,50</v>
      </c>
      <c r="AZ32" t="str">
        <v>null</v>
      </c>
      <c r="BA32" t="str">
        <v>null</v>
      </c>
      <c r="BB32" t="str">
        <v>null</v>
      </c>
      <c r="BC32" t="str">
        <v>null</v>
      </c>
      <c r="BD32" t="str">
        <v>null</v>
      </c>
      <c r="BE32" t="str">
        <v>null</v>
      </c>
      <c r="BF32" t="str">
        <v>null</v>
      </c>
      <c r="BG32" t="str">
        <v>null</v>
      </c>
      <c r="BH32" t="str">
        <v>null</v>
      </c>
      <c r="BK32" t="str">
        <v>SPACE APPLICATIONS SERVICES NV</v>
      </c>
      <c r="BL32" cm="1">
        <f t="array" ref="BL32">SUMPRODUCT(($AW$2:$AW$2182=$BK32)*(1/(COUNTIFS($AH$2:$AH$2182, $AH$2:$AH$2182, $AW$2:$AW$2182, $BK32)+(COUNTIFS($AH$2:$AH$2182, $AH$2:$AH$2182, $AW$2:$AW$2182, $BK32)=0))))</f>
        <v>1</v>
      </c>
      <c r="BM32" cm="1">
        <f t="array" ref="BM32">COUNTA(_xlfn.UNIQUE(_xlfn._xlws.FILTER(Table1[Project Topic], Table1[Organization]=$BK32)))</f>
        <v>1</v>
      </c>
      <c r="BN32" s="93" t="str">
        <v>NATIONAL CENTER FOR SCIENTIFIC RESEARCH ""DEMOKRITOS"""</v>
      </c>
      <c r="BO32" t="s">
        <v>296</v>
      </c>
      <c r="BP32" cm="1">
        <f t="array" ref="BP32">SUM(IF(FREQUENCY(IF($R$2:$R$3000=BO32, MATCH($C$2:$C$3000, $C$2:$C$3000, 0)), ROW($C$2:$C$3000)-ROW($C$2)+1), 1))</f>
        <v>1</v>
      </c>
      <c r="BS32" s="67" t="s">
        <v>1573</v>
      </c>
      <c r="BT32">
        <v>13</v>
      </c>
      <c r="BV32" t="str">
        <v>NATIONAL CENTER FOR SCIENTIFIC RESEARCH ""DEMOKRITOS"""</v>
      </c>
      <c r="BW32" cm="1">
        <f t="array" ref="BW32">SUM(--(FREQUENCY(IF($R$2:$R$1538=BV32, MATCH($C$2:$C$1538, $C$2:$C$1538, 0)), ROW($C$2:$C$1538)-ROW($C$2)+1)&gt;0))</f>
        <v>1</v>
      </c>
      <c r="BY32" t="str">
        <v>European Knowledge Hub and Policy Testbed for Critical Infrastructure Protection</v>
      </c>
    </row>
    <row r="33" spans="1:77" ht="31.8" customHeight="1" x14ac:dyDescent="0.3">
      <c r="A33" s="56">
        <v>14</v>
      </c>
      <c r="B33" s="54" t="s">
        <v>3712</v>
      </c>
      <c r="C33" s="1" t="s">
        <v>1497</v>
      </c>
      <c r="D33" s="1" t="s">
        <v>1498</v>
      </c>
      <c r="E33" s="1">
        <v>101016798</v>
      </c>
      <c r="F33" s="21">
        <v>44197</v>
      </c>
      <c r="G33" s="21">
        <v>45291</v>
      </c>
      <c r="H33" s="1" t="s">
        <v>22</v>
      </c>
      <c r="I33" s="1" t="s">
        <v>1499</v>
      </c>
      <c r="J33" s="1" t="s">
        <v>22</v>
      </c>
      <c r="K33" s="1" t="s">
        <v>22</v>
      </c>
      <c r="L33" s="1" t="s">
        <v>1068</v>
      </c>
      <c r="M33" s="102" t="s">
        <v>1500</v>
      </c>
      <c r="N33" s="1" t="s">
        <v>582</v>
      </c>
      <c r="O33" s="1" t="s">
        <v>1501</v>
      </c>
      <c r="P33" s="1" t="s">
        <v>22</v>
      </c>
      <c r="Q33" s="97">
        <f>IFERROR(INDEX(BP:BP, MATCH(R33, BN:BN, 0)), "")</f>
        <v>1</v>
      </c>
      <c r="R33" s="1" t="s">
        <v>1502</v>
      </c>
      <c r="S33" s="1" t="s">
        <v>47</v>
      </c>
      <c r="T33" s="1" t="s">
        <v>1503</v>
      </c>
      <c r="U33" s="1" t="s">
        <v>1504</v>
      </c>
      <c r="V33" s="1" t="s">
        <v>22</v>
      </c>
      <c r="W33" s="1" t="s">
        <v>1505</v>
      </c>
      <c r="X33" s="1" t="s">
        <v>1506</v>
      </c>
      <c r="Y33" s="1" t="s">
        <v>1507</v>
      </c>
      <c r="Z33" s="1">
        <v>2103490016</v>
      </c>
      <c r="AA33" s="1" t="s">
        <v>1508</v>
      </c>
      <c r="AB33" s="4" t="s">
        <v>22</v>
      </c>
      <c r="AC33" s="4" t="s">
        <v>22</v>
      </c>
      <c r="AF33">
        <v>16</v>
      </c>
      <c r="AG33" t="str">
        <v>offshore wind energy</v>
      </c>
      <c r="AH33" t="str">
        <v>The Atlantic Testing Platform for Maritime Robotics: New Frontiers for Inspection and Maintenance of Offshore Energy Infrastructures.</v>
      </c>
      <c r="AI33" t="str">
        <v>ATLANTIS</v>
      </c>
      <c r="AJ33">
        <v>871571</v>
      </c>
      <c r="AK33">
        <v>43831</v>
      </c>
      <c r="AL33">
        <v>45291</v>
      </c>
      <c r="AM33" t="str">
        <v>null</v>
      </c>
      <c r="AN33" t="str">
        <v>€ 8 515 208,75</v>
      </c>
      <c r="AO33" t="str">
        <v>null</v>
      </c>
      <c r="AP33" t="str">
        <v>null</v>
      </c>
      <c r="AQ33" t="str">
        <v>H2020-EU.2.1.1. - INDUSTRIAL LEADERSHIP - Leadership in enabling and industrial technologies - Information and Communication Technologies (ICT) </v>
      </c>
      <c r="AR33" t="str">
        <v>ICT-09-2019-2020 - Robotics in Application Areas</v>
      </c>
      <c r="AS33" t="str">
        <v>H2020-ICT-2018-20</v>
      </c>
      <c r="AT33" t="str">
        <v>https://cordis.europa.eu/project/id/871571</v>
      </c>
      <c r="AU33" t="str">
        <v>Third-party</v>
      </c>
      <c r="AV33">
        <v>1</v>
      </c>
      <c r="AW33" t="str">
        <v>RINA SERVICES SPA</v>
      </c>
      <c r="AX33" t="str">
        <v>Italy</v>
      </c>
      <c r="AY33" t="str">
        <v>€ 154 875,00</v>
      </c>
      <c r="AZ33" t="str">
        <v>null</v>
      </c>
      <c r="BA33" t="str">
        <v>null</v>
      </c>
      <c r="BB33" t="str">
        <v>null</v>
      </c>
      <c r="BC33" t="str">
        <v>null</v>
      </c>
      <c r="BD33" t="str">
        <v>null</v>
      </c>
      <c r="BE33" t="str">
        <v>null</v>
      </c>
      <c r="BF33" t="str">
        <v>null</v>
      </c>
      <c r="BG33" t="str">
        <v>null</v>
      </c>
      <c r="BH33" t="str">
        <v>null</v>
      </c>
      <c r="BK33" t="str">
        <v>TEKNOLOGIAN TUTKIMUSKESKUS VTT OY</v>
      </c>
      <c r="BL33" cm="1">
        <f t="array" ref="BL33">SUMPRODUCT(($AW$2:$AW$2182=$BK33)*(1/(COUNTIFS($AH$2:$AH$2182, $AH$2:$AH$2182, $AW$2:$AW$2182, $BK33)+(COUNTIFS($AH$2:$AH$2182, $AH$2:$AH$2182, $AW$2:$AW$2182, $BK33)=0))))</f>
        <v>1</v>
      </c>
      <c r="BM33" cm="1">
        <f t="array" ref="BM33">COUNTA(_xlfn.UNIQUE(_xlfn._xlws.FILTER(Table1[Project Topic], Table1[Organization]=$BK33)))</f>
        <v>7</v>
      </c>
      <c r="BN33" s="1" t="str">
        <v>THALES ALENIA SPACE ESPANA SA</v>
      </c>
      <c r="BO33" t="s">
        <v>301</v>
      </c>
      <c r="BP33" cm="1">
        <f t="array" ref="BP33">SUM(IF(FREQUENCY(IF($R$2:$R$3000=BO33, MATCH($C$2:$C$3000, $C$2:$C$3000, 0)), ROW($C$2:$C$3000)-ROW($C$2)+1), 1))</f>
        <v>2</v>
      </c>
      <c r="BS33" s="68" t="s">
        <v>1592</v>
      </c>
      <c r="BT33">
        <v>1</v>
      </c>
      <c r="BV33" t="str">
        <v>THALES ALENIA SPACE ESPANA SA</v>
      </c>
      <c r="BW33" cm="1">
        <f t="array" ref="BW33">SUM(--(FREQUENCY(IF($R$2:$R$1538=BV33, MATCH($C$2:$C$1538, $C$2:$C$1538, 0)), ROW($C$2:$C$1538)-ROW($C$2)+1)&gt;0))</f>
        <v>1</v>
      </c>
      <c r="BY33" t="str">
        <v>A pan-European framework for strengthening Critical Infrastructure resilience to climate change</v>
      </c>
    </row>
    <row r="34" spans="1:77" ht="31.8" customHeight="1" x14ac:dyDescent="0.3">
      <c r="A34" s="56">
        <v>14</v>
      </c>
      <c r="B34" s="54" t="s">
        <v>3712</v>
      </c>
      <c r="C34" s="1" t="s">
        <v>1497</v>
      </c>
      <c r="D34" s="1" t="s">
        <v>1498</v>
      </c>
      <c r="E34" s="1">
        <v>101016798</v>
      </c>
      <c r="F34" s="21">
        <v>44197</v>
      </c>
      <c r="G34" s="21">
        <v>45291</v>
      </c>
      <c r="H34" s="1" t="s">
        <v>22</v>
      </c>
      <c r="I34" s="1" t="s">
        <v>1499</v>
      </c>
      <c r="J34" s="1" t="s">
        <v>22</v>
      </c>
      <c r="K34" s="1" t="s">
        <v>22</v>
      </c>
      <c r="L34" s="1" t="s">
        <v>1068</v>
      </c>
      <c r="M34" s="102" t="s">
        <v>1500</v>
      </c>
      <c r="N34" s="1" t="s">
        <v>582</v>
      </c>
      <c r="O34" s="1" t="s">
        <v>1501</v>
      </c>
      <c r="P34" s="1" t="s">
        <v>689</v>
      </c>
      <c r="Q34" s="97">
        <f>IFERROR(INDEX(BP:BP, MATCH(R34, BN:BN, 0)), "")</f>
        <v>2</v>
      </c>
      <c r="R34" s="1" t="s">
        <v>1514</v>
      </c>
      <c r="S34" s="1" t="s">
        <v>132</v>
      </c>
      <c r="T34" s="1" t="s">
        <v>1515</v>
      </c>
      <c r="U34" s="1" t="s">
        <v>22</v>
      </c>
      <c r="V34" s="1" t="s">
        <v>22</v>
      </c>
      <c r="W34" s="1" t="s">
        <v>22</v>
      </c>
      <c r="X34" s="1" t="s">
        <v>22</v>
      </c>
      <c r="Y34" s="1" t="s">
        <v>22</v>
      </c>
      <c r="Z34" s="1" t="s">
        <v>22</v>
      </c>
      <c r="AA34" s="1" t="s">
        <v>22</v>
      </c>
      <c r="AB34" s="4" t="s">
        <v>22</v>
      </c>
      <c r="AC34" s="4" t="s">
        <v>22</v>
      </c>
      <c r="AF34">
        <v>16</v>
      </c>
      <c r="AG34" t="str">
        <v>offshore wind energy</v>
      </c>
      <c r="AH34" t="str">
        <v>The Atlantic Testing Platform for Maritime Robotics: New Frontiers for Inspection and Maintenance of Offshore Energy Infrastructures.</v>
      </c>
      <c r="AI34" t="str">
        <v>ATLANTIS</v>
      </c>
      <c r="AJ34">
        <v>871571</v>
      </c>
      <c r="AK34">
        <v>43831</v>
      </c>
      <c r="AL34">
        <v>45291</v>
      </c>
      <c r="AM34" t="str">
        <v>null</v>
      </c>
      <c r="AN34" t="str">
        <v>€ 8 515 208,75</v>
      </c>
      <c r="AO34" t="str">
        <v>null</v>
      </c>
      <c r="AP34" t="str">
        <v>null</v>
      </c>
      <c r="AQ34" t="str">
        <v>H2020-EU.2.1.1. - INDUSTRIAL LEADERSHIP - Leadership in enabling and industrial technologies - Information and Communication Technologies (ICT) </v>
      </c>
      <c r="AR34" t="str">
        <v>ICT-09-2019-2020 - Robotics in Application Areas</v>
      </c>
      <c r="AS34" t="str">
        <v>H2020-ICT-2018-20</v>
      </c>
      <c r="AT34" t="str">
        <v>https://cordis.europa.eu/project/id/871571</v>
      </c>
      <c r="AU34" t="str">
        <v>Participant</v>
      </c>
      <c r="AV34">
        <v>1</v>
      </c>
      <c r="AW34" t="str">
        <v>SPACE APPLICATIONS SERVICES NV</v>
      </c>
      <c r="AX34" t="str">
        <v>Belgium</v>
      </c>
      <c r="AY34" t="str">
        <v>€ 625 625,00</v>
      </c>
      <c r="AZ34" t="str">
        <v>null</v>
      </c>
      <c r="BA34" t="str">
        <v>null</v>
      </c>
      <c r="BB34" t="str">
        <v>null</v>
      </c>
      <c r="BC34" t="str">
        <v>null</v>
      </c>
      <c r="BD34" t="str">
        <v>null</v>
      </c>
      <c r="BE34" t="str">
        <v>null</v>
      </c>
      <c r="BF34" t="str">
        <v>null</v>
      </c>
      <c r="BG34" t="str">
        <v>null</v>
      </c>
      <c r="BH34" t="str">
        <v>null</v>
      </c>
      <c r="BK34" t="str">
        <v>UNIVERSITAT DE GIRONA</v>
      </c>
      <c r="BL34" cm="1">
        <f t="array" ref="BL34">SUMPRODUCT(($AW$2:$AW$2182=$BK34)*(1/(COUNTIFS($AH$2:$AH$2182, $AH$2:$AH$2182, $AW$2:$AW$2182, $BK34)+(COUNTIFS($AH$2:$AH$2182, $AH$2:$AH$2182, $AW$2:$AW$2182, $BK34)=0))))</f>
        <v>1</v>
      </c>
      <c r="BM34" cm="1">
        <f t="array" ref="BM34">COUNTA(_xlfn.UNIQUE(_xlfn._xlws.FILTER(Table1[Project Topic], Table1[Organization]=$BK34)))</f>
        <v>2</v>
      </c>
      <c r="BN34" s="93" t="str">
        <v>THALES ALENIA SPACE FRANCE SAS</v>
      </c>
      <c r="BO34" t="s">
        <v>308</v>
      </c>
      <c r="BP34" cm="1">
        <f t="array" ref="BP34">SUM(IF(FREQUENCY(IF($R$2:$R$3000=BO34, MATCH($C$2:$C$3000, $C$2:$C$3000, 0)), ROW($C$2:$C$3000)-ROW($C$2)+1), 1))</f>
        <v>1</v>
      </c>
      <c r="BS34" s="68" t="s">
        <v>1585</v>
      </c>
      <c r="BT34">
        <v>1</v>
      </c>
      <c r="BV34" t="str">
        <v>THALES ALENIA SPACE FRANCE SAS</v>
      </c>
      <c r="BW34" cm="1">
        <f t="array" ref="BW34">SUM(--(FREQUENCY(IF($R$2:$R$1538=BV34, MATCH($C$2:$C$1538, $C$2:$C$1538, 0)), ROW($C$2:$C$1538)-ROW($C$2)+1)&gt;0))</f>
        <v>1</v>
      </c>
      <c r="BY34" t="str">
        <v>An advanced surveillance platform to improve the EURopean Multi Authority BordeR Security efficiency and cooperation</v>
      </c>
    </row>
    <row r="35" spans="1:77" ht="31.8" customHeight="1" x14ac:dyDescent="0.3">
      <c r="A35" s="56">
        <v>14</v>
      </c>
      <c r="B35" s="54" t="s">
        <v>3712</v>
      </c>
      <c r="C35" s="1" t="s">
        <v>1497</v>
      </c>
      <c r="D35" s="1" t="s">
        <v>1498</v>
      </c>
      <c r="E35" s="1">
        <v>101016798</v>
      </c>
      <c r="F35" s="21">
        <v>44197</v>
      </c>
      <c r="G35" s="21">
        <v>45291</v>
      </c>
      <c r="H35" s="1" t="s">
        <v>22</v>
      </c>
      <c r="I35" s="1" t="s">
        <v>1499</v>
      </c>
      <c r="J35" s="1" t="s">
        <v>22</v>
      </c>
      <c r="K35" s="1" t="s">
        <v>22</v>
      </c>
      <c r="L35" s="1" t="s">
        <v>1068</v>
      </c>
      <c r="M35" s="102" t="s">
        <v>1500</v>
      </c>
      <c r="N35" s="1" t="s">
        <v>582</v>
      </c>
      <c r="O35" s="1" t="s">
        <v>1501</v>
      </c>
      <c r="P35" s="1" t="s">
        <v>22</v>
      </c>
      <c r="Q35" s="97">
        <f>IFERROR(INDEX(BP:BP, MATCH(R35, BN:BN, 0)), "")</f>
        <v>1</v>
      </c>
      <c r="R35" s="1" t="s">
        <v>1511</v>
      </c>
      <c r="S35" s="1" t="s">
        <v>1512</v>
      </c>
      <c r="T35" s="1" t="s">
        <v>1513</v>
      </c>
      <c r="U35" s="1" t="s">
        <v>22</v>
      </c>
      <c r="V35" s="1" t="s">
        <v>22</v>
      </c>
      <c r="W35" s="1" t="s">
        <v>22</v>
      </c>
      <c r="X35" s="1" t="s">
        <v>22</v>
      </c>
      <c r="Y35" s="1" t="s">
        <v>22</v>
      </c>
      <c r="Z35" s="1" t="s">
        <v>22</v>
      </c>
      <c r="AA35" s="1" t="s">
        <v>22</v>
      </c>
      <c r="AB35" s="4" t="s">
        <v>22</v>
      </c>
      <c r="AC35" s="4" t="s">
        <v>22</v>
      </c>
      <c r="AF35">
        <v>16</v>
      </c>
      <c r="AG35" t="str">
        <v>offshore wind energy</v>
      </c>
      <c r="AH35" t="str">
        <v>The Atlantic Testing Platform for Maritime Robotics: New Frontiers for Inspection and Maintenance of Offshore Energy Infrastructures.</v>
      </c>
      <c r="AI35" t="str">
        <v>ATLANTIS</v>
      </c>
      <c r="AJ35">
        <v>871571</v>
      </c>
      <c r="AK35">
        <v>43831</v>
      </c>
      <c r="AL35">
        <v>45291</v>
      </c>
      <c r="AM35" t="str">
        <v>null</v>
      </c>
      <c r="AN35" t="str">
        <v>€ 8 515 208,75</v>
      </c>
      <c r="AO35" t="str">
        <v>null</v>
      </c>
      <c r="AP35" t="str">
        <v>null</v>
      </c>
      <c r="AQ35" t="str">
        <v>H2020-EU.2.1.1. - INDUSTRIAL LEADERSHIP - Leadership in enabling and industrial technologies - Information and Communication Technologies (ICT) </v>
      </c>
      <c r="AR35" t="str">
        <v>ICT-09-2019-2020 - Robotics in Application Areas</v>
      </c>
      <c r="AS35" t="str">
        <v>H2020-ICT-2018-20</v>
      </c>
      <c r="AT35" t="str">
        <v>https://cordis.europa.eu/project/id/871571</v>
      </c>
      <c r="AU35" t="str">
        <v>Participant</v>
      </c>
      <c r="AV35">
        <v>1</v>
      </c>
      <c r="AW35" t="str">
        <v>TEKNOLOGIAN TUTKIMUSKESKUS VTT OY</v>
      </c>
      <c r="AX35" t="str">
        <v>Finland</v>
      </c>
      <c r="AY35" t="str">
        <v>€ 775 000,00</v>
      </c>
      <c r="AZ35" t="str">
        <v>null</v>
      </c>
      <c r="BA35" t="str">
        <v>null</v>
      </c>
      <c r="BB35" t="str">
        <v>null</v>
      </c>
      <c r="BC35" t="str">
        <v>null</v>
      </c>
      <c r="BD35" t="str">
        <v>null</v>
      </c>
      <c r="BE35" t="str">
        <v>null</v>
      </c>
      <c r="BF35" t="str">
        <v>null</v>
      </c>
      <c r="BG35" t="str">
        <v>null</v>
      </c>
      <c r="BH35" t="str">
        <v>null</v>
      </c>
      <c r="BK35" t="str">
        <v>COBRA INSTALACIONES Y SERVICIOS S.A</v>
      </c>
      <c r="BL35" cm="1">
        <f t="array" ref="BL35">SUMPRODUCT(($AW$2:$AW$2182=$BK35)*(1/(COUNTIFS($AH$2:$AH$2182, $AH$2:$AH$2182, $AW$2:$AW$2182, $BK35)+(COUNTIFS($AH$2:$AH$2182, $AH$2:$AH$2182, $AW$2:$AW$2182, $BK35)=0))))</f>
        <v>2</v>
      </c>
      <c r="BM35" cm="1">
        <f t="array" ref="BM35">COUNTA(_xlfn.UNIQUE(_xlfn._xlws.FILTER(Table1[Project Topic], Table1[Organization]=$BK35)))</f>
        <v>2</v>
      </c>
      <c r="BN35" s="1" t="str">
        <v>THALES SIX GTS FRANCE SAS</v>
      </c>
      <c r="BO35" t="s">
        <v>314</v>
      </c>
      <c r="BP35" cm="1">
        <f t="array" ref="BP35">SUM(IF(FREQUENCY(IF($R$2:$R$3000=BO35, MATCH($C$2:$C$3000, $C$2:$C$3000, 0)), ROW($C$2:$C$3000)-ROW($C$2)+1), 1))</f>
        <v>3</v>
      </c>
      <c r="BS35" s="68" t="s">
        <v>1587</v>
      </c>
      <c r="BT35">
        <v>1</v>
      </c>
      <c r="BV35" t="str">
        <v>THALES SIX GTS FRANCE SAS</v>
      </c>
      <c r="BW35" cm="1">
        <f t="array" ref="BW35">SUM(--(FREQUENCY(IF($R$2:$R$1538=BV35, MATCH($C$2:$C$1538, $C$2:$C$1538, 0)), ROW($C$2:$C$1538)-ROW($C$2)+1)&gt;0))</f>
        <v>1</v>
      </c>
      <c r="BY35" t="str">
        <v>Improving and Integrating European Ocean Observing and Forecasting Systems for Sustainable use of the Oceans</v>
      </c>
    </row>
    <row r="36" spans="1:77" ht="31.8" customHeight="1" x14ac:dyDescent="0.3">
      <c r="A36" s="56">
        <v>15</v>
      </c>
      <c r="B36" s="54" t="s">
        <v>3713</v>
      </c>
      <c r="C36" s="1" t="s">
        <v>1497</v>
      </c>
      <c r="D36" s="1" t="s">
        <v>1498</v>
      </c>
      <c r="E36" s="1">
        <v>101016798</v>
      </c>
      <c r="F36" s="21">
        <v>44197</v>
      </c>
      <c r="G36" s="21">
        <v>45291</v>
      </c>
      <c r="H36" s="1" t="s">
        <v>22</v>
      </c>
      <c r="I36" s="1" t="s">
        <v>1499</v>
      </c>
      <c r="J36" s="1" t="s">
        <v>22</v>
      </c>
      <c r="K36" s="1" t="s">
        <v>22</v>
      </c>
      <c r="L36" s="1" t="s">
        <v>1068</v>
      </c>
      <c r="M36" s="102" t="s">
        <v>1500</v>
      </c>
      <c r="N36" s="1" t="s">
        <v>582</v>
      </c>
      <c r="O36" s="1" t="s">
        <v>1501</v>
      </c>
      <c r="P36" s="1" t="s">
        <v>22</v>
      </c>
      <c r="Q36" s="97">
        <f>IFERROR(INDEX(BP:BP, MATCH(R36, BN:BN, 0)), "")</f>
        <v>3</v>
      </c>
      <c r="R36" s="1" t="s">
        <v>1518</v>
      </c>
      <c r="S36" s="1" t="s">
        <v>1512</v>
      </c>
      <c r="T36" s="1" t="s">
        <v>1519</v>
      </c>
      <c r="U36" s="1" t="s">
        <v>22</v>
      </c>
      <c r="V36" s="1" t="s">
        <v>22</v>
      </c>
      <c r="W36" s="1" t="s">
        <v>22</v>
      </c>
      <c r="X36" s="1" t="s">
        <v>22</v>
      </c>
      <c r="Y36" s="1" t="s">
        <v>22</v>
      </c>
      <c r="Z36" s="1" t="s">
        <v>22</v>
      </c>
      <c r="AA36" s="1" t="s">
        <v>22</v>
      </c>
      <c r="AB36" s="4" t="s">
        <v>22</v>
      </c>
      <c r="AC36" s="4" t="s">
        <v>22</v>
      </c>
      <c r="AF36">
        <v>16</v>
      </c>
      <c r="AG36" t="str">
        <v>offshore wind energy</v>
      </c>
      <c r="AH36" t="str">
        <v>The Atlantic Testing Platform for Maritime Robotics: New Frontiers for Inspection and Maintenance of Offshore Energy Infrastructures.</v>
      </c>
      <c r="AI36" t="str">
        <v>ATLANTIS</v>
      </c>
      <c r="AJ36">
        <v>871571</v>
      </c>
      <c r="AK36">
        <v>43831</v>
      </c>
      <c r="AL36">
        <v>45291</v>
      </c>
      <c r="AM36" t="str">
        <v>null</v>
      </c>
      <c r="AN36" t="str">
        <v>€ 8 515 208,75</v>
      </c>
      <c r="AO36" t="str">
        <v>null</v>
      </c>
      <c r="AP36" t="str">
        <v>null</v>
      </c>
      <c r="AQ36" t="str">
        <v>H2020-EU.2.1.1. - INDUSTRIAL LEADERSHIP - Leadership in enabling and industrial technologies - Information and Communication Technologies (ICT) </v>
      </c>
      <c r="AR36" t="str">
        <v>ICT-09-2019-2020 - Robotics in Application Areas</v>
      </c>
      <c r="AS36" t="str">
        <v>H2020-ICT-2018-20</v>
      </c>
      <c r="AT36" t="str">
        <v>https://cordis.europa.eu/project/id/871571</v>
      </c>
      <c r="AU36" t="str">
        <v>Participant</v>
      </c>
      <c r="AV36">
        <v>2</v>
      </c>
      <c r="AW36" t="str">
        <v>UNIVERSITAT DE GIRONA</v>
      </c>
      <c r="AX36" t="str">
        <v>Spain</v>
      </c>
      <c r="AY36" t="str">
        <v>€ 547 500,00</v>
      </c>
      <c r="AZ36" t="str">
        <v>null</v>
      </c>
      <c r="BA36" t="str">
        <v>null</v>
      </c>
      <c r="BB36" t="str">
        <v>null</v>
      </c>
      <c r="BC36" t="str">
        <v>null</v>
      </c>
      <c r="BD36" t="str">
        <v>null</v>
      </c>
      <c r="BE36" t="str">
        <v>null</v>
      </c>
      <c r="BF36" t="str">
        <v>null</v>
      </c>
      <c r="BG36" t="str">
        <v>null</v>
      </c>
      <c r="BH36" t="str">
        <v>null</v>
      </c>
      <c r="BK36" t="str">
        <v>DEWI-OCC OFFSHORE AND CERTIFICATIONCENTRE GMBH</v>
      </c>
      <c r="BL36" cm="1">
        <f t="array" ref="BL36">SUMPRODUCT(($AW$2:$AW$2182=$BK36)*(1/(COUNTIFS($AH$2:$AH$2182, $AH$2:$AH$2182, $AW$2:$AW$2182, $BK36)+(COUNTIFS($AH$2:$AH$2182, $AH$2:$AH$2182, $AW$2:$AW$2182, $BK36)=0))))</f>
        <v>1</v>
      </c>
      <c r="BM36" cm="1">
        <f t="array" ref="BM36">COUNTA(_xlfn.UNIQUE(_xlfn._xlws.FILTER(Table1[Project Topic], Table1[Organization]=$BK36)))</f>
        <v>1</v>
      </c>
      <c r="BN36" s="93" t="str">
        <v>UNIVERSITA DEGLI STUDI DI TRENTO</v>
      </c>
      <c r="BO36" t="s">
        <v>315</v>
      </c>
      <c r="BP36" cm="1">
        <f t="array" ref="BP36">SUM(IF(FREQUENCY(IF($R$2:$R$3000=BO36, MATCH($C$2:$C$3000, $C$2:$C$3000, 0)), ROW($C$2:$C$3000)-ROW($C$2)+1), 1))</f>
        <v>2</v>
      </c>
      <c r="BS36" s="68" t="s">
        <v>1610</v>
      </c>
      <c r="BT36">
        <v>1</v>
      </c>
      <c r="BV36" t="str">
        <v>UNIVERSITA DEGLI STUDI DI TRENTO</v>
      </c>
      <c r="BW36" cm="1">
        <f t="array" ref="BW36">SUM(--(FREQUENCY(IF($R$2:$R$1538=BV36, MATCH($C$2:$C$1538, $C$2:$C$1538, 0)), ROW($C$2:$C$1538)-ROW($C$2)+1)&gt;0))</f>
        <v>1</v>
      </c>
      <c r="BY36" t="str">
        <v>Enabling Positive Energy Districts through a Planning and Management Digital Twin</v>
      </c>
    </row>
    <row r="37" spans="1:77" ht="31.8" customHeight="1" x14ac:dyDescent="0.3">
      <c r="A37" s="56">
        <v>15</v>
      </c>
      <c r="B37" s="54" t="s">
        <v>3713</v>
      </c>
      <c r="C37" s="1" t="s">
        <v>1497</v>
      </c>
      <c r="D37" s="1" t="s">
        <v>1498</v>
      </c>
      <c r="E37" s="1">
        <v>101016798</v>
      </c>
      <c r="F37" s="21">
        <v>44197</v>
      </c>
      <c r="G37" s="21">
        <v>45291</v>
      </c>
      <c r="H37" s="1" t="s">
        <v>22</v>
      </c>
      <c r="I37" s="1" t="s">
        <v>1499</v>
      </c>
      <c r="J37" s="1" t="s">
        <v>22</v>
      </c>
      <c r="K37" s="1" t="s">
        <v>22</v>
      </c>
      <c r="L37" s="1" t="s">
        <v>1068</v>
      </c>
      <c r="M37" s="102" t="s">
        <v>1500</v>
      </c>
      <c r="N37" s="1" t="s">
        <v>582</v>
      </c>
      <c r="O37" s="1" t="s">
        <v>1501</v>
      </c>
      <c r="P37" s="1" t="s">
        <v>22</v>
      </c>
      <c r="Q37" s="97">
        <f>IFERROR(INDEX(BP:BP, MATCH(R37, BN:BN, 0)), "")</f>
        <v>2</v>
      </c>
      <c r="R37" s="1" t="s">
        <v>1525</v>
      </c>
      <c r="S37" s="1" t="s">
        <v>1526</v>
      </c>
      <c r="T37" s="1" t="s">
        <v>1527</v>
      </c>
      <c r="U37" s="1" t="s">
        <v>22</v>
      </c>
      <c r="V37" s="1" t="s">
        <v>22</v>
      </c>
      <c r="W37" s="1" t="s">
        <v>22</v>
      </c>
      <c r="X37" s="1" t="s">
        <v>22</v>
      </c>
      <c r="Y37" s="1" t="s">
        <v>22</v>
      </c>
      <c r="Z37" s="1" t="s">
        <v>22</v>
      </c>
      <c r="AA37" s="1" t="s">
        <v>22</v>
      </c>
      <c r="AB37" s="4" t="s">
        <v>22</v>
      </c>
      <c r="AC37" s="4" t="s">
        <v>22</v>
      </c>
      <c r="AF37">
        <v>16</v>
      </c>
      <c r="AG37" t="str">
        <v>offshore wind energy</v>
      </c>
      <c r="AH37" t="str">
        <v>COst REduction and increase performance of floating WIND technology</v>
      </c>
      <c r="AI37" t="str">
        <v>COREWIND</v>
      </c>
      <c r="AJ37">
        <v>815083</v>
      </c>
      <c r="AK37">
        <v>43709</v>
      </c>
      <c r="AL37">
        <v>45077</v>
      </c>
      <c r="AM37" t="str">
        <v>null</v>
      </c>
      <c r="AN37" t="str">
        <v>€ 5 031 858,75</v>
      </c>
      <c r="AO37" t="str">
        <v>null</v>
      </c>
      <c r="AP37" t="str">
        <v>null</v>
      </c>
      <c r="AQ37" t="str">
        <v>H2020-EU.3.3. - SOCIETAL CHALLENGES - Secure, clean and efficient energy</v>
      </c>
      <c r="AR37" t="str">
        <v>LC-SC3-RES-11-2018 - Developing solutions to reduce the cost and increase performance of renewable technologies</v>
      </c>
      <c r="AS37" t="str">
        <v>H2020-LC-SC3-2018-2019-2020</v>
      </c>
      <c r="AT37" t="str">
        <v>https://cordis.europa.eu/project/id/815083</v>
      </c>
      <c r="AU37" t="str">
        <v>Participant</v>
      </c>
      <c r="AV37">
        <v>1</v>
      </c>
      <c r="AW37" t="str">
        <v>COBRA INSTALACIONES Y SERVICIOS S.A</v>
      </c>
      <c r="AX37" t="str">
        <v>Spain</v>
      </c>
      <c r="AY37" t="str">
        <v>€ 251 863,53</v>
      </c>
      <c r="AZ37" t="str">
        <v>null</v>
      </c>
      <c r="BA37" t="str">
        <v>null</v>
      </c>
      <c r="BB37" t="str">
        <v>null</v>
      </c>
      <c r="BC37" t="str">
        <v>null</v>
      </c>
      <c r="BD37" t="str">
        <v>null</v>
      </c>
      <c r="BE37" t="str">
        <v>null</v>
      </c>
      <c r="BF37" t="str">
        <v>null</v>
      </c>
      <c r="BG37" t="str">
        <v>null</v>
      </c>
      <c r="BH37" t="str">
        <v>null</v>
      </c>
      <c r="BK37" t="str">
        <v>EQUINOR ASA</v>
      </c>
      <c r="BL37" cm="1">
        <f t="array" ref="BL37">SUMPRODUCT(($AW$2:$AW$2182=$BK37)*(1/(COUNTIFS($AH$2:$AH$2182, $AH$2:$AH$2182, $AW$2:$AW$2182, $BK37)+(COUNTIFS($AH$2:$AH$2182, $AH$2:$AH$2182, $AW$2:$AW$2182, $BK37)=0))))</f>
        <v>1</v>
      </c>
      <c r="BM37" cm="1">
        <f t="array" ref="BM37">COUNTA(_xlfn.UNIQUE(_xlfn._xlws.FILTER(Table1[Project Topic], Table1[Organization]=$BK37)))</f>
        <v>2</v>
      </c>
      <c r="BN37" s="1" t="str">
        <v>CAPITAL ENERGY ENGINEERING SL</v>
      </c>
      <c r="BO37" t="s">
        <v>317</v>
      </c>
      <c r="BP37" cm="1">
        <f t="array" ref="BP37">SUM(IF(FREQUENCY(IF($R$2:$R$3000=BO37, MATCH($C$2:$C$3000, $C$2:$C$3000, 0)), ROW($C$2:$C$3000)-ROW($C$2)+1), 1))</f>
        <v>1</v>
      </c>
      <c r="BS37" s="68" t="s">
        <v>1597</v>
      </c>
      <c r="BT37">
        <v>1</v>
      </c>
      <c r="BV37" t="str">
        <v>CAPITAL ENERGY ENGINEERING SL</v>
      </c>
      <c r="BW37" cm="1">
        <f t="array" ref="BW37">SUM(--(FREQUENCY(IF($R$2:$R$1538=BV37, MATCH($C$2:$C$1538, $C$2:$C$1538, 0)), ROW($C$2:$C$1538)-ROW($C$2)+1)&gt;0))</f>
        <v>1</v>
      </c>
      <c r="BY37" t="str">
        <v>Flameless, affordable &amp; high efficiency micro turbine system for sustainable residential cogeneration</v>
      </c>
    </row>
    <row r="38" spans="1:77" ht="31.8" customHeight="1" x14ac:dyDescent="0.3">
      <c r="A38" s="56">
        <v>14</v>
      </c>
      <c r="B38" s="54" t="s">
        <v>3712</v>
      </c>
      <c r="C38" s="1" t="s">
        <v>1324</v>
      </c>
      <c r="D38" s="1" t="s">
        <v>1325</v>
      </c>
      <c r="E38" s="1">
        <v>101083716</v>
      </c>
      <c r="F38" s="21">
        <v>44927</v>
      </c>
      <c r="G38" s="21">
        <v>46387</v>
      </c>
      <c r="H38" s="1" t="s">
        <v>22</v>
      </c>
      <c r="I38" s="1" t="s">
        <v>22</v>
      </c>
      <c r="J38" s="1" t="s">
        <v>22</v>
      </c>
      <c r="K38" s="1" t="s">
        <v>22</v>
      </c>
      <c r="L38" s="1" t="s">
        <v>42</v>
      </c>
      <c r="M38" s="102" t="s">
        <v>1327</v>
      </c>
      <c r="N38" s="1" t="s">
        <v>1328</v>
      </c>
      <c r="O38" s="1" t="s">
        <v>1329</v>
      </c>
      <c r="P38" s="1" t="s">
        <v>457</v>
      </c>
      <c r="Q38" s="97">
        <f>IFERROR(INDEX(BP:BP, MATCH(R38, BN:BN, 0)), "")</f>
        <v>1</v>
      </c>
      <c r="R38" s="1" t="s">
        <v>1342</v>
      </c>
      <c r="S38" s="1" t="s">
        <v>132</v>
      </c>
      <c r="T38" s="1" t="s">
        <v>1343</v>
      </c>
      <c r="U38" s="1" t="s">
        <v>22</v>
      </c>
      <c r="V38" s="1" t="s">
        <v>22</v>
      </c>
      <c r="W38" s="1" t="s">
        <v>22</v>
      </c>
      <c r="X38" s="1" t="s">
        <v>22</v>
      </c>
      <c r="Y38" s="1" t="s">
        <v>22</v>
      </c>
      <c r="Z38" s="1" t="s">
        <v>22</v>
      </c>
      <c r="AA38" s="1" t="s">
        <v>22</v>
      </c>
      <c r="AB38" s="4" t="s">
        <v>22</v>
      </c>
      <c r="AC38" s="4" t="s">
        <v>22</v>
      </c>
      <c r="AF38">
        <v>16</v>
      </c>
      <c r="AG38" t="str">
        <v>offshore wind energy</v>
      </c>
      <c r="AH38" t="str">
        <v>COst REduction and increase performance of floating WIND technology</v>
      </c>
      <c r="AI38" t="str">
        <v>COREWIND</v>
      </c>
      <c r="AJ38">
        <v>815083</v>
      </c>
      <c r="AK38">
        <v>43709</v>
      </c>
      <c r="AL38">
        <v>45077</v>
      </c>
      <c r="AM38" t="str">
        <v>null</v>
      </c>
      <c r="AN38" t="str">
        <v>€ 5 031 858,75</v>
      </c>
      <c r="AO38" t="str">
        <v>null</v>
      </c>
      <c r="AP38" t="str">
        <v>null</v>
      </c>
      <c r="AQ38" t="str">
        <v>H2020-EU.3.3. - SOCIETAL CHALLENGES - Secure, clean and efficient energy</v>
      </c>
      <c r="AR38" t="str">
        <v>LC-SC3-RES-11-2018 - Developing solutions to reduce the cost and increase performance of renewable technologies</v>
      </c>
      <c r="AS38" t="str">
        <v>H2020-LC-SC3-2018-2019-2020</v>
      </c>
      <c r="AT38" t="str">
        <v>https://cordis.europa.eu/project/id/815083</v>
      </c>
      <c r="AU38" t="str">
        <v>Participant</v>
      </c>
      <c r="AV38">
        <v>1</v>
      </c>
      <c r="AW38" t="str">
        <v>DANMARKS TEKNISKE UNIVERSITET</v>
      </c>
      <c r="AX38" t="str">
        <v>Denmark</v>
      </c>
      <c r="AY38" t="str">
        <v>€ 719 375,00</v>
      </c>
      <c r="AZ38" t="str">
        <v>null</v>
      </c>
      <c r="BA38" t="str">
        <v>null</v>
      </c>
      <c r="BB38" t="str">
        <v>null</v>
      </c>
      <c r="BC38" t="str">
        <v>null</v>
      </c>
      <c r="BD38" t="str">
        <v>null</v>
      </c>
      <c r="BE38" t="str">
        <v>null</v>
      </c>
      <c r="BF38" t="str">
        <v>null</v>
      </c>
      <c r="BG38" t="str">
        <v>null</v>
      </c>
      <c r="BH38" t="str">
        <v>null</v>
      </c>
      <c r="BK38" t="str">
        <v>ESTEYCO SA</v>
      </c>
      <c r="BL38" cm="1">
        <f t="array" ref="BL38">SUMPRODUCT(($AW$2:$AW$2182=$BK38)*(1/(COUNTIFS($AH$2:$AH$2182, $AH$2:$AH$2182, $AW$2:$AW$2182, $BK38)+(COUNTIFS($AH$2:$AH$2182, $AH$2:$AH$2182, $AW$2:$AW$2182, $BK38)=0))))</f>
        <v>3</v>
      </c>
      <c r="BM38" cm="1">
        <f t="array" ref="BM38">COUNTA(_xlfn.UNIQUE(_xlfn._xlws.FILTER(Table1[Project Topic], Table1[Organization]=$BK38)))</f>
        <v>3</v>
      </c>
      <c r="BN38" s="93" t="str">
        <v>CARTAGO VENTURES SL</v>
      </c>
      <c r="BO38" t="s">
        <v>319</v>
      </c>
      <c r="BP38" cm="1">
        <f t="array" ref="BP38">SUM(IF(FREQUENCY(IF($R$2:$R$3000=BO38, MATCH($C$2:$C$3000, $C$2:$C$3000, 0)), ROW($C$2:$C$3000)-ROW($C$2)+1), 1))</f>
        <v>1</v>
      </c>
      <c r="BS38" s="68" t="s">
        <v>1608</v>
      </c>
      <c r="BT38">
        <v>1</v>
      </c>
      <c r="BV38" t="str">
        <v>CARTAGO VENTURES SL</v>
      </c>
      <c r="BW38" cm="1">
        <f t="array" ref="BW38">SUM(--(FREQUENCY(IF($R$2:$R$1538=BV38, MATCH($C$2:$C$1538, $C$2:$C$1538, 0)), ROW($C$2:$C$1538)-ROW($C$2)+1)&gt;0))</f>
        <v>2</v>
      </c>
      <c r="BY38" t="str">
        <v>Flexible Production of Synthetic Natural Gas and Biochar via Gasification of Biomass and Waste Feedstocks</v>
      </c>
    </row>
    <row r="39" spans="1:77" ht="31.8" customHeight="1" x14ac:dyDescent="0.3">
      <c r="A39" s="56">
        <v>14</v>
      </c>
      <c r="B39" s="54" t="s">
        <v>3712</v>
      </c>
      <c r="C39" s="1" t="s">
        <v>1324</v>
      </c>
      <c r="D39" s="1" t="s">
        <v>1325</v>
      </c>
      <c r="E39" s="1">
        <v>101083716</v>
      </c>
      <c r="F39" s="21">
        <v>44927</v>
      </c>
      <c r="G39" s="21">
        <v>46387</v>
      </c>
      <c r="H39" s="1" t="s">
        <v>22</v>
      </c>
      <c r="I39" s="1" t="s">
        <v>22</v>
      </c>
      <c r="J39" s="1" t="s">
        <v>22</v>
      </c>
      <c r="K39" s="1" t="s">
        <v>22</v>
      </c>
      <c r="L39" s="1" t="s">
        <v>42</v>
      </c>
      <c r="M39" s="102" t="s">
        <v>1327</v>
      </c>
      <c r="N39" s="1" t="s">
        <v>1328</v>
      </c>
      <c r="O39" s="1" t="s">
        <v>1329</v>
      </c>
      <c r="P39" s="1" t="s">
        <v>457</v>
      </c>
      <c r="Q39" s="97">
        <f>IFERROR(INDEX(BP:BP, MATCH(R39, BN:BN, 0)), "")</f>
        <v>1</v>
      </c>
      <c r="R39" s="1" t="s">
        <v>1349</v>
      </c>
      <c r="S39" s="1" t="s">
        <v>132</v>
      </c>
      <c r="T39" s="1" t="s">
        <v>1350</v>
      </c>
      <c r="U39" s="1" t="s">
        <v>22</v>
      </c>
      <c r="V39" s="1" t="s">
        <v>22</v>
      </c>
      <c r="W39" s="1" t="s">
        <v>22</v>
      </c>
      <c r="X39" s="1" t="s">
        <v>22</v>
      </c>
      <c r="Y39" s="1" t="s">
        <v>22</v>
      </c>
      <c r="Z39" s="1" t="s">
        <v>22</v>
      </c>
      <c r="AA39" s="1" t="s">
        <v>22</v>
      </c>
      <c r="AB39" s="4" t="s">
        <v>22</v>
      </c>
      <c r="AC39" s="4" t="s">
        <v>22</v>
      </c>
      <c r="AF39">
        <v>16</v>
      </c>
      <c r="AG39" t="str">
        <v>offshore wind energy</v>
      </c>
      <c r="AH39" t="str">
        <v>COst REduction and increase performance of floating WIND technology</v>
      </c>
      <c r="AI39" t="str">
        <v>COREWIND</v>
      </c>
      <c r="AJ39">
        <v>815083</v>
      </c>
      <c r="AK39">
        <v>43709</v>
      </c>
      <c r="AL39">
        <v>45077</v>
      </c>
      <c r="AM39" t="str">
        <v>null</v>
      </c>
      <c r="AN39" t="str">
        <v>€ 5 031 858,75</v>
      </c>
      <c r="AO39" t="str">
        <v>null</v>
      </c>
      <c r="AP39" t="str">
        <v>null</v>
      </c>
      <c r="AQ39" t="str">
        <v>H2020-EU.3.3. - SOCIETAL CHALLENGES - Secure, clean and efficient energy</v>
      </c>
      <c r="AR39" t="str">
        <v>LC-SC3-RES-11-2018 - Developing solutions to reduce the cost and increase performance of renewable technologies</v>
      </c>
      <c r="AS39" t="str">
        <v>H2020-LC-SC3-2018-2019-2020</v>
      </c>
      <c r="AT39" t="str">
        <v>https://cordis.europa.eu/project/id/815083</v>
      </c>
      <c r="AU39" t="str">
        <v>Third-party</v>
      </c>
      <c r="AV39">
        <v>1</v>
      </c>
      <c r="AW39" t="str">
        <v>DEWI-OCC OFFSHORE AND CERTIFICATIONCENTRE GMBH</v>
      </c>
      <c r="AX39" t="str">
        <v>Germany</v>
      </c>
      <c r="AY39" t="str">
        <v>€ 156 562,50</v>
      </c>
      <c r="AZ39" t="str">
        <v>null</v>
      </c>
      <c r="BA39" t="str">
        <v>null</v>
      </c>
      <c r="BB39" t="str">
        <v>null</v>
      </c>
      <c r="BC39" t="str">
        <v>null</v>
      </c>
      <c r="BD39" t="str">
        <v>null</v>
      </c>
      <c r="BE39" t="str">
        <v>null</v>
      </c>
      <c r="BF39" t="str">
        <v>null</v>
      </c>
      <c r="BG39" t="str">
        <v>null</v>
      </c>
      <c r="BH39" t="str">
        <v>null</v>
      </c>
      <c r="BK39" t="str">
        <v>FUNDACIO INSTITUT DE RECERCA DE L'ENERGIA DE CATALUNYA</v>
      </c>
      <c r="BL39" cm="1">
        <f t="array" ref="BL39">SUMPRODUCT(($AW$2:$AW$2182=$BK39)*(1/(COUNTIFS($AH$2:$AH$2182, $AH$2:$AH$2182, $AW$2:$AW$2182, $BK39)+(COUNTIFS($AH$2:$AH$2182, $AH$2:$AH$2182, $AW$2:$AW$2182, $BK39)=0))))</f>
        <v>1</v>
      </c>
      <c r="BM39" cm="1">
        <f t="array" ref="BM39">COUNTA(_xlfn.UNIQUE(_xlfn._xlws.FILTER(Table1[Project Topic], Table1[Organization]=$BK39)))</f>
        <v>1</v>
      </c>
      <c r="BN39" s="1" t="str">
        <v>CONSORCIO PARA EL DISENO, CONSTRUCCION, EQUIPAMIENTO Y EXPLOTACION DE LA PLATAFORMA OCEANICA DE CANARIAS</v>
      </c>
      <c r="BO39" t="s">
        <v>325</v>
      </c>
      <c r="BP39" cm="1">
        <f t="array" ref="BP39">SUM(IF(FREQUENCY(IF($R$2:$R$3000=BO39, MATCH($C$2:$C$3000, $C$2:$C$3000, 0)), ROW($C$2:$C$3000)-ROW($C$2)+1), 1))</f>
        <v>3</v>
      </c>
      <c r="BS39" s="68" t="s">
        <v>1578</v>
      </c>
      <c r="BT39">
        <v>1</v>
      </c>
      <c r="BV39" t="str">
        <v>CONSORCIO PARA EL DISENO, CONSTRUCCION, EQUIPAMIENTO Y EXPLOTACION DE LA PLATAFORMA OCEANICA DE CANARIAS</v>
      </c>
      <c r="BW39" cm="1">
        <f t="array" ref="BW39">SUM(--(FREQUENCY(IF($R$2:$R$1538=BV39, MATCH($C$2:$C$1538, $C$2:$C$1538, 0)), ROW($C$2:$C$1538)-ROW($C$2)+1)&gt;0))</f>
        <v>3</v>
      </c>
      <c r="BY39" t="str">
        <v>Optimization of floating wind turbines using innovative control techniques and fully coupled open source engineering tool</v>
      </c>
    </row>
    <row r="40" spans="1:77" ht="31.8" customHeight="1" x14ac:dyDescent="0.3">
      <c r="A40" s="56">
        <v>14</v>
      </c>
      <c r="B40" s="54" t="s">
        <v>3712</v>
      </c>
      <c r="C40" s="1" t="s">
        <v>1324</v>
      </c>
      <c r="D40" s="1" t="s">
        <v>1325</v>
      </c>
      <c r="E40" s="1">
        <v>101083716</v>
      </c>
      <c r="F40" s="21">
        <v>44927</v>
      </c>
      <c r="G40" s="21">
        <v>46387</v>
      </c>
      <c r="H40" s="1" t="s">
        <v>22</v>
      </c>
      <c r="I40" s="1" t="s">
        <v>22</v>
      </c>
      <c r="J40" s="1" t="s">
        <v>22</v>
      </c>
      <c r="K40" s="1" t="s">
        <v>22</v>
      </c>
      <c r="L40" s="1" t="s">
        <v>42</v>
      </c>
      <c r="M40" s="102" t="s">
        <v>1327</v>
      </c>
      <c r="N40" s="1" t="s">
        <v>1328</v>
      </c>
      <c r="O40" s="1" t="s">
        <v>1329</v>
      </c>
      <c r="P40" s="1" t="s">
        <v>457</v>
      </c>
      <c r="Q40" s="97">
        <f>IFERROR(INDEX(BP:BP, MATCH(R40, BN:BN, 0)), "")</f>
        <v>3</v>
      </c>
      <c r="R40" s="1" t="s">
        <v>1346</v>
      </c>
      <c r="S40" s="1" t="s">
        <v>132</v>
      </c>
      <c r="T40" s="1" t="s">
        <v>1347</v>
      </c>
      <c r="U40" s="1" t="s">
        <v>22</v>
      </c>
      <c r="V40" s="1" t="s">
        <v>22</v>
      </c>
      <c r="W40" s="1" t="s">
        <v>22</v>
      </c>
      <c r="X40" s="1" t="s">
        <v>22</v>
      </c>
      <c r="Y40" s="1" t="s">
        <v>22</v>
      </c>
      <c r="Z40" s="1" t="s">
        <v>22</v>
      </c>
      <c r="AA40" s="1" t="s">
        <v>22</v>
      </c>
      <c r="AB40" s="4" t="s">
        <v>22</v>
      </c>
      <c r="AC40" s="4" t="s">
        <v>22</v>
      </c>
      <c r="AF40">
        <v>16</v>
      </c>
      <c r="AG40" t="str">
        <v>offshore wind energy</v>
      </c>
      <c r="AH40" t="str">
        <v>COst REduction and increase performance of floating WIND technology</v>
      </c>
      <c r="AI40" t="str">
        <v>COREWIND</v>
      </c>
      <c r="AJ40">
        <v>815083</v>
      </c>
      <c r="AK40">
        <v>43709</v>
      </c>
      <c r="AL40">
        <v>45077</v>
      </c>
      <c r="AM40" t="str">
        <v>null</v>
      </c>
      <c r="AN40" t="str">
        <v>€ 5 031 858,75</v>
      </c>
      <c r="AO40" t="str">
        <v>null</v>
      </c>
      <c r="AP40" t="str">
        <v>null</v>
      </c>
      <c r="AQ40" t="str">
        <v>H2020-EU.3.3. - SOCIETAL CHALLENGES - Secure, clean and efficient energy</v>
      </c>
      <c r="AR40" t="str">
        <v>LC-SC3-RES-11-2018 - Developing solutions to reduce the cost and increase performance of renewable technologies</v>
      </c>
      <c r="AS40" t="str">
        <v>H2020-LC-SC3-2018-2019-2020</v>
      </c>
      <c r="AT40" t="str">
        <v>https://cordis.europa.eu/project/id/815083</v>
      </c>
      <c r="AU40" t="str">
        <v>Participant</v>
      </c>
      <c r="AV40">
        <v>5</v>
      </c>
      <c r="AW40" t="str">
        <v>EQUINOR ASA</v>
      </c>
      <c r="AX40" t="str">
        <v>Norway</v>
      </c>
      <c r="AY40" t="str">
        <v>€ 123 198,98</v>
      </c>
      <c r="AZ40" t="str">
        <v>null</v>
      </c>
      <c r="BA40" t="str">
        <v>null</v>
      </c>
      <c r="BB40" t="str">
        <v>null</v>
      </c>
      <c r="BC40" t="str">
        <v>null</v>
      </c>
      <c r="BD40" t="str">
        <v>null</v>
      </c>
      <c r="BE40" t="str">
        <v>null</v>
      </c>
      <c r="BF40" t="str">
        <v>null</v>
      </c>
      <c r="BG40" t="str">
        <v>null</v>
      </c>
      <c r="BH40" t="str">
        <v>null</v>
      </c>
      <c r="BK40" t="str">
        <v>FUNDACION INSTITUTO DE HIDRAULICA AMBIENTAL DE CANTABRIA</v>
      </c>
      <c r="BL40" cm="1">
        <f t="array" ref="BL40">SUMPRODUCT(($AW$2:$AW$2182=$BK40)*(1/(COUNTIFS($AH$2:$AH$2182, $AH$2:$AH$2182, $AW$2:$AW$2182, $BK40)+(COUNTIFS($AH$2:$AH$2182, $AH$2:$AH$2182, $AW$2:$AW$2182, $BK40)=0))))</f>
        <v>1</v>
      </c>
      <c r="BM40" cm="1">
        <f t="array" ref="BM40">COUNTA(_xlfn.UNIQUE(_xlfn._xlws.FILTER(Table1[Project Topic], Table1[Organization]=$BK40)))</f>
        <v>1</v>
      </c>
      <c r="BN40" s="93" t="str">
        <v>ENGIE</v>
      </c>
      <c r="BO40" t="s">
        <v>337</v>
      </c>
      <c r="BP40" cm="1">
        <f t="array" ref="BP40">SUM(IF(FREQUENCY(IF($R$2:$R$3000=BO40, MATCH($C$2:$C$3000, $C$2:$C$3000, 0)), ROW($C$2:$C$3000)-ROW($C$2)+1), 1))</f>
        <v>1</v>
      </c>
      <c r="BS40" s="68" t="s">
        <v>1599</v>
      </c>
      <c r="BT40">
        <v>1</v>
      </c>
      <c r="BV40" t="str">
        <v>ENGIE</v>
      </c>
      <c r="BW40" cm="1">
        <f t="array" ref="BW40">SUM(--(FREQUENCY(IF($R$2:$R$1538=BV40, MATCH($C$2:$C$1538, $C$2:$C$1538, 0)), ROW($C$2:$C$1538)-ROW($C$2)+1)&gt;0))</f>
        <v>3</v>
      </c>
      <c r="BY40" t="str">
        <v>Offshore Wind Energy Cost Reduction by an Innovative Floating Met Mast Platform</v>
      </c>
    </row>
    <row r="41" spans="1:77" ht="31.8" customHeight="1" x14ac:dyDescent="0.3">
      <c r="A41" s="56">
        <v>13</v>
      </c>
      <c r="B41" s="57" t="s">
        <v>3711</v>
      </c>
      <c r="C41" s="1" t="s">
        <v>1324</v>
      </c>
      <c r="D41" s="1" t="s">
        <v>1325</v>
      </c>
      <c r="E41" s="1">
        <v>101083716</v>
      </c>
      <c r="F41" s="21">
        <v>44927</v>
      </c>
      <c r="G41" s="21">
        <v>46387</v>
      </c>
      <c r="H41" s="1" t="s">
        <v>22</v>
      </c>
      <c r="I41" s="1" t="s">
        <v>22</v>
      </c>
      <c r="J41" s="1" t="s">
        <v>22</v>
      </c>
      <c r="K41" s="1" t="s">
        <v>22</v>
      </c>
      <c r="L41" s="1" t="s">
        <v>42</v>
      </c>
      <c r="M41" s="102" t="s">
        <v>1327</v>
      </c>
      <c r="N41" s="1" t="s">
        <v>1328</v>
      </c>
      <c r="O41" s="1" t="s">
        <v>1329</v>
      </c>
      <c r="P41" s="1" t="s">
        <v>457</v>
      </c>
      <c r="Q41" s="97">
        <f>IFERROR(INDEX(BP:BP, MATCH(R41, BN:BN, 0)), "")</f>
        <v>1</v>
      </c>
      <c r="R41" s="1" t="s">
        <v>1336</v>
      </c>
      <c r="S41" s="1" t="s">
        <v>121</v>
      </c>
      <c r="T41" s="1" t="s">
        <v>1337</v>
      </c>
      <c r="U41" s="1" t="s">
        <v>22</v>
      </c>
      <c r="V41" s="1" t="s">
        <v>22</v>
      </c>
      <c r="W41" s="1" t="s">
        <v>22</v>
      </c>
      <c r="X41" s="1" t="s">
        <v>22</v>
      </c>
      <c r="Y41" s="1" t="s">
        <v>22</v>
      </c>
      <c r="Z41" s="1" t="s">
        <v>22</v>
      </c>
      <c r="AA41" s="1" t="s">
        <v>22</v>
      </c>
      <c r="AB41" s="4" t="s">
        <v>22</v>
      </c>
      <c r="AC41" s="4" t="s">
        <v>22</v>
      </c>
      <c r="AF41">
        <v>16</v>
      </c>
      <c r="AG41" t="str">
        <v>offshore wind energy</v>
      </c>
      <c r="AH41" t="str">
        <v>COst REduction and increase performance of floating WIND technology</v>
      </c>
      <c r="AI41" t="str">
        <v>COREWIND</v>
      </c>
      <c r="AJ41">
        <v>815083</v>
      </c>
      <c r="AK41">
        <v>43709</v>
      </c>
      <c r="AL41">
        <v>45077</v>
      </c>
      <c r="AM41" t="str">
        <v>null</v>
      </c>
      <c r="AN41" t="str">
        <v>€ 5 031 858,75</v>
      </c>
      <c r="AO41" t="str">
        <v>null</v>
      </c>
      <c r="AP41" t="str">
        <v>null</v>
      </c>
      <c r="AQ41" t="str">
        <v>H2020-EU.3.3. - SOCIETAL CHALLENGES - Secure, clean and efficient energy</v>
      </c>
      <c r="AR41" t="str">
        <v>LC-SC3-RES-11-2018 - Developing solutions to reduce the cost and increase performance of renewable technologies</v>
      </c>
      <c r="AS41" t="str">
        <v>H2020-LC-SC3-2018-2019-2020</v>
      </c>
      <c r="AT41" t="str">
        <v>https://cordis.europa.eu/project/id/815083</v>
      </c>
      <c r="AU41" t="str">
        <v>Third-party</v>
      </c>
      <c r="AV41">
        <v>1</v>
      </c>
      <c r="AW41" t="str">
        <v>ESTEYCO SA</v>
      </c>
      <c r="AX41" t="str">
        <v>Spain</v>
      </c>
      <c r="AY41" t="str">
        <v>€ 141 875,00</v>
      </c>
      <c r="AZ41" t="str">
        <v>null</v>
      </c>
      <c r="BA41" t="str">
        <v>null</v>
      </c>
      <c r="BB41" t="str">
        <v>null</v>
      </c>
      <c r="BC41" t="str">
        <v>null</v>
      </c>
      <c r="BD41" t="str">
        <v>null</v>
      </c>
      <c r="BE41" t="str">
        <v>null</v>
      </c>
      <c r="BF41" t="str">
        <v>null</v>
      </c>
      <c r="BG41" t="str">
        <v>null</v>
      </c>
      <c r="BH41" t="str">
        <v>null</v>
      </c>
      <c r="BK41" t="str">
        <v>INNOSEA</v>
      </c>
      <c r="BL41" cm="1">
        <f t="array" ref="BL41">SUMPRODUCT(($AW$2:$AW$2182=$BK41)*(1/(COUNTIFS($AH$2:$AH$2182, $AH$2:$AH$2182, $AW$2:$AW$2182, $BK41)+(COUNTIFS($AH$2:$AH$2182, $AH$2:$AH$2182, $AW$2:$AW$2182, $BK41)=0))))</f>
        <v>2</v>
      </c>
      <c r="BM41" cm="1">
        <f t="array" ref="BM41">COUNTA(_xlfn.UNIQUE(_xlfn._xlws.FILTER(Table1[Project Topic], Table1[Organization]=$BK41)))</f>
        <v>2</v>
      </c>
      <c r="BN41" s="1" t="str">
        <v>FRAUNHOFER GESELLSCHAFT ZUR FORDERUNG DER ANGEWANDTEN FORSCHUNG EV</v>
      </c>
      <c r="BO41" t="s">
        <v>343</v>
      </c>
      <c r="BP41" cm="1">
        <f t="array" ref="BP41">SUM(IF(FREQUENCY(IF($R$2:$R$3000=BO41, MATCH($C$2:$C$3000, $C$2:$C$3000, 0)), ROW($C$2:$C$3000)-ROW($C$2)+1), 1))</f>
        <v>1</v>
      </c>
      <c r="BS41" s="68" t="s">
        <v>1601</v>
      </c>
      <c r="BT41">
        <v>1</v>
      </c>
      <c r="BV41" t="str">
        <v>FRAUNHOFER GESELLSCHAFT ZUR FORDERUNG DER ANGEWANDTEN FORSCHUNG EV</v>
      </c>
      <c r="BW41" cm="1">
        <f t="array" ref="BW41">SUM(--(FREQUENCY(IF($R$2:$R$1538=BV41, MATCH($C$2:$C$1538, $C$2:$C$1538, 0)), ROW($C$2:$C$1538)-ROW($C$2)+1)&gt;0))</f>
        <v>16</v>
      </c>
      <c r="BY41" t="str">
        <v>Innovative, low cost, low weight and safe floating wind technology optimized for deep water wind sites</v>
      </c>
    </row>
    <row r="42" spans="1:77" ht="31.8" customHeight="1" x14ac:dyDescent="0.3">
      <c r="A42" s="56">
        <v>14</v>
      </c>
      <c r="B42" s="54" t="s">
        <v>3712</v>
      </c>
      <c r="C42" s="1" t="s">
        <v>1324</v>
      </c>
      <c r="D42" s="1" t="s">
        <v>1325</v>
      </c>
      <c r="E42" s="1">
        <v>101083716</v>
      </c>
      <c r="F42" s="21">
        <v>44927</v>
      </c>
      <c r="G42" s="21">
        <v>46387</v>
      </c>
      <c r="H42" s="1" t="s">
        <v>22</v>
      </c>
      <c r="I42" s="1" t="s">
        <v>22</v>
      </c>
      <c r="J42" s="1" t="s">
        <v>22</v>
      </c>
      <c r="K42" s="1" t="s">
        <v>22</v>
      </c>
      <c r="L42" s="1" t="s">
        <v>42</v>
      </c>
      <c r="M42" s="102" t="s">
        <v>1327</v>
      </c>
      <c r="N42" s="1" t="s">
        <v>1328</v>
      </c>
      <c r="O42" s="1" t="s">
        <v>1329</v>
      </c>
      <c r="P42" s="1" t="s">
        <v>457</v>
      </c>
      <c r="Q42" s="97">
        <f>IFERROR(INDEX(BP:BP, MATCH(R42, BN:BN, 0)), "")</f>
        <v>1</v>
      </c>
      <c r="R42" s="1" t="s">
        <v>1344</v>
      </c>
      <c r="S42" s="1" t="s">
        <v>36</v>
      </c>
      <c r="T42" s="1" t="s">
        <v>1345</v>
      </c>
      <c r="U42" s="1" t="s">
        <v>22</v>
      </c>
      <c r="V42" s="1" t="s">
        <v>22</v>
      </c>
      <c r="W42" s="1" t="s">
        <v>22</v>
      </c>
      <c r="X42" s="1" t="s">
        <v>22</v>
      </c>
      <c r="Y42" s="1" t="s">
        <v>22</v>
      </c>
      <c r="Z42" s="1" t="s">
        <v>22</v>
      </c>
      <c r="AA42" s="1" t="s">
        <v>22</v>
      </c>
      <c r="AB42" s="4" t="s">
        <v>22</v>
      </c>
      <c r="AC42" s="4" t="s">
        <v>22</v>
      </c>
      <c r="AF42">
        <v>16</v>
      </c>
      <c r="AG42" t="str">
        <v>offshore wind energy</v>
      </c>
      <c r="AH42" t="str">
        <v>COst REduction and increase performance of floating WIND technology</v>
      </c>
      <c r="AI42" t="str">
        <v>COREWIND</v>
      </c>
      <c r="AJ42">
        <v>815083</v>
      </c>
      <c r="AK42">
        <v>43709</v>
      </c>
      <c r="AL42">
        <v>45077</v>
      </c>
      <c r="AM42" t="str">
        <v>null</v>
      </c>
      <c r="AN42" t="str">
        <v>€ 5 031 858,75</v>
      </c>
      <c r="AO42" t="str">
        <v>null</v>
      </c>
      <c r="AP42" t="str">
        <v>null</v>
      </c>
      <c r="AQ42" t="str">
        <v>H2020-EU.3.3. - SOCIETAL CHALLENGES - Secure, clean and efficient energy</v>
      </c>
      <c r="AR42" t="str">
        <v>LC-SC3-RES-11-2018 - Developing solutions to reduce the cost and increase performance of renewable technologies</v>
      </c>
      <c r="AS42" t="str">
        <v>H2020-LC-SC3-2018-2019-2020</v>
      </c>
      <c r="AT42" t="str">
        <v>https://cordis.europa.eu/project/id/815083</v>
      </c>
      <c r="AU42" t="str">
        <v>coordinator</v>
      </c>
      <c r="AV42">
        <v>1</v>
      </c>
      <c r="AW42" t="str">
        <v>FUNDACIO INSTITUT DE RECERCA DE L'ENERGIA DE CATALUNYA</v>
      </c>
      <c r="AX42" t="str">
        <v>Spain</v>
      </c>
      <c r="AY42" t="str">
        <v>€ 559 687,49</v>
      </c>
      <c r="AZ42" t="str">
        <v>www.linkedin.com/company/corewind</v>
      </c>
      <c r="BA42" t="str">
        <v>null</v>
      </c>
      <c r="BB42" t="str">
        <v>Jose Luis Domínguez García</v>
      </c>
      <c r="BC42" t="str">
        <v>Head of Power Systems Group/ Coordinator</v>
      </c>
      <c r="BD42" t="str">
        <v>jldominguez@irec.cat</v>
      </c>
      <c r="BE42" t="str">
        <v>+34 933 562 615</v>
      </c>
      <c r="BF42" t="str">
        <v>linkedin.com/in/jose-luis-domínguez-garcía-b1318730</v>
      </c>
      <c r="BG42" t="str">
        <v>null</v>
      </c>
      <c r="BH42" t="str">
        <v>null</v>
      </c>
      <c r="BK42" t="str">
        <v>JDR CABLE SYSTEMS LTD.</v>
      </c>
      <c r="BL42" cm="1">
        <f t="array" ref="BL42">SUMPRODUCT(($AW$2:$AW$2182=$BK42)*(1/(COUNTIFS($AH$2:$AH$2182, $AH$2:$AH$2182, $AW$2:$AW$2182, $BK42)+(COUNTIFS($AH$2:$AH$2182, $AH$2:$AH$2182, $AW$2:$AW$2182, $BK42)=0))))</f>
        <v>1</v>
      </c>
      <c r="BM42" cm="1">
        <f t="array" ref="BM42">COUNTA(_xlfn.UNIQUE(_xlfn._xlws.FILTER(Table1[Project Topic], Table1[Organization]=$BK42)))</f>
        <v>1</v>
      </c>
      <c r="BN42" s="93" t="str">
        <v>FUNDACION CENER</v>
      </c>
      <c r="BO42" t="s">
        <v>344</v>
      </c>
      <c r="BP42" cm="1">
        <f t="array" ref="BP42">SUM(IF(FREQUENCY(IF($R$2:$R$3000=BO42, MATCH($C$2:$C$3000, $C$2:$C$3000, 0)), ROW($C$2:$C$3000)-ROW($C$2)+1), 1))</f>
        <v>1</v>
      </c>
      <c r="BS42" s="68" t="s">
        <v>1594</v>
      </c>
      <c r="BT42">
        <v>1</v>
      </c>
      <c r="BV42" t="str">
        <v>FUNDACION CENER</v>
      </c>
      <c r="BW42" cm="1">
        <f t="array" ref="BW42">SUM(--(FREQUENCY(IF($R$2:$R$1538=BV42, MATCH($C$2:$C$1538, $C$2:$C$1538, 0)), ROW($C$2:$C$1538)-ROW($C$2)+1)&gt;0))</f>
        <v>3</v>
      </c>
      <c r="BY42" t="str">
        <v>Atmospheric Flow, Loads and pOwer for Wind energy</v>
      </c>
    </row>
    <row r="43" spans="1:77" ht="31.8" customHeight="1" x14ac:dyDescent="0.3">
      <c r="A43" s="56">
        <v>14</v>
      </c>
      <c r="B43" s="54" t="s">
        <v>3712</v>
      </c>
      <c r="C43" s="1" t="s">
        <v>1324</v>
      </c>
      <c r="D43" s="1" t="s">
        <v>1325</v>
      </c>
      <c r="E43" s="1">
        <v>101083716</v>
      </c>
      <c r="F43" s="21">
        <v>44927</v>
      </c>
      <c r="G43" s="21">
        <v>46387</v>
      </c>
      <c r="H43" s="1" t="s">
        <v>22</v>
      </c>
      <c r="I43" s="1" t="s">
        <v>22</v>
      </c>
      <c r="J43" s="1" t="s">
        <v>22</v>
      </c>
      <c r="K43" s="1" t="s">
        <v>22</v>
      </c>
      <c r="L43" s="1" t="s">
        <v>42</v>
      </c>
      <c r="M43" s="102" t="s">
        <v>1327</v>
      </c>
      <c r="N43" s="1" t="s">
        <v>1328</v>
      </c>
      <c r="O43" s="1" t="s">
        <v>1329</v>
      </c>
      <c r="P43" s="1" t="s">
        <v>457</v>
      </c>
      <c r="Q43" s="97">
        <f>IFERROR(INDEX(BP:BP, MATCH(R43, BN:BN, 0)), "")</f>
        <v>1</v>
      </c>
      <c r="R43" s="1" t="s">
        <v>360</v>
      </c>
      <c r="S43" s="1" t="s">
        <v>38</v>
      </c>
      <c r="T43" s="1" t="s">
        <v>1339</v>
      </c>
      <c r="U43" s="1" t="s">
        <v>22</v>
      </c>
      <c r="V43" s="1" t="s">
        <v>22</v>
      </c>
      <c r="W43" s="1" t="s">
        <v>22</v>
      </c>
      <c r="X43" s="1" t="s">
        <v>22</v>
      </c>
      <c r="Y43" s="1" t="s">
        <v>22</v>
      </c>
      <c r="Z43" s="1" t="s">
        <v>22</v>
      </c>
      <c r="AA43" s="1" t="s">
        <v>22</v>
      </c>
      <c r="AB43" s="4" t="s">
        <v>22</v>
      </c>
      <c r="AC43" s="4" t="s">
        <v>22</v>
      </c>
      <c r="AF43">
        <v>16</v>
      </c>
      <c r="AG43" t="str">
        <v>offshore wind energy</v>
      </c>
      <c r="AH43" t="str">
        <v>COst REduction and increase performance of floating WIND technology</v>
      </c>
      <c r="AI43" t="str">
        <v>COREWIND</v>
      </c>
      <c r="AJ43">
        <v>815083</v>
      </c>
      <c r="AK43">
        <v>43709</v>
      </c>
      <c r="AL43">
        <v>45077</v>
      </c>
      <c r="AM43" t="str">
        <v>null</v>
      </c>
      <c r="AN43" t="str">
        <v>€ 5 031 858,75</v>
      </c>
      <c r="AO43" t="str">
        <v>null</v>
      </c>
      <c r="AP43" t="str">
        <v>null</v>
      </c>
      <c r="AQ43" t="str">
        <v>H2020-EU.3.3. - SOCIETAL CHALLENGES - Secure, clean and efficient energy</v>
      </c>
      <c r="AR43" t="str">
        <v>LC-SC3-RES-11-2018 - Developing solutions to reduce the cost and increase performance of renewable technologies</v>
      </c>
      <c r="AS43" t="str">
        <v>H2020-LC-SC3-2018-2019-2020</v>
      </c>
      <c r="AT43" t="str">
        <v>https://cordis.europa.eu/project/id/815083</v>
      </c>
      <c r="AU43" t="str">
        <v>coordinator</v>
      </c>
      <c r="AV43">
        <v>1</v>
      </c>
      <c r="AW43" t="str">
        <v>FUNDACIO INSTITUT DE RECERCA DE L'ENERGIA DE CATALUNYA</v>
      </c>
      <c r="AX43" t="str">
        <v>Spain</v>
      </c>
      <c r="AY43" t="str">
        <v>€ 559 687,49</v>
      </c>
      <c r="AZ43" t="str">
        <v>www.linkedin.com/company/corewind</v>
      </c>
      <c r="BA43" t="str">
        <v>null</v>
      </c>
      <c r="BB43" t="str">
        <v>Josep Maria Herrera</v>
      </c>
      <c r="BC43" t="str">
        <v>Project manager </v>
      </c>
      <c r="BD43" t="str">
        <v>jmherrera@irec.cat</v>
      </c>
      <c r="BE43" t="str">
        <v>+34 933 562 615</v>
      </c>
      <c r="BF43" t="str">
        <v>linkedin.com/in/josep-maria-herrera-33333420</v>
      </c>
      <c r="BG43" t="str">
        <v>null</v>
      </c>
      <c r="BH43" t="str">
        <v>null</v>
      </c>
      <c r="BK43" t="str">
        <v>POLITECNICO DI MILANO</v>
      </c>
      <c r="BL43" cm="1">
        <f t="array" ref="BL43">SUMPRODUCT(($AW$2:$AW$2182=$BK43)*(1/(COUNTIFS($AH$2:$AH$2182, $AH$2:$AH$2182, $AW$2:$AW$2182, $BK43)+(COUNTIFS($AH$2:$AH$2182, $AH$2:$AH$2182, $AW$2:$AW$2182, $BK43)=0))))</f>
        <v>3</v>
      </c>
      <c r="BM43" cm="1">
        <f t="array" ref="BM43">COUNTA(_xlfn.UNIQUE(_xlfn._xlws.FILTER(Table1[Project Topic], Table1[Organization]=$BK43)))</f>
        <v>5</v>
      </c>
      <c r="BN43" s="1" t="str">
        <v>TEKNOLOGIAN TUTKIMUSKESKUS VTT OY</v>
      </c>
      <c r="BO43" t="s">
        <v>345</v>
      </c>
      <c r="BP43" cm="1">
        <f t="array" ref="BP43">SUM(IF(FREQUENCY(IF($R$2:$R$3000=BO43, MATCH($C$2:$C$3000, $C$2:$C$3000, 0)), ROW($C$2:$C$3000)-ROW($C$2)+1), 1))</f>
        <v>1</v>
      </c>
      <c r="BS43" s="68" t="s">
        <v>1605</v>
      </c>
      <c r="BT43">
        <v>1</v>
      </c>
      <c r="BV43" t="str">
        <v>TEKNOLOGIAN TUTKIMUSKESKUS VTT OY</v>
      </c>
      <c r="BW43" cm="1">
        <f t="array" ref="BW43">SUM(--(FREQUENCY(IF($R$2:$R$1538=BV43, MATCH($C$2:$C$1538, $C$2:$C$1538, 0)), ROW($C$2:$C$1538)-ROW($C$2)+1)&gt;0))</f>
        <v>7</v>
      </c>
      <c r="BY43" t="str">
        <v>New Floating Platform for offshore wind in deep waters</v>
      </c>
    </row>
    <row r="44" spans="1:77" ht="31.8" customHeight="1" x14ac:dyDescent="0.3">
      <c r="A44" s="58">
        <v>13</v>
      </c>
      <c r="B44" s="57" t="s">
        <v>3711</v>
      </c>
      <c r="C44" s="1" t="s">
        <v>1324</v>
      </c>
      <c r="D44" s="1" t="s">
        <v>1325</v>
      </c>
      <c r="E44" s="1">
        <v>101083716</v>
      </c>
      <c r="F44" s="21">
        <v>44927</v>
      </c>
      <c r="G44" s="21">
        <v>46387</v>
      </c>
      <c r="H44" s="1" t="s">
        <v>22</v>
      </c>
      <c r="I44" s="1" t="s">
        <v>1326</v>
      </c>
      <c r="J44" s="1" t="s">
        <v>22</v>
      </c>
      <c r="K44" s="1" t="s">
        <v>22</v>
      </c>
      <c r="L44" s="1" t="s">
        <v>42</v>
      </c>
      <c r="M44" s="102" t="s">
        <v>1327</v>
      </c>
      <c r="N44" s="1" t="s">
        <v>1328</v>
      </c>
      <c r="O44" s="1" t="s">
        <v>1329</v>
      </c>
      <c r="P44" s="1" t="s">
        <v>408</v>
      </c>
      <c r="Q44" s="97">
        <f>IFERROR(INDEX(BP:BP, MATCH(R44, BN:BN, 0)), "")</f>
        <v>1</v>
      </c>
      <c r="R44" s="1" t="s">
        <v>1330</v>
      </c>
      <c r="S44" s="1" t="s">
        <v>132</v>
      </c>
      <c r="T44" s="1" t="s">
        <v>1331</v>
      </c>
      <c r="U44" s="1" t="s">
        <v>1332</v>
      </c>
      <c r="V44" s="1" t="s">
        <v>22</v>
      </c>
      <c r="W44" s="1" t="s">
        <v>1333</v>
      </c>
      <c r="X44" s="1" t="s">
        <v>679</v>
      </c>
      <c r="Y44" s="1" t="s">
        <v>1334</v>
      </c>
      <c r="Z44" s="1" t="s">
        <v>22</v>
      </c>
      <c r="AA44" s="1" t="s">
        <v>1335</v>
      </c>
      <c r="AB44" s="4" t="s">
        <v>22</v>
      </c>
      <c r="AC44" s="4" t="s">
        <v>22</v>
      </c>
      <c r="AF44">
        <v>16</v>
      </c>
      <c r="AG44" t="str">
        <v>offshore wind energy</v>
      </c>
      <c r="AH44" t="str">
        <v>COst REduction and increase performance of floating WIND technology</v>
      </c>
      <c r="AI44" t="str">
        <v>COREWIND</v>
      </c>
      <c r="AJ44">
        <v>815083</v>
      </c>
      <c r="AK44">
        <v>43709</v>
      </c>
      <c r="AL44">
        <v>45077</v>
      </c>
      <c r="AM44" t="str">
        <v>null</v>
      </c>
      <c r="AN44" t="str">
        <v>€ 5 031 858,75</v>
      </c>
      <c r="AO44" t="str">
        <v>null</v>
      </c>
      <c r="AP44" t="str">
        <v>null</v>
      </c>
      <c r="AQ44" t="str">
        <v>H2020-EU.3.3. - SOCIETAL CHALLENGES - Secure, clean and efficient energy</v>
      </c>
      <c r="AR44" t="str">
        <v>LC-SC3-RES-11-2018 - Developing solutions to reduce the cost and increase performance of renewable technologies</v>
      </c>
      <c r="AS44" t="str">
        <v>H2020-LC-SC3-2018-2019-2020</v>
      </c>
      <c r="AT44" t="str">
        <v>https://cordis.europa.eu/project/id/815083</v>
      </c>
      <c r="AU44" t="str">
        <v>Participant</v>
      </c>
      <c r="AV44">
        <v>1</v>
      </c>
      <c r="AW44" t="str">
        <v>FUNDACION INSTITUTO DE HIDRAULICA AMBIENTAL DE CANTABRIA</v>
      </c>
      <c r="AX44" t="str">
        <v>Spain</v>
      </c>
      <c r="AY44" t="str">
        <v>€ 395 437,50</v>
      </c>
      <c r="AZ44" t="str">
        <v>null</v>
      </c>
      <c r="BA44" t="str">
        <v>null</v>
      </c>
      <c r="BB44" t="str">
        <v>null</v>
      </c>
      <c r="BC44" t="str">
        <v>null</v>
      </c>
      <c r="BD44" t="str">
        <v>null</v>
      </c>
      <c r="BE44" t="str">
        <v>null</v>
      </c>
      <c r="BF44" t="str">
        <v>null</v>
      </c>
      <c r="BG44" t="str">
        <v>null</v>
      </c>
      <c r="BH44" t="str">
        <v>null</v>
      </c>
      <c r="BK44" t="str">
        <v>RAMBOLL DANMARK AS</v>
      </c>
      <c r="BL44" cm="1">
        <f t="array" ref="BL44">SUMPRODUCT(($AW$2:$AW$2182=$BK44)*(1/(COUNTIFS($AH$2:$AH$2182, $AH$2:$AH$2182, $AW$2:$AW$2182, $BK44)+(COUNTIFS($AH$2:$AH$2182, $AH$2:$AH$2182, $AW$2:$AW$2182, $BK44)=0))))</f>
        <v>1</v>
      </c>
      <c r="BM44" cm="1">
        <f t="array" ref="BM44">COUNTA(_xlfn.UNIQUE(_xlfn._xlws.FILTER(Table1[Project Topic], Table1[Organization]=$BK44)))</f>
        <v>1</v>
      </c>
      <c r="BN44" s="93" t="str">
        <v>UNIVERSIDAD DE LAS PALMAS DE GRAN CANARIA</v>
      </c>
      <c r="BO44" t="s">
        <v>351</v>
      </c>
      <c r="BP44" cm="1">
        <f t="array" ref="BP44">SUM(IF(FREQUENCY(IF($R$2:$R$3000=BO44, MATCH($C$2:$C$3000, $C$2:$C$3000, 0)), ROW($C$2:$C$3000)-ROW($C$2)+1), 1))</f>
        <v>3</v>
      </c>
      <c r="BS44" s="68" t="s">
        <v>1590</v>
      </c>
      <c r="BT44">
        <v>1</v>
      </c>
      <c r="BV44" t="str">
        <v>UNIVERSIDAD DE LAS PALMAS DE GRAN CANARIA</v>
      </c>
      <c r="BW44" cm="1">
        <f t="array" ref="BW44">SUM(--(FREQUENCY(IF($R$2:$R$1538=BV44, MATCH($C$2:$C$1538, $C$2:$C$1538, 0)), ROW($C$2:$C$1538)-ROW($C$2)+1)&gt;0))</f>
        <v>2</v>
      </c>
      <c r="BY44" t="str">
        <v>Foundations foR Offshore wiNd TurbInES</v>
      </c>
    </row>
    <row r="45" spans="1:77" ht="31.8" customHeight="1" x14ac:dyDescent="0.3">
      <c r="A45" s="56">
        <v>14</v>
      </c>
      <c r="B45" s="54" t="s">
        <v>3712</v>
      </c>
      <c r="C45" s="1" t="s">
        <v>1324</v>
      </c>
      <c r="D45" s="1" t="s">
        <v>1325</v>
      </c>
      <c r="E45" s="1">
        <v>101083716</v>
      </c>
      <c r="F45" s="21">
        <v>44927</v>
      </c>
      <c r="G45" s="21">
        <v>46387</v>
      </c>
      <c r="H45" s="1" t="s">
        <v>22</v>
      </c>
      <c r="I45" s="1" t="s">
        <v>22</v>
      </c>
      <c r="J45" s="1" t="s">
        <v>22</v>
      </c>
      <c r="K45" s="1" t="s">
        <v>22</v>
      </c>
      <c r="L45" s="1" t="s">
        <v>42</v>
      </c>
      <c r="M45" s="102" t="s">
        <v>1327</v>
      </c>
      <c r="N45" s="1" t="s">
        <v>1328</v>
      </c>
      <c r="O45" s="1" t="s">
        <v>1329</v>
      </c>
      <c r="P45" s="1" t="s">
        <v>1351</v>
      </c>
      <c r="Q45" s="97">
        <f>IFERROR(INDEX(BP:BP, MATCH(R45, BN:BN, 0)), "")</f>
        <v>1</v>
      </c>
      <c r="R45" s="1" t="s">
        <v>1352</v>
      </c>
      <c r="S45" s="1" t="s">
        <v>449</v>
      </c>
      <c r="T45" s="2">
        <v>0</v>
      </c>
      <c r="U45" s="1" t="s">
        <v>22</v>
      </c>
      <c r="V45" s="1" t="s">
        <v>22</v>
      </c>
      <c r="W45" s="1" t="s">
        <v>22</v>
      </c>
      <c r="X45" s="1" t="s">
        <v>22</v>
      </c>
      <c r="Y45" s="1" t="s">
        <v>22</v>
      </c>
      <c r="Z45" s="1" t="s">
        <v>22</v>
      </c>
      <c r="AA45" s="1" t="s">
        <v>22</v>
      </c>
      <c r="AB45" s="4" t="s">
        <v>22</v>
      </c>
      <c r="AC45" s="4" t="s">
        <v>22</v>
      </c>
      <c r="AF45">
        <v>16</v>
      </c>
      <c r="AG45" t="str">
        <v>offshore wind energy</v>
      </c>
      <c r="AH45" t="str">
        <v>COst REduction and increase performance of floating WIND technology</v>
      </c>
      <c r="AI45" t="str">
        <v>COREWIND</v>
      </c>
      <c r="AJ45">
        <v>815083</v>
      </c>
      <c r="AK45">
        <v>43709</v>
      </c>
      <c r="AL45">
        <v>45077</v>
      </c>
      <c r="AM45" t="str">
        <v>null</v>
      </c>
      <c r="AN45" t="str">
        <v>€ 5 031 858,75</v>
      </c>
      <c r="AO45" t="str">
        <v>null</v>
      </c>
      <c r="AP45" t="str">
        <v>null</v>
      </c>
      <c r="AQ45" t="str">
        <v>H2020-EU.3.3. - SOCIETAL CHALLENGES - Secure, clean and efficient energy</v>
      </c>
      <c r="AR45" t="str">
        <v>LC-SC3-RES-11-2018 - Developing solutions to reduce the cost and increase performance of renewable technologies</v>
      </c>
      <c r="AS45" t="str">
        <v>H2020-LC-SC3-2018-2019-2020</v>
      </c>
      <c r="AT45" t="str">
        <v>https://cordis.europa.eu/project/id/815083</v>
      </c>
      <c r="AU45" t="str">
        <v>Participant</v>
      </c>
      <c r="AV45">
        <v>1</v>
      </c>
      <c r="AW45" t="str">
        <v>INNOSEA</v>
      </c>
      <c r="AX45" t="str">
        <v>France</v>
      </c>
      <c r="AY45" t="str">
        <v>€ 459 375,00</v>
      </c>
      <c r="AZ45" t="str">
        <v>null</v>
      </c>
      <c r="BA45" t="str">
        <v>null</v>
      </c>
      <c r="BB45" t="str">
        <v>null</v>
      </c>
      <c r="BC45" t="str">
        <v>null</v>
      </c>
      <c r="BD45" t="str">
        <v>null</v>
      </c>
      <c r="BE45" t="str">
        <v>null</v>
      </c>
      <c r="BF45" t="str">
        <v>null</v>
      </c>
      <c r="BG45" t="str">
        <v>null</v>
      </c>
      <c r="BH45" t="str">
        <v>null</v>
      </c>
      <c r="BK45" t="str">
        <v>RAMBOLL DEUTSCHLAND GMBH</v>
      </c>
      <c r="BL45" cm="1">
        <f t="array" ref="BL45">SUMPRODUCT(($AW$2:$AW$2182=$BK45)*(1/(COUNTIFS($AH$2:$AH$2182, $AH$2:$AH$2182, $AW$2:$AW$2182, $BK45)+(COUNTIFS($AH$2:$AH$2182, $AH$2:$AH$2182, $AW$2:$AW$2182, $BK45)=0))))</f>
        <v>2</v>
      </c>
      <c r="BM45" cm="1">
        <f t="array" ref="BM45">COUNTA(_xlfn.UNIQUE(_xlfn._xlws.FILTER(Table1[Project Topic], Table1[Organization]=$BK45)))</f>
        <v>2</v>
      </c>
      <c r="BN45" s="1" t="str">
        <v>AGENZIA PER LA PROMOZIONE DELLA RICERCA EUROPEA</v>
      </c>
      <c r="BO45" t="s">
        <v>352</v>
      </c>
      <c r="BP45" cm="1">
        <f t="array" ref="BP45">SUM(IF(FREQUENCY(IF($R$2:$R$3000=BO45, MATCH($C$2:$C$3000, $C$2:$C$3000, 0)), ROW($C$2:$C$3000)-ROW($C$2)+1), 1))</f>
        <v>1</v>
      </c>
      <c r="BS45" s="68" t="s">
        <v>1603</v>
      </c>
      <c r="BT45">
        <v>1</v>
      </c>
      <c r="BV45" t="str">
        <v>AGENZIA PER LA PROMOZIONE DELLA RICERCA EUROPEA</v>
      </c>
      <c r="BW45" cm="1">
        <f t="array" ref="BW45">SUM(--(FREQUENCY(IF($R$2:$R$1538=BV45, MATCH($C$2:$C$1538, $C$2:$C$1538, 0)), ROW($C$2:$C$1538)-ROW($C$2)+1)&gt;0))</f>
        <v>1</v>
      </c>
      <c r="BY45" t="str">
        <v>An integrated platform of novel cost and energy-efficient conversion technologies producing liquid and gaseous bioFUELS from sustainable biogenic residues validated for direct use in fuel Cells</v>
      </c>
    </row>
    <row r="46" spans="1:77" ht="31.8" customHeight="1" x14ac:dyDescent="0.3">
      <c r="A46" s="56">
        <v>14</v>
      </c>
      <c r="B46" s="54" t="s">
        <v>3712</v>
      </c>
      <c r="C46" s="1" t="s">
        <v>1324</v>
      </c>
      <c r="D46" s="1" t="s">
        <v>1325</v>
      </c>
      <c r="E46" s="1">
        <v>101083716</v>
      </c>
      <c r="F46" s="21">
        <v>44927</v>
      </c>
      <c r="G46" s="21">
        <v>46387</v>
      </c>
      <c r="H46" s="1" t="s">
        <v>22</v>
      </c>
      <c r="I46" s="1" t="s">
        <v>22</v>
      </c>
      <c r="J46" s="1" t="s">
        <v>22</v>
      </c>
      <c r="K46" s="1" t="s">
        <v>22</v>
      </c>
      <c r="L46" s="1" t="s">
        <v>42</v>
      </c>
      <c r="M46" s="102" t="s">
        <v>1327</v>
      </c>
      <c r="N46" s="1" t="s">
        <v>1328</v>
      </c>
      <c r="O46" s="1" t="s">
        <v>1329</v>
      </c>
      <c r="P46" s="1" t="s">
        <v>457</v>
      </c>
      <c r="Q46" s="97">
        <f>IFERROR(INDEX(BP:BP, MATCH(R46, BN:BN, 0)), "")</f>
        <v>8</v>
      </c>
      <c r="R46" s="1" t="s">
        <v>1340</v>
      </c>
      <c r="S46" s="1" t="s">
        <v>121</v>
      </c>
      <c r="T46" s="1" t="s">
        <v>1341</v>
      </c>
      <c r="U46" s="1" t="s">
        <v>22</v>
      </c>
      <c r="V46" s="1" t="s">
        <v>22</v>
      </c>
      <c r="W46" s="1" t="s">
        <v>22</v>
      </c>
      <c r="X46" s="1" t="s">
        <v>22</v>
      </c>
      <c r="Y46" s="1" t="s">
        <v>22</v>
      </c>
      <c r="Z46" s="1" t="s">
        <v>22</v>
      </c>
      <c r="AA46" s="1" t="s">
        <v>22</v>
      </c>
      <c r="AB46" s="4" t="s">
        <v>22</v>
      </c>
      <c r="AC46" s="4" t="s">
        <v>22</v>
      </c>
      <c r="AF46">
        <v>16</v>
      </c>
      <c r="AG46" t="str">
        <v>offshore wind energy</v>
      </c>
      <c r="AH46" t="str">
        <v>COst REduction and increase performance of floating WIND technology</v>
      </c>
      <c r="AI46" t="str">
        <v>COREWIND</v>
      </c>
      <c r="AJ46">
        <v>815083</v>
      </c>
      <c r="AK46">
        <v>43709</v>
      </c>
      <c r="AL46">
        <v>45077</v>
      </c>
      <c r="AM46" t="str">
        <v>null</v>
      </c>
      <c r="AN46" t="str">
        <v>€ 5 031 858,75</v>
      </c>
      <c r="AO46" t="str">
        <v>null</v>
      </c>
      <c r="AP46" t="str">
        <v>null</v>
      </c>
      <c r="AQ46" t="str">
        <v>H2020-EU.3.3. - SOCIETAL CHALLENGES - Secure, clean and efficient energy</v>
      </c>
      <c r="AR46" t="str">
        <v>LC-SC3-RES-11-2018 - Developing solutions to reduce the cost and increase performance of renewable technologies</v>
      </c>
      <c r="AS46" t="str">
        <v>H2020-LC-SC3-2018-2019-2020</v>
      </c>
      <c r="AT46" t="str">
        <v>https://cordis.europa.eu/project/id/815083</v>
      </c>
      <c r="AU46" t="str">
        <v>Participant</v>
      </c>
      <c r="AV46">
        <v>1</v>
      </c>
      <c r="AW46" t="str">
        <v>JDR CABLE SYSTEMS LTD.</v>
      </c>
      <c r="AX46" t="str">
        <v>United Kingdom</v>
      </c>
      <c r="AY46" t="str">
        <v>€ 238 975,00</v>
      </c>
      <c r="AZ46" t="str">
        <v>null</v>
      </c>
      <c r="BA46" t="str">
        <v>null</v>
      </c>
      <c r="BB46" t="str">
        <v>null</v>
      </c>
      <c r="BC46" t="str">
        <v>null</v>
      </c>
      <c r="BD46" t="str">
        <v>null</v>
      </c>
      <c r="BE46" t="str">
        <v>null</v>
      </c>
      <c r="BF46" t="str">
        <v>null</v>
      </c>
      <c r="BG46" t="str">
        <v>null</v>
      </c>
      <c r="BH46" t="str">
        <v>null</v>
      </c>
      <c r="BK46" t="str">
        <v>RAMBOLL UK LIMITED</v>
      </c>
      <c r="BL46" cm="1">
        <f t="array" ref="BL46">SUMPRODUCT(($AW$2:$AW$2182=$BK46)*(1/(COUNTIFS($AH$2:$AH$2182, $AH$2:$AH$2182, $AW$2:$AW$2182, $BK46)+(COUNTIFS($AH$2:$AH$2182, $AH$2:$AH$2182, $AW$2:$AW$2182, $BK46)=0))))</f>
        <v>1</v>
      </c>
      <c r="BM46" cm="1">
        <f t="array" ref="BM46">COUNTA(_xlfn.UNIQUE(_xlfn._xlws.FILTER(Table1[Project Topic], Table1[Organization]=$BK46)))</f>
        <v>1</v>
      </c>
      <c r="BN46" s="93" t="str">
        <v>AZZERO CO2 SRL</v>
      </c>
      <c r="BO46" t="s">
        <v>353</v>
      </c>
      <c r="BP46" cm="1">
        <f t="array" ref="BP46">SUM(IF(FREQUENCY(IF($R$2:$R$3000=BO46, MATCH($C$2:$C$3000, $C$2:$C$3000, 0)), ROW($C$2:$C$3000)-ROW($C$2)+1), 1))</f>
        <v>1</v>
      </c>
      <c r="BS46" s="67" t="s">
        <v>655</v>
      </c>
      <c r="BT46">
        <v>4</v>
      </c>
      <c r="BV46" t="str">
        <v>AZZERO CO2 SRL</v>
      </c>
      <c r="BW46" cm="1">
        <f t="array" ref="BW46">SUM(--(FREQUENCY(IF($R$2:$R$1538=BV46, MATCH($C$2:$C$1538, $C$2:$C$1538, 0)), ROW($C$2:$C$1538)-ROW($C$2)+1)&gt;0))</f>
        <v>1</v>
      </c>
      <c r="BY46" t="str">
        <v>Compressed Natural Gas Transport System</v>
      </c>
    </row>
    <row r="47" spans="1:77" ht="31.8" customHeight="1" x14ac:dyDescent="0.3">
      <c r="A47" s="56">
        <v>14</v>
      </c>
      <c r="B47" s="54" t="s">
        <v>3712</v>
      </c>
      <c r="C47" s="1" t="s">
        <v>1324</v>
      </c>
      <c r="D47" s="1" t="s">
        <v>1325</v>
      </c>
      <c r="E47" s="1">
        <v>101083716</v>
      </c>
      <c r="F47" s="21">
        <v>44927</v>
      </c>
      <c r="G47" s="21">
        <v>46387</v>
      </c>
      <c r="H47" s="1" t="s">
        <v>22</v>
      </c>
      <c r="I47" s="1" t="s">
        <v>22</v>
      </c>
      <c r="J47" s="1" t="s">
        <v>22</v>
      </c>
      <c r="K47" s="1" t="s">
        <v>22</v>
      </c>
      <c r="L47" s="1" t="s">
        <v>42</v>
      </c>
      <c r="M47" s="102" t="s">
        <v>1327</v>
      </c>
      <c r="N47" s="1" t="s">
        <v>1328</v>
      </c>
      <c r="O47" s="1" t="s">
        <v>1329</v>
      </c>
      <c r="P47" s="1" t="s">
        <v>457</v>
      </c>
      <c r="Q47" s="97">
        <f>IFERROR(INDEX(BP:BP, MATCH(R47, BN:BN, 0)), "")</f>
        <v>1</v>
      </c>
      <c r="R47" s="1" t="s">
        <v>361</v>
      </c>
      <c r="S47" s="1" t="s">
        <v>125</v>
      </c>
      <c r="T47" s="1" t="s">
        <v>1338</v>
      </c>
      <c r="U47" s="1" t="s">
        <v>22</v>
      </c>
      <c r="V47" s="1" t="s">
        <v>22</v>
      </c>
      <c r="W47" s="1" t="s">
        <v>22</v>
      </c>
      <c r="X47" s="1" t="s">
        <v>22</v>
      </c>
      <c r="Y47" s="1" t="s">
        <v>22</v>
      </c>
      <c r="Z47" s="1" t="s">
        <v>22</v>
      </c>
      <c r="AA47" s="1" t="s">
        <v>22</v>
      </c>
      <c r="AB47" s="4" t="s">
        <v>22</v>
      </c>
      <c r="AC47" s="4" t="s">
        <v>22</v>
      </c>
      <c r="AF47">
        <v>16</v>
      </c>
      <c r="AG47" t="str">
        <v>offshore wind energy</v>
      </c>
      <c r="AH47" t="str">
        <v>COst REduction and increase performance of floating WIND technology</v>
      </c>
      <c r="AI47" t="str">
        <v>COREWIND</v>
      </c>
      <c r="AJ47">
        <v>815083</v>
      </c>
      <c r="AK47">
        <v>43709</v>
      </c>
      <c r="AL47">
        <v>45077</v>
      </c>
      <c r="AM47" t="str">
        <v>null</v>
      </c>
      <c r="AN47" t="str">
        <v>€ 5 031 858,75</v>
      </c>
      <c r="AO47" t="str">
        <v>null</v>
      </c>
      <c r="AP47" t="str">
        <v>null</v>
      </c>
      <c r="AQ47" t="str">
        <v>H2020-EU.3.3. - SOCIETAL CHALLENGES - Secure, clean and efficient energy</v>
      </c>
      <c r="AR47" t="str">
        <v>LC-SC3-RES-11-2018 - Developing solutions to reduce the cost and increase performance of renewable technologies</v>
      </c>
      <c r="AS47" t="str">
        <v>H2020-LC-SC3-2018-2019-2020</v>
      </c>
      <c r="AT47" t="str">
        <v>https://cordis.europa.eu/project/id/815083</v>
      </c>
      <c r="AU47" t="str">
        <v>Participant</v>
      </c>
      <c r="AV47">
        <v>1</v>
      </c>
      <c r="AW47" t="str">
        <v>POLITECNICO DI MILANO</v>
      </c>
      <c r="AX47" t="str">
        <v>Italy</v>
      </c>
      <c r="AY47" t="str">
        <v>€ 200 375,00</v>
      </c>
      <c r="AZ47" t="str">
        <v>null</v>
      </c>
      <c r="BA47" t="str">
        <v>null</v>
      </c>
      <c r="BB47" t="str">
        <v>null</v>
      </c>
      <c r="BC47" t="str">
        <v>null</v>
      </c>
      <c r="BD47" t="str">
        <v>null</v>
      </c>
      <c r="BE47" t="str">
        <v>null</v>
      </c>
      <c r="BF47" t="str">
        <v>null</v>
      </c>
      <c r="BG47" t="str">
        <v>null</v>
      </c>
      <c r="BH47" t="str">
        <v>null</v>
      </c>
      <c r="BK47" t="str">
        <v>UL INTERNATIONAL GMBH</v>
      </c>
      <c r="BL47" cm="1">
        <f t="array" ref="BL47">SUMPRODUCT(($AW$2:$AW$2182=$BK47)*(1/(COUNTIFS($AH$2:$AH$2182, $AH$2:$AH$2182, $AW$2:$AW$2182, $BK47)+(COUNTIFS($AH$2:$AH$2182, $AH$2:$AH$2182, $AW$2:$AW$2182, $BK47)=0))))</f>
        <v>2</v>
      </c>
      <c r="BM47" cm="1">
        <f t="array" ref="BM47">COUNTA(_xlfn.UNIQUE(_xlfn._xlws.FILTER(Table1[Project Topic], Table1[Organization]=$BK47)))</f>
        <v>2</v>
      </c>
      <c r="BN47" s="1" t="str">
        <v>ETHNIKO KENTRO EREVNAS KAI TECHNOLOGIKIS ANAPTYXIS</v>
      </c>
      <c r="BO47" t="s">
        <v>358</v>
      </c>
      <c r="BP47" cm="1">
        <f t="array" ref="BP47">SUM(IF(FREQUENCY(IF($R$2:$R$3000=BO47, MATCH($C$2:$C$3000, $C$2:$C$3000, 0)), ROW($C$2:$C$3000)-ROW($C$2)+1), 1))</f>
        <v>3</v>
      </c>
      <c r="BS47" s="68" t="s">
        <v>668</v>
      </c>
      <c r="BT47">
        <v>1</v>
      </c>
      <c r="BV47" t="str">
        <v>ETHNIKO KENTRO EREVNAS KAI TECHNOLOGIKIS ANAPTYXIS</v>
      </c>
      <c r="BW47" cm="1">
        <f t="array" ref="BW47">SUM(--(FREQUENCY(IF($R$2:$R$1538=BV47, MATCH($C$2:$C$1538, $C$2:$C$1538, 0)), ROW($C$2:$C$1538)-ROW($C$2)+1)&gt;0))</f>
        <v>11</v>
      </c>
      <c r="BY47" t="str">
        <v>Geologically Enhanced NaturE-based Solutions for climate change resiliency of critical water InfraStructure</v>
      </c>
    </row>
    <row r="48" spans="1:77" ht="31.8" customHeight="1" x14ac:dyDescent="0.3">
      <c r="A48" s="56">
        <v>14</v>
      </c>
      <c r="B48" s="54" t="s">
        <v>3712</v>
      </c>
      <c r="C48" s="1" t="s">
        <v>1324</v>
      </c>
      <c r="D48" s="1" t="s">
        <v>1325</v>
      </c>
      <c r="E48" s="1">
        <v>101083716</v>
      </c>
      <c r="F48" s="21">
        <v>44927</v>
      </c>
      <c r="G48" s="21">
        <v>46387</v>
      </c>
      <c r="H48" s="1" t="s">
        <v>22</v>
      </c>
      <c r="I48" s="1" t="s">
        <v>22</v>
      </c>
      <c r="J48" s="1" t="s">
        <v>22</v>
      </c>
      <c r="K48" s="1" t="s">
        <v>22</v>
      </c>
      <c r="L48" s="1" t="s">
        <v>42</v>
      </c>
      <c r="M48" s="102" t="s">
        <v>1327</v>
      </c>
      <c r="N48" s="1" t="s">
        <v>1328</v>
      </c>
      <c r="O48" s="1" t="s">
        <v>1329</v>
      </c>
      <c r="P48" s="1" t="s">
        <v>689</v>
      </c>
      <c r="Q48" s="97">
        <f>IFERROR(INDEX(BP:BP, MATCH(R48, BN:BN, 0)), "")</f>
        <v>3</v>
      </c>
      <c r="R48" s="1" t="s">
        <v>1348</v>
      </c>
      <c r="S48" s="1" t="s">
        <v>132</v>
      </c>
      <c r="T48" s="1" t="s">
        <v>741</v>
      </c>
      <c r="U48" s="1" t="s">
        <v>22</v>
      </c>
      <c r="V48" s="1" t="s">
        <v>22</v>
      </c>
      <c r="W48" s="1" t="s">
        <v>22</v>
      </c>
      <c r="X48" s="1" t="s">
        <v>22</v>
      </c>
      <c r="Y48" s="1" t="s">
        <v>22</v>
      </c>
      <c r="Z48" s="1" t="s">
        <v>22</v>
      </c>
      <c r="AA48" s="1" t="s">
        <v>22</v>
      </c>
      <c r="AB48" s="4" t="s">
        <v>22</v>
      </c>
      <c r="AC48" s="4" t="s">
        <v>22</v>
      </c>
      <c r="AF48">
        <v>16</v>
      </c>
      <c r="AG48" t="str">
        <v>offshore wind energy</v>
      </c>
      <c r="AH48" t="str">
        <v>COst REduction and increase performance of floating WIND technology</v>
      </c>
      <c r="AI48" t="str">
        <v>COREWIND</v>
      </c>
      <c r="AJ48">
        <v>815083</v>
      </c>
      <c r="AK48">
        <v>43709</v>
      </c>
      <c r="AL48">
        <v>45077</v>
      </c>
      <c r="AM48" t="str">
        <v>null</v>
      </c>
      <c r="AN48" t="str">
        <v>€ 5 031 858,75</v>
      </c>
      <c r="AO48" t="str">
        <v>null</v>
      </c>
      <c r="AP48" t="str">
        <v>null</v>
      </c>
      <c r="AQ48" t="str">
        <v>H2020-EU.3.3. - SOCIETAL CHALLENGES - Secure, clean and efficient energy</v>
      </c>
      <c r="AR48" t="str">
        <v>LC-SC3-RES-11-2018 - Developing solutions to reduce the cost and increase performance of renewable technologies</v>
      </c>
      <c r="AS48" t="str">
        <v>H2020-LC-SC3-2018-2019-2020</v>
      </c>
      <c r="AT48" t="str">
        <v>https://cordis.europa.eu/project/id/815083</v>
      </c>
      <c r="AU48" t="str">
        <v>Third-party</v>
      </c>
      <c r="AV48">
        <v>1</v>
      </c>
      <c r="AW48" t="str">
        <v>RAMBOLL DANMARK AS</v>
      </c>
      <c r="AX48" t="str">
        <v>Denmark</v>
      </c>
      <c r="AY48" t="str">
        <v>€ 16 000,00</v>
      </c>
      <c r="AZ48" t="str">
        <v>null</v>
      </c>
      <c r="BA48" t="str">
        <v>null</v>
      </c>
      <c r="BB48" t="str">
        <v>null</v>
      </c>
      <c r="BC48" t="str">
        <v>null</v>
      </c>
      <c r="BD48" t="str">
        <v>null</v>
      </c>
      <c r="BE48" t="str">
        <v>null</v>
      </c>
      <c r="BF48" t="str">
        <v>null</v>
      </c>
      <c r="BG48" t="str">
        <v>null</v>
      </c>
      <c r="BH48" t="str">
        <v>null</v>
      </c>
      <c r="BK48" t="str">
        <v>UNIVERSIDAD DE CANTABRIA</v>
      </c>
      <c r="BL48" cm="1">
        <f t="array" ref="BL48">SUMPRODUCT(($AW$2:$AW$2182=$BK48)*(1/(COUNTIFS($AH$2:$AH$2182, $AH$2:$AH$2182, $AW$2:$AW$2182, $BK48)+(COUNTIFS($AH$2:$AH$2182, $AH$2:$AH$2182, $AW$2:$AW$2182, $BK48)=0))))</f>
        <v>1</v>
      </c>
      <c r="BM48" cm="1">
        <f t="array" ref="BM48">COUNTA(_xlfn.UNIQUE(_xlfn._xlws.FILTER(Table1[Project Topic], Table1[Organization]=$BK48)))</f>
        <v>1</v>
      </c>
      <c r="BN48" s="93" t="str">
        <v>EUROPEAN BIOGAS ASSOCIATION AISBL</v>
      </c>
      <c r="BO48" t="s">
        <v>359</v>
      </c>
      <c r="BP48" cm="1">
        <f t="array" ref="BP48">SUM(IF(FREQUENCY(IF($R$2:$R$3000=BO48, MATCH($C$2:$C$3000, $C$2:$C$3000, 0)), ROW($C$2:$C$3000)-ROW($C$2)+1), 1))</f>
        <v>4</v>
      </c>
      <c r="BS48" s="68" t="s">
        <v>661</v>
      </c>
      <c r="BT48">
        <v>1</v>
      </c>
      <c r="BV48" t="str">
        <v>EUROPEAN BIOGAS ASSOCIATION AISBL</v>
      </c>
      <c r="BW48" cm="1">
        <f t="array" ref="BW48">SUM(--(FREQUENCY(IF($R$2:$R$1538=BV48, MATCH($C$2:$C$1538, $C$2:$C$1538, 0)), ROW($C$2:$C$1538)-ROW($C$2)+1)&gt;0))</f>
        <v>3</v>
      </c>
      <c r="BY48" t="str">
        <v>Smart Citizen Education for a greeN fuTure</v>
      </c>
    </row>
    <row r="49" spans="1:77" ht="31.8" customHeight="1" x14ac:dyDescent="0.3">
      <c r="A49" s="84">
        <v>17</v>
      </c>
      <c r="B49" s="1" t="s">
        <v>22</v>
      </c>
      <c r="C49" s="1" t="s">
        <v>4023</v>
      </c>
      <c r="D49" s="1" t="s">
        <v>3749</v>
      </c>
      <c r="E49" s="1">
        <v>101075659</v>
      </c>
      <c r="F49" s="21">
        <v>44866</v>
      </c>
      <c r="G49" s="21">
        <v>45961</v>
      </c>
      <c r="H49" s="21" t="s">
        <v>2871</v>
      </c>
      <c r="I49" s="1" t="s">
        <v>4026</v>
      </c>
      <c r="J49" s="1" t="s">
        <v>4026</v>
      </c>
      <c r="K49" s="87" t="s">
        <v>4028</v>
      </c>
      <c r="L49" s="1" t="s">
        <v>128</v>
      </c>
      <c r="M49" s="102" t="s">
        <v>4029</v>
      </c>
      <c r="N49" s="1" t="s">
        <v>2639</v>
      </c>
      <c r="O49" s="1" t="s">
        <v>4024</v>
      </c>
      <c r="P49" s="1" t="s">
        <v>457</v>
      </c>
      <c r="Q49" s="97">
        <f>IFERROR(INDEX(BP:BP, MATCH(R49, BN:BN, 0)), "")</f>
        <v>1</v>
      </c>
      <c r="R49" s="1" t="s">
        <v>4031</v>
      </c>
      <c r="S49" s="1" t="s">
        <v>318</v>
      </c>
      <c r="T49" s="1" t="s">
        <v>4032</v>
      </c>
      <c r="U49" s="26" t="s">
        <v>22</v>
      </c>
      <c r="V49" s="1" t="s">
        <v>22</v>
      </c>
      <c r="W49" s="26" t="s">
        <v>22</v>
      </c>
      <c r="X49" s="10" t="s">
        <v>22</v>
      </c>
      <c r="Y49" s="10" t="s">
        <v>22</v>
      </c>
      <c r="Z49" s="26" t="s">
        <v>22</v>
      </c>
      <c r="AA49" s="26" t="s">
        <v>22</v>
      </c>
      <c r="AB49" s="4" t="s">
        <v>22</v>
      </c>
      <c r="AC49" s="4" t="s">
        <v>22</v>
      </c>
      <c r="AF49">
        <v>16</v>
      </c>
      <c r="AG49" t="str">
        <v>offshore wind energy</v>
      </c>
      <c r="AH49" t="str">
        <v>COst REduction and increase performance of floating WIND technology</v>
      </c>
      <c r="AI49" t="str">
        <v>COREWIND</v>
      </c>
      <c r="AJ49">
        <v>815083</v>
      </c>
      <c r="AK49">
        <v>43709</v>
      </c>
      <c r="AL49">
        <v>45077</v>
      </c>
      <c r="AM49" t="str">
        <v>null</v>
      </c>
      <c r="AN49" t="str">
        <v>€ 5 031 858,75</v>
      </c>
      <c r="AO49" t="str">
        <v>null</v>
      </c>
      <c r="AP49" t="str">
        <v>null</v>
      </c>
      <c r="AQ49" t="str">
        <v>H2020-EU.3.3. - SOCIETAL CHALLENGES - Secure, clean and efficient energy</v>
      </c>
      <c r="AR49" t="str">
        <v>LC-SC3-RES-11-2018 - Developing solutions to reduce the cost and increase performance of renewable technologies</v>
      </c>
      <c r="AS49" t="str">
        <v>H2020-LC-SC3-2018-2019-2020</v>
      </c>
      <c r="AT49" t="str">
        <v>https://cordis.europa.eu/project/id/815083</v>
      </c>
      <c r="AU49" t="str">
        <v>Participant</v>
      </c>
      <c r="AV49">
        <v>1</v>
      </c>
      <c r="AW49" t="str">
        <v>RAMBOLL DEUTSCHLAND GMBH</v>
      </c>
      <c r="AX49" t="str">
        <v>Germany</v>
      </c>
      <c r="AY49" t="str">
        <v>€ 511 078,12</v>
      </c>
      <c r="AZ49" t="str">
        <v>null</v>
      </c>
      <c r="BA49" t="str">
        <v>null</v>
      </c>
      <c r="BB49" t="str">
        <v>null</v>
      </c>
      <c r="BC49" t="str">
        <v>null</v>
      </c>
      <c r="BD49" t="str">
        <v>null</v>
      </c>
      <c r="BE49" t="str">
        <v>null</v>
      </c>
      <c r="BF49" t="str">
        <v>null</v>
      </c>
      <c r="BG49" t="str">
        <v>null</v>
      </c>
      <c r="BH49" t="str">
        <v>null</v>
      </c>
      <c r="BK49" t="str">
        <v>UNIVERSITY OF STUTTGART</v>
      </c>
      <c r="BL49" cm="1">
        <f t="array" ref="BL49">SUMPRODUCT(($AW$2:$AW$2182=$BK49)*(1/(COUNTIFS($AH$2:$AH$2182, $AH$2:$AH$2182, $AW$2:$AW$2182, $BK49)+(COUNTIFS($AH$2:$AH$2182, $AH$2:$AH$2182, $AW$2:$AW$2182, $BK49)=0))))</f>
        <v>2</v>
      </c>
      <c r="BM49" cm="1">
        <f t="array" ref="BM49">COUNTA(_xlfn.UNIQUE(_xlfn._xlws.FILTER(Table1[Project Topic], Table1[Organization]=$BK49)))</f>
        <v>6</v>
      </c>
      <c r="BN49" s="1" t="str">
        <v>EUROPEAN DAIRY FARMERS E.V.</v>
      </c>
      <c r="BO49" t="s">
        <v>360</v>
      </c>
      <c r="BP49" cm="1">
        <f t="array" ref="BP49">SUM(IF(FREQUENCY(IF($R$2:$R$3000=BO49, MATCH($C$2:$C$3000, $C$2:$C$3000, 0)), ROW($C$2:$C$3000)-ROW($C$2)+1), 1))</f>
        <v>16</v>
      </c>
      <c r="BS49" s="68" t="s">
        <v>670</v>
      </c>
      <c r="BT49">
        <v>1</v>
      </c>
      <c r="BV49" t="str">
        <v>EUROPEAN DAIRY FARMERS E.V.</v>
      </c>
      <c r="BW49" cm="1">
        <f t="array" ref="BW49">SUM(--(FREQUENCY(IF($R$2:$R$1538=BV49, MATCH($C$2:$C$1538, $C$2:$C$1538, 0)), ROW($C$2:$C$1538)-ROW($C$2)+1)&gt;0))</f>
        <v>1</v>
      </c>
      <c r="BY49" t="str">
        <v>Hierarchical and Agile Resource Management Optimization for Networks in Smart Energy Communities</v>
      </c>
    </row>
    <row r="50" spans="1:77" ht="31.8" customHeight="1" x14ac:dyDescent="0.3">
      <c r="A50" s="84">
        <v>17</v>
      </c>
      <c r="B50" s="1" t="s">
        <v>22</v>
      </c>
      <c r="C50" s="1" t="s">
        <v>4023</v>
      </c>
      <c r="D50" s="1" t="s">
        <v>3749</v>
      </c>
      <c r="E50" s="1">
        <v>101075659</v>
      </c>
      <c r="F50" s="21">
        <v>44866</v>
      </c>
      <c r="G50" s="21">
        <v>45961</v>
      </c>
      <c r="H50" s="21" t="s">
        <v>2871</v>
      </c>
      <c r="I50" s="1" t="s">
        <v>4026</v>
      </c>
      <c r="J50" s="1" t="s">
        <v>4026</v>
      </c>
      <c r="K50" s="87" t="s">
        <v>4028</v>
      </c>
      <c r="L50" s="1" t="s">
        <v>128</v>
      </c>
      <c r="M50" s="102" t="s">
        <v>4029</v>
      </c>
      <c r="N50" s="1" t="s">
        <v>2639</v>
      </c>
      <c r="O50" s="1" t="s">
        <v>4024</v>
      </c>
      <c r="P50" s="1" t="s">
        <v>457</v>
      </c>
      <c r="Q50" s="97">
        <f>IFERROR(INDEX(BP:BP, MATCH(R50, BN:BN, 0)), "")</f>
        <v>1</v>
      </c>
      <c r="R50" s="1" t="s">
        <v>4033</v>
      </c>
      <c r="S50" s="1" t="s">
        <v>318</v>
      </c>
      <c r="T50" s="1" t="s">
        <v>4034</v>
      </c>
      <c r="U50" s="26" t="s">
        <v>22</v>
      </c>
      <c r="V50" s="1" t="s">
        <v>22</v>
      </c>
      <c r="W50" s="26" t="s">
        <v>22</v>
      </c>
      <c r="X50" s="10" t="s">
        <v>22</v>
      </c>
      <c r="Y50" s="10" t="s">
        <v>22</v>
      </c>
      <c r="Z50" s="26" t="s">
        <v>22</v>
      </c>
      <c r="AA50" s="26" t="s">
        <v>22</v>
      </c>
      <c r="AB50" s="4" t="s">
        <v>22</v>
      </c>
      <c r="AC50" s="4" t="s">
        <v>22</v>
      </c>
      <c r="AF50">
        <v>16</v>
      </c>
      <c r="AG50" t="str">
        <v>offshore wind energy</v>
      </c>
      <c r="AH50" t="str">
        <v>COst REduction and increase performance of floating WIND technology</v>
      </c>
      <c r="AI50" t="str">
        <v>COREWIND</v>
      </c>
      <c r="AJ50">
        <v>815083</v>
      </c>
      <c r="AK50">
        <v>43709</v>
      </c>
      <c r="AL50">
        <v>45077</v>
      </c>
      <c r="AM50" t="str">
        <v>null</v>
      </c>
      <c r="AN50" t="str">
        <v>€ 5 031 858,75</v>
      </c>
      <c r="AO50" t="str">
        <v>null</v>
      </c>
      <c r="AP50" t="str">
        <v>null</v>
      </c>
      <c r="AQ50" t="str">
        <v>H2020-EU.3.3. - SOCIETAL CHALLENGES - Secure, clean and efficient energy</v>
      </c>
      <c r="AR50" t="str">
        <v>LC-SC3-RES-11-2018 - Developing solutions to reduce the cost and increase performance of renewable technologies</v>
      </c>
      <c r="AS50" t="str">
        <v>H2020-LC-SC3-2018-2019-2020</v>
      </c>
      <c r="AT50" t="str">
        <v>https://cordis.europa.eu/project/id/815083</v>
      </c>
      <c r="AU50" t="str">
        <v>Third-party</v>
      </c>
      <c r="AV50">
        <v>1</v>
      </c>
      <c r="AW50" t="str">
        <v>RAMBOLL UK LIMITED</v>
      </c>
      <c r="AX50" t="str">
        <v>United Kingdom</v>
      </c>
      <c r="AY50" t="str">
        <v>€ 22 500,00</v>
      </c>
      <c r="AZ50" t="str">
        <v>null</v>
      </c>
      <c r="BA50" t="str">
        <v>null</v>
      </c>
      <c r="BB50" t="str">
        <v>null</v>
      </c>
      <c r="BC50" t="str">
        <v>null</v>
      </c>
      <c r="BD50" t="str">
        <v>null</v>
      </c>
      <c r="BE50" t="str">
        <v>null</v>
      </c>
      <c r="BF50" t="str">
        <v>null</v>
      </c>
      <c r="BG50" t="str">
        <v>null</v>
      </c>
      <c r="BH50" t="str">
        <v>null</v>
      </c>
      <c r="BK50" t="str">
        <v>WindEurope</v>
      </c>
      <c r="BL50" cm="1">
        <f t="array" ref="BL50">SUMPRODUCT(($AW$2:$AW$2182=$BK50)*(1/(COUNTIFS($AH$2:$AH$2182, $AH$2:$AH$2182, $AW$2:$AW$2182, $BK50)+(COUNTIFS($AH$2:$AH$2182, $AH$2:$AH$2182, $AW$2:$AW$2182, $BK50)=0))))</f>
        <v>2</v>
      </c>
      <c r="BM50" cm="1">
        <f t="array" ref="BM50">COUNTA(_xlfn.UNIQUE(_xlfn._xlws.FILTER(Table1[Project Topic], Table1[Organization]=$BK50)))</f>
        <v>2</v>
      </c>
      <c r="BN50" s="93" t="str">
        <v>FBCD AS</v>
      </c>
      <c r="BO50" t="s">
        <v>361</v>
      </c>
      <c r="BP50" cm="1">
        <f t="array" ref="BP50">SUM(IF(FREQUENCY(IF($R$2:$R$3000=BO50, MATCH($C$2:$C$3000, $C$2:$C$3000, 0)), ROW($C$2:$C$3000)-ROW($C$2)+1), 1))</f>
        <v>7</v>
      </c>
      <c r="BS50" s="68" t="s">
        <v>361</v>
      </c>
      <c r="BT50">
        <v>1</v>
      </c>
      <c r="BV50" t="str">
        <v>FBCD AS</v>
      </c>
      <c r="BW50" cm="1">
        <f t="array" ref="BW50">SUM(--(FREQUENCY(IF($R$2:$R$1538=BV50, MATCH($C$2:$C$1538, $C$2:$C$1538, 0)), ROW($C$2:$C$1538)-ROW($C$2)+1)&gt;0))</f>
        <v>1</v>
      </c>
      <c r="BY50" t="str">
        <v>Breakthrough zero-emissions heat generation with hydrogen-metal systems</v>
      </c>
    </row>
    <row r="51" spans="1:77" ht="31.8" customHeight="1" x14ac:dyDescent="0.3">
      <c r="A51" s="84">
        <v>17</v>
      </c>
      <c r="B51" s="1" t="s">
        <v>22</v>
      </c>
      <c r="C51" s="1" t="s">
        <v>4023</v>
      </c>
      <c r="D51" s="1" t="s">
        <v>3749</v>
      </c>
      <c r="E51" s="1">
        <v>101075659</v>
      </c>
      <c r="F51" s="21">
        <v>44866</v>
      </c>
      <c r="G51" s="21">
        <v>45961</v>
      </c>
      <c r="H51" s="21" t="s">
        <v>2871</v>
      </c>
      <c r="I51" s="1" t="s">
        <v>4026</v>
      </c>
      <c r="J51" s="1" t="s">
        <v>4026</v>
      </c>
      <c r="K51" s="87" t="s">
        <v>4028</v>
      </c>
      <c r="L51" s="1" t="s">
        <v>128</v>
      </c>
      <c r="M51" s="102" t="s">
        <v>4029</v>
      </c>
      <c r="N51" s="1" t="s">
        <v>2639</v>
      </c>
      <c r="O51" s="1" t="s">
        <v>4024</v>
      </c>
      <c r="P51" s="1" t="s">
        <v>457</v>
      </c>
      <c r="Q51" s="97">
        <f>IFERROR(INDEX(BP:BP, MATCH(R51, BN:BN, 0)), "")</f>
        <v>3</v>
      </c>
      <c r="R51" s="1" t="s">
        <v>1090</v>
      </c>
      <c r="S51" s="1" t="s">
        <v>47</v>
      </c>
      <c r="T51" s="1" t="s">
        <v>4039</v>
      </c>
      <c r="U51" s="26" t="s">
        <v>22</v>
      </c>
      <c r="V51" s="1" t="s">
        <v>22</v>
      </c>
      <c r="W51" s="26" t="s">
        <v>22</v>
      </c>
      <c r="X51" s="10" t="s">
        <v>22</v>
      </c>
      <c r="Y51" s="10" t="s">
        <v>22</v>
      </c>
      <c r="Z51" s="26" t="s">
        <v>22</v>
      </c>
      <c r="AA51" s="26" t="s">
        <v>22</v>
      </c>
      <c r="AB51" s="4" t="s">
        <v>22</v>
      </c>
      <c r="AC51" s="4" t="s">
        <v>22</v>
      </c>
      <c r="AF51">
        <v>16</v>
      </c>
      <c r="AG51" t="str">
        <v>offshore wind energy</v>
      </c>
      <c r="AH51" t="str">
        <v>COst REduction and increase performance of floating WIND technology</v>
      </c>
      <c r="AI51" t="str">
        <v>COREWIND</v>
      </c>
      <c r="AJ51">
        <v>815083</v>
      </c>
      <c r="AK51">
        <v>43709</v>
      </c>
      <c r="AL51">
        <v>45077</v>
      </c>
      <c r="AM51" t="str">
        <v>null</v>
      </c>
      <c r="AN51" t="str">
        <v>€ 5 031 858,75</v>
      </c>
      <c r="AO51" t="str">
        <v>null</v>
      </c>
      <c r="AP51" t="str">
        <v>null</v>
      </c>
      <c r="AQ51" t="str">
        <v>H2020-EU.3.3. - SOCIETAL CHALLENGES - Secure, clean and efficient energy</v>
      </c>
      <c r="AR51" t="str">
        <v>LC-SC3-RES-11-2018 - Developing solutions to reduce the cost and increase performance of renewable technologies</v>
      </c>
      <c r="AS51" t="str">
        <v>H2020-LC-SC3-2018-2019-2020</v>
      </c>
      <c r="AT51" t="str">
        <v>https://cordis.europa.eu/project/id/815083</v>
      </c>
      <c r="AU51" t="str">
        <v>Participant</v>
      </c>
      <c r="AV51">
        <v>1</v>
      </c>
      <c r="AW51" t="str">
        <v>UL INTERNATIONAL GMBH</v>
      </c>
      <c r="AX51" t="str">
        <v>Germany</v>
      </c>
      <c r="AY51" t="str">
        <v>€ 173 359,38</v>
      </c>
      <c r="AZ51" t="str">
        <v>null</v>
      </c>
      <c r="BA51" t="str">
        <v>null</v>
      </c>
      <c r="BB51" t="str">
        <v>null</v>
      </c>
      <c r="BC51" t="str">
        <v>null</v>
      </c>
      <c r="BD51" t="str">
        <v>null</v>
      </c>
      <c r="BE51" t="str">
        <v>null</v>
      </c>
      <c r="BF51" t="str">
        <v>null</v>
      </c>
      <c r="BG51" t="str">
        <v>null</v>
      </c>
      <c r="BH51" t="str">
        <v>null</v>
      </c>
      <c r="BK51" t="str">
        <v>A.L.E. HEAVYLIFT IBERICA SA</v>
      </c>
      <c r="BL51" cm="1">
        <f t="array" ref="BL51">SUMPRODUCT(($AW$2:$AW$2182=$BK51)*(1/(COUNTIFS($AH$2:$AH$2182, $AH$2:$AH$2182, $AW$2:$AW$2182, $BK51)+(COUNTIFS($AH$2:$AH$2182, $AH$2:$AH$2182, $AW$2:$AW$2182, $BK51)=0))))</f>
        <v>1</v>
      </c>
      <c r="BM51" cm="1">
        <f t="array" ref="BM51">COUNTA(_xlfn.UNIQUE(_xlfn._xlws.FILTER(Table1[Project Topic], Table1[Organization]=$BK51)))</f>
        <v>1</v>
      </c>
      <c r="BN51" s="1" t="str">
        <v>PEDAL CONSULTING SRO</v>
      </c>
      <c r="BO51" t="s">
        <v>365</v>
      </c>
      <c r="BP51" cm="1">
        <f t="array" ref="BP51">SUM(IF(FREQUENCY(IF($R$2:$R$3000=BO51, MATCH($C$2:$C$3000, $C$2:$C$3000, 0)), ROW($C$2:$C$3000)-ROW($C$2)+1), 1))</f>
        <v>1</v>
      </c>
      <c r="BS51" s="67" t="s">
        <v>2875</v>
      </c>
      <c r="BT51">
        <v>1</v>
      </c>
      <c r="BV51" t="str">
        <v>PEDAL CONSULTING SRO</v>
      </c>
      <c r="BW51" cm="1">
        <f t="array" ref="BW51">SUM(--(FREQUENCY(IF($R$2:$R$1538=BV51, MATCH($C$2:$C$1538, $C$2:$C$1538, 0)), ROW($C$2:$C$1538)-ROW($C$2)+1)&gt;0))</f>
        <v>1</v>
      </c>
      <c r="BY51" t="str">
        <v>An innovative approach for renewable energy storage by a combination of hydrogen carriers and heat storage</v>
      </c>
    </row>
    <row r="52" spans="1:77" ht="31.8" customHeight="1" x14ac:dyDescent="0.3">
      <c r="A52" s="84">
        <v>17</v>
      </c>
      <c r="B52" s="1" t="s">
        <v>22</v>
      </c>
      <c r="C52" s="1" t="s">
        <v>4023</v>
      </c>
      <c r="D52" s="1" t="s">
        <v>3749</v>
      </c>
      <c r="E52" s="1">
        <v>101075659</v>
      </c>
      <c r="F52" s="21">
        <v>44866</v>
      </c>
      <c r="G52" s="21">
        <v>45961</v>
      </c>
      <c r="H52" s="21" t="s">
        <v>2871</v>
      </c>
      <c r="I52" s="1" t="s">
        <v>4026</v>
      </c>
      <c r="J52" s="1" t="s">
        <v>4026</v>
      </c>
      <c r="K52" s="87" t="s">
        <v>4028</v>
      </c>
      <c r="L52" s="1" t="s">
        <v>128</v>
      </c>
      <c r="M52" s="102" t="s">
        <v>4029</v>
      </c>
      <c r="N52" s="1" t="s">
        <v>2639</v>
      </c>
      <c r="O52" s="1" t="s">
        <v>4024</v>
      </c>
      <c r="P52" s="1" t="s">
        <v>457</v>
      </c>
      <c r="Q52" s="97">
        <f>IFERROR(INDEX(BP:BP, MATCH(R52, BN:BN, 0)), "")</f>
        <v>4</v>
      </c>
      <c r="R52" s="1" t="s">
        <v>3111</v>
      </c>
      <c r="S52" s="1" t="s">
        <v>61</v>
      </c>
      <c r="T52" s="1" t="s">
        <v>4045</v>
      </c>
      <c r="U52" s="26" t="s">
        <v>22</v>
      </c>
      <c r="V52" s="1" t="s">
        <v>22</v>
      </c>
      <c r="W52" s="26" t="s">
        <v>22</v>
      </c>
      <c r="X52" s="10" t="s">
        <v>22</v>
      </c>
      <c r="Y52" s="10" t="s">
        <v>22</v>
      </c>
      <c r="Z52" s="26" t="s">
        <v>22</v>
      </c>
      <c r="AA52" s="26" t="s">
        <v>22</v>
      </c>
      <c r="AB52" s="4" t="s">
        <v>22</v>
      </c>
      <c r="AC52" s="4" t="s">
        <v>22</v>
      </c>
      <c r="AF52">
        <v>16</v>
      </c>
      <c r="AG52" t="str">
        <v>offshore wind energy</v>
      </c>
      <c r="AH52" t="str">
        <v>COst REduction and increase performance of floating WIND technology</v>
      </c>
      <c r="AI52" t="str">
        <v>COREWIND</v>
      </c>
      <c r="AJ52">
        <v>815083</v>
      </c>
      <c r="AK52">
        <v>43709</v>
      </c>
      <c r="AL52">
        <v>45077</v>
      </c>
      <c r="AM52" t="str">
        <v>null</v>
      </c>
      <c r="AN52" t="str">
        <v>€ 5 031 858,75</v>
      </c>
      <c r="AO52" t="str">
        <v>null</v>
      </c>
      <c r="AP52" t="str">
        <v>null</v>
      </c>
      <c r="AQ52" t="str">
        <v>H2020-EU.3.3. - SOCIETAL CHALLENGES - Secure, clean and efficient energy</v>
      </c>
      <c r="AR52" t="str">
        <v>LC-SC3-RES-11-2018 - Developing solutions to reduce the cost and increase performance of renewable technologies</v>
      </c>
      <c r="AS52" t="str">
        <v>H2020-LC-SC3-2018-2019-2020</v>
      </c>
      <c r="AT52" t="str">
        <v>https://cordis.europa.eu/project/id/815083</v>
      </c>
      <c r="AU52" t="str">
        <v>Third-party</v>
      </c>
      <c r="AV52">
        <v>1</v>
      </c>
      <c r="AW52" t="str">
        <v>UNIVERSIDAD DE CANTABRIA</v>
      </c>
      <c r="AX52" t="str">
        <v>Spain</v>
      </c>
      <c r="AY52" t="str">
        <v>€ 102 375,00</v>
      </c>
      <c r="AZ52" t="str">
        <v>null</v>
      </c>
      <c r="BA52" t="str">
        <v>null</v>
      </c>
      <c r="BB52" t="str">
        <v>null</v>
      </c>
      <c r="BC52" t="str">
        <v>null</v>
      </c>
      <c r="BD52" t="str">
        <v>null</v>
      </c>
      <c r="BE52" t="str">
        <v>null</v>
      </c>
      <c r="BF52" t="str">
        <v>null</v>
      </c>
      <c r="BG52" t="str">
        <v>null</v>
      </c>
      <c r="BH52" t="str">
        <v>null</v>
      </c>
      <c r="BK52" t="str">
        <v>A.L.E. HEAVYLIFT IBERICA SA </v>
      </c>
      <c r="BL52" cm="1">
        <f t="array" ref="BL52">SUMPRODUCT(($AW$2:$AW$2182=$BK52)*(1/(COUNTIFS($AH$2:$AH$2182, $AH$2:$AH$2182, $AW$2:$AW$2182, $BK52)+(COUNTIFS($AH$2:$AH$2182, $AH$2:$AH$2182, $AW$2:$AW$2182, $BK52)=0))))</f>
        <v>1</v>
      </c>
      <c r="BM52" cm="1">
        <f t="array" ref="BM52">COUNTA(_xlfn.UNIQUE(_xlfn._xlws.FILTER(Table1[Project Topic], Table1[Organization]=$BK52)))</f>
        <v>1</v>
      </c>
      <c r="BN52" s="93" t="str">
        <v>Q-PLAN INTERNATIONAL ADVISORS PC</v>
      </c>
      <c r="BO52" t="s">
        <v>401</v>
      </c>
      <c r="BP52" cm="1">
        <f t="array" ref="BP52">SUM(IF(FREQUENCY(IF($R$2:$R$3000=BO52, MATCH($C$2:$C$3000, $C$2:$C$3000, 0)), ROW($C$2:$C$3000)-ROW($C$2)+1), 1))</f>
        <v>4</v>
      </c>
      <c r="BS52" s="68" t="s">
        <v>3003</v>
      </c>
      <c r="BT52">
        <v>1</v>
      </c>
      <c r="BV52" t="str">
        <v>Q-PLAN INTERNATIONAL ADVISORS PC</v>
      </c>
      <c r="BW52" cm="1">
        <f t="array" ref="BW52">SUM(--(FREQUENCY(IF($R$2:$R$1538=BV52, MATCH($C$2:$C$1538, $C$2:$C$1538, 0)), ROW($C$2:$C$1538)-ROW($C$2)+1)&gt;0))</f>
        <v>1</v>
      </c>
      <c r="BY52" t="str">
        <v>HYBRID BIOMETHANE PRODUCTION FROM INTEGRATED BIOMASS CONVERSION</v>
      </c>
    </row>
    <row r="53" spans="1:77" ht="31.8" customHeight="1" x14ac:dyDescent="0.3">
      <c r="A53" s="84">
        <v>17</v>
      </c>
      <c r="B53" s="1" t="s">
        <v>22</v>
      </c>
      <c r="C53" s="1" t="s">
        <v>4023</v>
      </c>
      <c r="D53" s="1" t="s">
        <v>3749</v>
      </c>
      <c r="E53" s="1">
        <v>101075659</v>
      </c>
      <c r="F53" s="21">
        <v>44866</v>
      </c>
      <c r="G53" s="21">
        <v>45961</v>
      </c>
      <c r="H53" s="21" t="s">
        <v>2871</v>
      </c>
      <c r="I53" s="1" t="s">
        <v>4026</v>
      </c>
      <c r="J53" s="1" t="s">
        <v>4026</v>
      </c>
      <c r="K53" s="87" t="s">
        <v>4028</v>
      </c>
      <c r="L53" s="1" t="s">
        <v>128</v>
      </c>
      <c r="M53" s="102" t="s">
        <v>4029</v>
      </c>
      <c r="N53" s="1" t="s">
        <v>2639</v>
      </c>
      <c r="O53" s="1" t="s">
        <v>4024</v>
      </c>
      <c r="P53" s="1" t="s">
        <v>457</v>
      </c>
      <c r="Q53" s="97">
        <f>IFERROR(INDEX(BP:BP, MATCH(R53, BN:BN, 0)), "")</f>
        <v>16</v>
      </c>
      <c r="R53" s="1" t="s">
        <v>4043</v>
      </c>
      <c r="S53" s="1" t="s">
        <v>38</v>
      </c>
      <c r="T53" s="1" t="s">
        <v>4044</v>
      </c>
      <c r="U53" s="26" t="s">
        <v>22</v>
      </c>
      <c r="V53" s="1" t="s">
        <v>22</v>
      </c>
      <c r="W53" s="26" t="s">
        <v>22</v>
      </c>
      <c r="X53" s="10" t="s">
        <v>22</v>
      </c>
      <c r="Y53" s="10" t="s">
        <v>22</v>
      </c>
      <c r="Z53" s="26" t="s">
        <v>22</v>
      </c>
      <c r="AA53" s="26" t="s">
        <v>22</v>
      </c>
      <c r="AB53" s="4" t="s">
        <v>22</v>
      </c>
      <c r="AC53" s="4" t="s">
        <v>22</v>
      </c>
      <c r="AF53">
        <v>16</v>
      </c>
      <c r="AG53" t="str">
        <v>offshore wind energy</v>
      </c>
      <c r="AH53" t="str">
        <v>COst REduction and increase performance of floating WIND technology</v>
      </c>
      <c r="AI53" t="str">
        <v>COREWIND</v>
      </c>
      <c r="AJ53">
        <v>815083</v>
      </c>
      <c r="AK53">
        <v>43709</v>
      </c>
      <c r="AL53">
        <v>45077</v>
      </c>
      <c r="AM53" t="str">
        <v>null</v>
      </c>
      <c r="AN53" t="str">
        <v>€ 5 031 858,75</v>
      </c>
      <c r="AO53" t="str">
        <v>null</v>
      </c>
      <c r="AP53" t="str">
        <v>null</v>
      </c>
      <c r="AQ53" t="str">
        <v>H2020-EU.3.3. - SOCIETAL CHALLENGES - Secure, clean and efficient energy</v>
      </c>
      <c r="AR53" t="str">
        <v>LC-SC3-RES-11-2018 - Developing solutions to reduce the cost and increase performance of renewable technologies</v>
      </c>
      <c r="AS53" t="str">
        <v>H2020-LC-SC3-2018-2019-2020</v>
      </c>
      <c r="AT53" t="str">
        <v>https://cordis.europa.eu/project/id/815083</v>
      </c>
      <c r="AU53" t="str">
        <v>Participant</v>
      </c>
      <c r="AV53">
        <v>1</v>
      </c>
      <c r="AW53" t="str">
        <v>UNIVERSITAT POLITECNICA DE CATALUNYA</v>
      </c>
      <c r="AX53" t="str">
        <v>Spain</v>
      </c>
      <c r="AY53" t="str">
        <v>€ 291 625,00</v>
      </c>
      <c r="AZ53" t="str">
        <v>null</v>
      </c>
      <c r="BA53" t="str">
        <v>null</v>
      </c>
      <c r="BB53" t="str">
        <v>null</v>
      </c>
      <c r="BC53" t="str">
        <v>null</v>
      </c>
      <c r="BD53" t="str">
        <v>null</v>
      </c>
      <c r="BE53" t="str">
        <v>null</v>
      </c>
      <c r="BF53" t="str">
        <v>null</v>
      </c>
      <c r="BG53" t="str">
        <v>null</v>
      </c>
      <c r="BH53" t="str">
        <v>null</v>
      </c>
      <c r="BK53" t="str">
        <v>ADWEN OFFSHORE S.L. </v>
      </c>
      <c r="BL53" cm="1">
        <f t="array" ref="BL53">SUMPRODUCT(($AW$2:$AW$2182=$BK53)*(1/(COUNTIFS($AH$2:$AH$2182, $AH$2:$AH$2182, $AW$2:$AW$2182, $BK53)+(COUNTIFS($AH$2:$AH$2182, $AH$2:$AH$2182, $AW$2:$AW$2182, $BK53)=0))))</f>
        <v>1</v>
      </c>
      <c r="BM53" cm="1">
        <f t="array" ref="BM53">COUNTA(_xlfn.UNIQUE(_xlfn._xlws.FILTER(Table1[Project Topic], Table1[Organization]=$BK53)))</f>
        <v>1</v>
      </c>
      <c r="BN53" s="1" t="str">
        <v>SUSTAINABLE INNOVATIONS EUROPE SL</v>
      </c>
      <c r="BO53" t="s">
        <v>402</v>
      </c>
      <c r="BP53" cm="1">
        <f t="array" ref="BP53">SUM(IF(FREQUENCY(IF($R$2:$R$3000=BO53, MATCH($C$2:$C$3000, $C$2:$C$3000, 0)), ROW($C$2:$C$3000)-ROW($C$2)+1), 1))</f>
        <v>3</v>
      </c>
      <c r="BS53" s="67" t="s">
        <v>2898</v>
      </c>
      <c r="BT53">
        <v>9</v>
      </c>
      <c r="BV53" t="str">
        <v>SUSTAINABLE INNOVATIONS EUROPE SL</v>
      </c>
      <c r="BW53" cm="1">
        <f t="array" ref="BW53">SUM(--(FREQUENCY(IF($R$2:$R$1538=BV53, MATCH($C$2:$C$1538, $C$2:$C$1538, 0)), ROW($C$2:$C$1538)-ROW($C$2)+1)&gt;0))</f>
        <v>1</v>
      </c>
      <c r="BY53" t="str">
        <v>Hydrogen Storage In European Subsurface</v>
      </c>
    </row>
    <row r="54" spans="1:77" ht="31.8" customHeight="1" x14ac:dyDescent="0.3">
      <c r="A54" s="84">
        <v>17</v>
      </c>
      <c r="B54" s="1" t="s">
        <v>22</v>
      </c>
      <c r="C54" s="1" t="s">
        <v>4023</v>
      </c>
      <c r="D54" s="1" t="s">
        <v>3749</v>
      </c>
      <c r="E54" s="1">
        <v>101075659</v>
      </c>
      <c r="F54" s="21">
        <v>44866</v>
      </c>
      <c r="G54" s="21">
        <v>45961</v>
      </c>
      <c r="H54" s="21" t="s">
        <v>2871</v>
      </c>
      <c r="I54" s="1" t="s">
        <v>4026</v>
      </c>
      <c r="J54" s="1" t="s">
        <v>4026</v>
      </c>
      <c r="K54" s="87" t="s">
        <v>4028</v>
      </c>
      <c r="L54" s="1" t="s">
        <v>128</v>
      </c>
      <c r="M54" s="102" t="s">
        <v>4029</v>
      </c>
      <c r="N54" s="1" t="s">
        <v>2639</v>
      </c>
      <c r="O54" s="1" t="s">
        <v>4024</v>
      </c>
      <c r="P54" s="1" t="s">
        <v>457</v>
      </c>
      <c r="Q54" s="97">
        <f>IFERROR(INDEX(BP:BP, MATCH(R54, BN:BN, 0)), "")</f>
        <v>7</v>
      </c>
      <c r="R54" s="1" t="s">
        <v>4035</v>
      </c>
      <c r="S54" s="1" t="s">
        <v>121</v>
      </c>
      <c r="T54" s="1" t="s">
        <v>4036</v>
      </c>
      <c r="U54" s="26" t="s">
        <v>22</v>
      </c>
      <c r="V54" s="1" t="s">
        <v>22</v>
      </c>
      <c r="W54" s="26" t="s">
        <v>22</v>
      </c>
      <c r="X54" s="10" t="s">
        <v>22</v>
      </c>
      <c r="Y54" s="10" t="s">
        <v>22</v>
      </c>
      <c r="Z54" s="26" t="s">
        <v>22</v>
      </c>
      <c r="AA54" s="26" t="s">
        <v>22</v>
      </c>
      <c r="AB54" s="4" t="s">
        <v>22</v>
      </c>
      <c r="AC54" s="4" t="s">
        <v>22</v>
      </c>
      <c r="AF54">
        <v>16</v>
      </c>
      <c r="AG54" t="str">
        <v>offshore wind energy</v>
      </c>
      <c r="AH54" t="str">
        <v>COst REduction and increase performance of floating WIND technology</v>
      </c>
      <c r="AI54" t="str">
        <v>COREWIND</v>
      </c>
      <c r="AJ54">
        <v>815083</v>
      </c>
      <c r="AK54">
        <v>43709</v>
      </c>
      <c r="AL54">
        <v>45077</v>
      </c>
      <c r="AM54" t="str">
        <v>null</v>
      </c>
      <c r="AN54" t="str">
        <v>€ 5 031 858,75</v>
      </c>
      <c r="AO54" t="str">
        <v>null</v>
      </c>
      <c r="AP54" t="str">
        <v>null</v>
      </c>
      <c r="AQ54" t="str">
        <v>H2020-EU.3.3. - SOCIETAL CHALLENGES - Secure, clean and efficient energy</v>
      </c>
      <c r="AR54" t="str">
        <v>LC-SC3-RES-11-2018 - Developing solutions to reduce the cost and increase performance of renewable technologies</v>
      </c>
      <c r="AS54" t="str">
        <v>H2020-LC-SC3-2018-2019-2020</v>
      </c>
      <c r="AT54" t="str">
        <v>https://cordis.europa.eu/project/id/815083</v>
      </c>
      <c r="AU54" t="str">
        <v>Participant</v>
      </c>
      <c r="AV54">
        <v>1</v>
      </c>
      <c r="AW54" t="str">
        <v>UNIVERSITY OF STUTTGART</v>
      </c>
      <c r="AX54" t="str">
        <v>Germany</v>
      </c>
      <c r="AY54" t="str">
        <v>€ 480 937,50</v>
      </c>
      <c r="AZ54" t="str">
        <v>null</v>
      </c>
      <c r="BA54" t="str">
        <v>null</v>
      </c>
      <c r="BB54" t="str">
        <v>null</v>
      </c>
      <c r="BC54" t="str">
        <v>null</v>
      </c>
      <c r="BD54" t="str">
        <v>null</v>
      </c>
      <c r="BE54" t="str">
        <v>null</v>
      </c>
      <c r="BF54" t="str">
        <v>null</v>
      </c>
      <c r="BG54" t="str">
        <v>null</v>
      </c>
      <c r="BH54" t="str">
        <v>null</v>
      </c>
      <c r="BK54" t="str">
        <v>ALE HEAVYLIFT (R&amp;D) BV</v>
      </c>
      <c r="BL54" cm="1">
        <f t="array" ref="BL54">SUMPRODUCT(($AW$2:$AW$2182=$BK54)*(1/(COUNTIFS($AH$2:$AH$2182, $AH$2:$AH$2182, $AW$2:$AW$2182, $BK54)+(COUNTIFS($AH$2:$AH$2182, $AH$2:$AH$2182, $AW$2:$AW$2182, $BK54)=0))))</f>
        <v>1</v>
      </c>
      <c r="BM54" cm="1">
        <f t="array" ref="BM54">COUNTA(_xlfn.UNIQUE(_xlfn._xlws.FILTER(Table1[Project Topic], Table1[Organization]=$BK54)))</f>
        <v>1</v>
      </c>
      <c r="BN54" s="93" t="str">
        <v>WHITE RESEARCH SRL</v>
      </c>
      <c r="BO54" t="s">
        <v>406</v>
      </c>
      <c r="BP54" cm="1">
        <f t="array" ref="BP54">SUM(IF(FREQUENCY(IF($R$2:$R$3000=BO54, MATCH($C$2:$C$3000, $C$2:$C$3000, 0)), ROW($C$2:$C$3000)-ROW($C$2)+1), 1))</f>
        <v>2</v>
      </c>
      <c r="BS54" s="68" t="s">
        <v>131</v>
      </c>
      <c r="BT54">
        <v>1</v>
      </c>
      <c r="BV54" t="str">
        <v>WHITE RESEARCH SRL</v>
      </c>
      <c r="BW54" cm="1">
        <f t="array" ref="BW54">SUM(--(FREQUENCY(IF($R$2:$R$1538=BV54, MATCH($C$2:$C$1538, $C$2:$C$1538, 0)), ROW($C$2:$C$1538)-ROW($C$2)+1)&gt;0))</f>
        <v>2</v>
      </c>
      <c r="BY54" t="str">
        <v>Innovative electrochemical CO2 Conversion to Versatile Feedstock</v>
      </c>
    </row>
    <row r="55" spans="1:77" ht="31.8" customHeight="1" x14ac:dyDescent="0.3">
      <c r="A55" s="84">
        <v>17</v>
      </c>
      <c r="B55" s="1" t="s">
        <v>22</v>
      </c>
      <c r="C55" s="1" t="s">
        <v>4023</v>
      </c>
      <c r="D55" s="1" t="s">
        <v>3749</v>
      </c>
      <c r="E55" s="1">
        <v>101075659</v>
      </c>
      <c r="F55" s="21">
        <v>44866</v>
      </c>
      <c r="G55" s="21">
        <v>45961</v>
      </c>
      <c r="H55" s="21" t="s">
        <v>2871</v>
      </c>
      <c r="I55" s="1" t="s">
        <v>4026</v>
      </c>
      <c r="J55" s="1" t="s">
        <v>4026</v>
      </c>
      <c r="K55" s="87" t="s">
        <v>4028</v>
      </c>
      <c r="L55" s="1" t="s">
        <v>128</v>
      </c>
      <c r="M55" s="102" t="s">
        <v>4029</v>
      </c>
      <c r="N55" s="1" t="s">
        <v>2639</v>
      </c>
      <c r="O55" s="1" t="s">
        <v>4024</v>
      </c>
      <c r="P55" s="1" t="s">
        <v>457</v>
      </c>
      <c r="Q55" s="97">
        <f>IFERROR(INDEX(BP:BP, MATCH(R55, BN:BN, 0)), "")</f>
        <v>1</v>
      </c>
      <c r="R55" s="1" t="s">
        <v>4041</v>
      </c>
      <c r="S55" s="1" t="s">
        <v>2725</v>
      </c>
      <c r="T55" s="1" t="s">
        <v>4042</v>
      </c>
      <c r="U55" s="26" t="s">
        <v>22</v>
      </c>
      <c r="V55" s="1" t="s">
        <v>22</v>
      </c>
      <c r="W55" s="26" t="s">
        <v>22</v>
      </c>
      <c r="X55" s="10" t="s">
        <v>22</v>
      </c>
      <c r="Y55" s="10" t="s">
        <v>22</v>
      </c>
      <c r="Z55" s="26" t="s">
        <v>22</v>
      </c>
      <c r="AA55" s="26" t="s">
        <v>22</v>
      </c>
      <c r="AB55" s="4" t="s">
        <v>22</v>
      </c>
      <c r="AC55" s="4" t="s">
        <v>22</v>
      </c>
      <c r="AF55">
        <v>16</v>
      </c>
      <c r="AG55" t="str">
        <v>offshore wind energy</v>
      </c>
      <c r="AH55" t="str">
        <v>COst REduction and increase performance of floating WIND technology</v>
      </c>
      <c r="AI55" t="str">
        <v>COREWIND</v>
      </c>
      <c r="AJ55">
        <v>815083</v>
      </c>
      <c r="AK55">
        <v>43709</v>
      </c>
      <c r="AL55">
        <v>45077</v>
      </c>
      <c r="AM55" t="str">
        <v>null</v>
      </c>
      <c r="AN55" t="str">
        <v>€ 5 031 858,75</v>
      </c>
      <c r="AO55" t="str">
        <v>null</v>
      </c>
      <c r="AP55" t="str">
        <v>null</v>
      </c>
      <c r="AQ55" t="str">
        <v>H2020-EU.3.3. - SOCIETAL CHALLENGES - Secure, clean and efficient energy</v>
      </c>
      <c r="AR55" t="str">
        <v>LC-SC3-RES-11-2018 - Developing solutions to reduce the cost and increase performance of renewable technologies</v>
      </c>
      <c r="AS55" t="str">
        <v>H2020-LC-SC3-2018-2019-2020</v>
      </c>
      <c r="AT55" t="str">
        <v>https://cordis.europa.eu/project/id/815083</v>
      </c>
      <c r="AU55" t="str">
        <v>Participant</v>
      </c>
      <c r="AV55">
        <v>1</v>
      </c>
      <c r="AW55" t="str">
        <v>WindEurope</v>
      </c>
      <c r="AX55" t="str">
        <v>Belgium</v>
      </c>
      <c r="AY55" t="str">
        <v>€ 187 258,75</v>
      </c>
      <c r="AZ55" t="str">
        <v>null</v>
      </c>
      <c r="BA55" t="str">
        <v>null</v>
      </c>
      <c r="BB55" t="str">
        <v>null</v>
      </c>
      <c r="BC55" t="str">
        <v>null</v>
      </c>
      <c r="BD55" t="str">
        <v>null</v>
      </c>
      <c r="BE55" t="str">
        <v>null</v>
      </c>
      <c r="BF55" t="str">
        <v>null</v>
      </c>
      <c r="BG55" t="str">
        <v>null</v>
      </c>
      <c r="BH55" t="str">
        <v>null</v>
      </c>
      <c r="BK55" t="str">
        <v>CONSORCIO PARA EL DISENO, CONSTRUCCION, EQUIPAMIENTO Y EXPLOTACION DE LA PLATAFORMA OCEANICA DE CANARIAS</v>
      </c>
      <c r="BL55" cm="1">
        <f t="array" ref="BL55">SUMPRODUCT(($AW$2:$AW$2182=$BK55)*(1/(COUNTIFS($AH$2:$AH$2182, $AH$2:$AH$2182, $AW$2:$AW$2182, $BK55)+(COUNTIFS($AH$2:$AH$2182, $AH$2:$AH$2182, $AW$2:$AW$2182, $BK55)=0))))</f>
        <v>2</v>
      </c>
      <c r="BM55" cm="1">
        <f t="array" ref="BM55">COUNTA(_xlfn.UNIQUE(_xlfn._xlws.FILTER(Table1[Project Topic], Table1[Organization]=$BK55)))</f>
        <v>3</v>
      </c>
      <c r="BN55" s="1" t="str">
        <v>CLEVERBOOKS LIMITED</v>
      </c>
      <c r="BO55" t="s">
        <v>412</v>
      </c>
      <c r="BP55" cm="1">
        <f t="array" ref="BP55">SUM(IF(FREQUENCY(IF($R$2:$R$3000=BO55, MATCH($C$2:$C$3000, $C$2:$C$3000, 0)), ROW($C$2:$C$3000)-ROW($C$2)+1), 1))</f>
        <v>1</v>
      </c>
      <c r="BS55" s="68" t="s">
        <v>94</v>
      </c>
      <c r="BT55">
        <v>1</v>
      </c>
      <c r="BV55" t="str">
        <v>CLEVERBOOKS LIMITED</v>
      </c>
      <c r="BW55" cm="1">
        <f t="array" ref="BW55">SUM(--(FREQUENCY(IF($R$2:$R$1538=BV55, MATCH($C$2:$C$1538, $C$2:$C$1538, 0)), ROW($C$2:$C$1538)-ROW($C$2)+1)&gt;0))</f>
        <v>1</v>
      </c>
      <c r="BY55" t="str">
        <v>Improved risk evaluation and implementation of resilience concepts to critical infrastructure</v>
      </c>
    </row>
    <row r="56" spans="1:77" ht="31.8" customHeight="1" x14ac:dyDescent="0.3">
      <c r="A56" s="84">
        <v>17</v>
      </c>
      <c r="B56" s="1" t="s">
        <v>22</v>
      </c>
      <c r="C56" s="1" t="s">
        <v>4023</v>
      </c>
      <c r="D56" s="1" t="s">
        <v>3749</v>
      </c>
      <c r="E56" s="1">
        <v>101075659</v>
      </c>
      <c r="F56" s="21">
        <v>44866</v>
      </c>
      <c r="G56" s="21">
        <v>45961</v>
      </c>
      <c r="H56" s="21" t="s">
        <v>2871</v>
      </c>
      <c r="I56" s="1" t="s">
        <v>4026</v>
      </c>
      <c r="J56" s="1" t="s">
        <v>4026</v>
      </c>
      <c r="K56" s="87" t="s">
        <v>4028</v>
      </c>
      <c r="L56" s="1" t="s">
        <v>128</v>
      </c>
      <c r="M56" s="102" t="s">
        <v>4029</v>
      </c>
      <c r="N56" s="1" t="s">
        <v>2639</v>
      </c>
      <c r="O56" s="1" t="s">
        <v>4024</v>
      </c>
      <c r="P56" s="1" t="s">
        <v>679</v>
      </c>
      <c r="Q56" s="97">
        <f>IFERROR(INDEX(BP:BP, MATCH(R56, BN:BN, 0)), "")</f>
        <v>4</v>
      </c>
      <c r="R56" s="1" t="s">
        <v>4027</v>
      </c>
      <c r="S56" s="1" t="s">
        <v>47</v>
      </c>
      <c r="T56" s="1" t="s">
        <v>4030</v>
      </c>
      <c r="U56" s="26" t="s">
        <v>22</v>
      </c>
      <c r="V56" s="1" t="s">
        <v>4025</v>
      </c>
      <c r="W56" s="26" t="s">
        <v>22</v>
      </c>
      <c r="X56" s="10" t="s">
        <v>22</v>
      </c>
      <c r="Y56" s="10" t="s">
        <v>22</v>
      </c>
      <c r="Z56" s="26" t="s">
        <v>22</v>
      </c>
      <c r="AA56" s="26" t="s">
        <v>22</v>
      </c>
      <c r="AB56" s="4" t="s">
        <v>22</v>
      </c>
      <c r="AC56" s="4" t="s">
        <v>22</v>
      </c>
      <c r="AF56">
        <v>16</v>
      </c>
      <c r="AG56" t="str">
        <v>offshore wind energy</v>
      </c>
      <c r="AH56" t="str">
        <v>SELF-INSTALLING TELESCOPIC SUBSTRUCTURE FOR LOW-COST CRANELESS INSTALLATION OF COMPLETE OFFSHORE WIND TURBINES. DEEP OFFSHORE 5MW PROTOTYPE</v>
      </c>
      <c r="AI56" t="str">
        <v>ELICAN</v>
      </c>
      <c r="AJ56">
        <v>691919</v>
      </c>
      <c r="AK56">
        <v>42370</v>
      </c>
      <c r="AL56">
        <v>43555</v>
      </c>
      <c r="AM56" t="str">
        <v>null</v>
      </c>
      <c r="AN56" t="str">
        <v>€ 17 107 301,25</v>
      </c>
      <c r="AO56" t="str">
        <v>null</v>
      </c>
      <c r="AP56" t="str">
        <v>null</v>
      </c>
      <c r="AQ56" t="str">
        <v>H2020-EU.3.3. - SOCIETAL CHALLENGES - Secure, clean and efficient energy</v>
      </c>
      <c r="AR56" t="str">
        <v>LCE-03-2015 - Demonstration of renewable electricity and heating/cooling technologies</v>
      </c>
      <c r="AS56" t="str">
        <v>H2020-LCE-2014-2015</v>
      </c>
      <c r="AT56" t="str">
        <v>https://cordis.europa.eu/project/id/691919</v>
      </c>
      <c r="AU56" t="str">
        <v>Participant</v>
      </c>
      <c r="AV56">
        <v>1</v>
      </c>
      <c r="AW56" t="str">
        <v>A.L.E. HEAVYLIFT IBERICA SA</v>
      </c>
      <c r="AX56" t="str">
        <v> Spain</v>
      </c>
      <c r="AY56" t="str">
        <v>€ 1 008 845,83</v>
      </c>
      <c r="AZ56" t="str">
        <v>null</v>
      </c>
      <c r="BA56" t="str">
        <v>null</v>
      </c>
      <c r="BB56" t="str">
        <v>null</v>
      </c>
      <c r="BC56" t="str">
        <v>null</v>
      </c>
      <c r="BD56" t="str">
        <v>null</v>
      </c>
      <c r="BE56" t="str">
        <v>null</v>
      </c>
      <c r="BF56" t="str">
        <v>null</v>
      </c>
      <c r="BG56" t="str">
        <v>null</v>
      </c>
      <c r="BH56" t="str">
        <v>null</v>
      </c>
      <c r="BK56" t="str">
        <v>ESTEYCO Offshore Wind</v>
      </c>
      <c r="BL56" cm="1">
        <f t="array" ref="BL56">SUMPRODUCT(($AW$2:$AW$2182=$BK56)*(1/(COUNTIFS($AH$2:$AH$2182, $AH$2:$AH$2182, $AW$2:$AW$2182, $BK56)+(COUNTIFS($AH$2:$AH$2182, $AH$2:$AH$2182, $AW$2:$AW$2182, $BK56)=0))))</f>
        <v>1</v>
      </c>
      <c r="BM56" cm="1">
        <f t="array" ref="BM56">COUNTA(_xlfn.UNIQUE(_xlfn._xlws.FILTER(Table1[Project Topic], Table1[Organization]=$BK56)))</f>
        <v>1</v>
      </c>
      <c r="BN56" s="93" t="str">
        <v>CONSIGLIO NAZIONALE DELLE RICERCHE</v>
      </c>
      <c r="BO56" t="s">
        <v>413</v>
      </c>
      <c r="BP56" cm="1">
        <f t="array" ref="BP56">SUM(IF(FREQUENCY(IF($R$2:$R$3000=BO56, MATCH($C$2:$C$3000, $C$2:$C$3000, 0)), ROW($C$2:$C$3000)-ROW($C$2)+1), 1))</f>
        <v>1</v>
      </c>
      <c r="BS56" s="68" t="s">
        <v>3062</v>
      </c>
      <c r="BT56">
        <v>1</v>
      </c>
      <c r="BV56" t="str">
        <v>CONSIGLIO NAZIONALE DELLE RICERCHE</v>
      </c>
      <c r="BW56" cm="1">
        <f t="array" ref="BW56">SUM(--(FREQUENCY(IF($R$2:$R$1538=BV56, MATCH($C$2:$C$1538, $C$2:$C$1538, 0)), ROW($C$2:$C$1538)-ROW($C$2)+1)&gt;0))</f>
        <v>4</v>
      </c>
      <c r="BY56" t="str">
        <v>INnovative Actuation Concepts for Engine/Pylon/Wing Separation FLOw Control (Design, Build and Wind Tunnel Test)</v>
      </c>
    </row>
    <row r="57" spans="1:77" ht="31.8" customHeight="1" x14ac:dyDescent="0.3">
      <c r="A57" s="84">
        <v>17</v>
      </c>
      <c r="B57" s="1" t="s">
        <v>22</v>
      </c>
      <c r="C57" s="1" t="s">
        <v>4023</v>
      </c>
      <c r="D57" s="1" t="s">
        <v>3749</v>
      </c>
      <c r="E57" s="1">
        <v>101075659</v>
      </c>
      <c r="F57" s="21">
        <v>44866</v>
      </c>
      <c r="G57" s="21">
        <v>45961</v>
      </c>
      <c r="H57" s="21" t="s">
        <v>2871</v>
      </c>
      <c r="I57" s="1" t="s">
        <v>4026</v>
      </c>
      <c r="J57" s="1" t="s">
        <v>4026</v>
      </c>
      <c r="K57" s="87" t="s">
        <v>4028</v>
      </c>
      <c r="L57" s="1" t="s">
        <v>128</v>
      </c>
      <c r="M57" s="102" t="s">
        <v>4029</v>
      </c>
      <c r="N57" s="1" t="s">
        <v>2639</v>
      </c>
      <c r="O57" s="1" t="s">
        <v>4024</v>
      </c>
      <c r="P57" s="1" t="s">
        <v>457</v>
      </c>
      <c r="Q57" s="97">
        <f>IFERROR(INDEX(BP:BP, MATCH(R57, BN:BN, 0)), "")</f>
        <v>3</v>
      </c>
      <c r="R57" s="1" t="s">
        <v>4037</v>
      </c>
      <c r="S57" s="1" t="s">
        <v>132</v>
      </c>
      <c r="T57" s="1" t="s">
        <v>4038</v>
      </c>
      <c r="U57" s="26" t="s">
        <v>22</v>
      </c>
      <c r="V57" s="1" t="s">
        <v>22</v>
      </c>
      <c r="W57" s="26" t="s">
        <v>22</v>
      </c>
      <c r="X57" s="10" t="s">
        <v>22</v>
      </c>
      <c r="Y57" s="10" t="s">
        <v>22</v>
      </c>
      <c r="Z57" s="26" t="s">
        <v>22</v>
      </c>
      <c r="AA57" s="26" t="s">
        <v>22</v>
      </c>
      <c r="AB57" s="4" t="s">
        <v>22</v>
      </c>
      <c r="AC57" s="4" t="s">
        <v>22</v>
      </c>
      <c r="AF57">
        <v>16</v>
      </c>
      <c r="AG57" t="str">
        <v>offshore wind energy</v>
      </c>
      <c r="AH57" t="str">
        <v>SELF-INSTALLING TELESCOPIC SUBSTRUCTURE FOR LOW-COST CRANELESS INSTALLATION OF COMPLETE OFFSHORE WIND TURBINES. DEEP OFFSHORE 5MW PROTOTYPE</v>
      </c>
      <c r="AI57" t="str">
        <v>ELICAN</v>
      </c>
      <c r="AJ57">
        <v>691919</v>
      </c>
      <c r="AK57">
        <v>42370</v>
      </c>
      <c r="AL57">
        <v>43555</v>
      </c>
      <c r="AM57" t="str">
        <v>null</v>
      </c>
      <c r="AN57" t="str">
        <v>€ 17 107 301,25</v>
      </c>
      <c r="AO57" t="str">
        <v>null</v>
      </c>
      <c r="AP57" t="str">
        <v>null</v>
      </c>
      <c r="AQ57" t="str">
        <v>H2020-EU.3.3. - SOCIETAL CHALLENGES - Secure, clean and efficient energy</v>
      </c>
      <c r="AR57" t="str">
        <v>LCE-03-2015 - Demonstration of renewable electricity and heating/cooling technologies</v>
      </c>
      <c r="AS57" t="str">
        <v>H2020-LCE-2014-2015</v>
      </c>
      <c r="AT57" t="str">
        <v>https://cordis.europa.eu/project/id/691919</v>
      </c>
      <c r="AU57" t="str">
        <v>Third-party</v>
      </c>
      <c r="AV57">
        <v>1</v>
      </c>
      <c r="AW57" t="str">
        <v>A.L.E. HEAVYLIFT IBERICA SA </v>
      </c>
      <c r="AX57" t="str">
        <v> Spain</v>
      </c>
      <c r="AY57">
        <v>0</v>
      </c>
      <c r="AZ57" t="str">
        <v>null</v>
      </c>
      <c r="BA57" t="str">
        <v>null</v>
      </c>
      <c r="BB57" t="str">
        <v>null</v>
      </c>
      <c r="BC57" t="str">
        <v>null</v>
      </c>
      <c r="BD57" t="str">
        <v>null</v>
      </c>
      <c r="BE57" t="str">
        <v>null</v>
      </c>
      <c r="BF57" t="str">
        <v>null</v>
      </c>
      <c r="BG57" t="str">
        <v>null</v>
      </c>
      <c r="BH57" t="str">
        <v>null</v>
      </c>
      <c r="BK57" t="str">
        <v>SIEMENS GAMESA RENEWABLE ENERGY EOLICA SL</v>
      </c>
      <c r="BL57" cm="1">
        <f t="array" ref="BL57">SUMPRODUCT(($AW$2:$AW$2182=$BK57)*(1/(COUNTIFS($AH$2:$AH$2182, $AH$2:$AH$2182, $AW$2:$AW$2182, $BK57)+(COUNTIFS($AH$2:$AH$2182, $AH$2:$AH$2182, $AW$2:$AW$2182, $BK57)=0))))</f>
        <v>1</v>
      </c>
      <c r="BM57" cm="1">
        <f t="array" ref="BM57">COUNTA(_xlfn.UNIQUE(_xlfn._xlws.FILTER(Table1[Project Topic], Table1[Organization]=$BK57)))</f>
        <v>1</v>
      </c>
      <c r="BN57" s="1" t="str">
        <v>EUN PARTNERSHIP AISBL</v>
      </c>
      <c r="BO57" t="s">
        <v>414</v>
      </c>
      <c r="BP57" cm="1">
        <f t="array" ref="BP57">SUM(IF(FREQUENCY(IF($R$2:$R$3000=BO57, MATCH($C$2:$C$3000, $C$2:$C$3000, 0)), ROW($C$2:$C$3000)-ROW($C$2)+1), 1))</f>
        <v>1</v>
      </c>
      <c r="BS57" s="68" t="s">
        <v>3064</v>
      </c>
      <c r="BT57">
        <v>1</v>
      </c>
      <c r="BV57" t="str">
        <v>EUN PARTNERSHIP AISBL</v>
      </c>
      <c r="BW57" cm="1">
        <f t="array" ref="BW57">SUM(--(FREQUENCY(IF($R$2:$R$1538=BV57, MATCH($C$2:$C$1538, $C$2:$C$1538, 0)), ROW($C$2:$C$1538)-ROW($C$2)+1)&gt;0))</f>
        <v>1</v>
      </c>
      <c r="BY57" t="str">
        <v>Innovative tools for offshore wind and DC grids</v>
      </c>
    </row>
    <row r="58" spans="1:77" ht="31.8" customHeight="1" x14ac:dyDescent="0.3">
      <c r="A58" s="84">
        <v>17</v>
      </c>
      <c r="B58" s="1" t="s">
        <v>22</v>
      </c>
      <c r="C58" s="1" t="s">
        <v>4023</v>
      </c>
      <c r="D58" s="1" t="s">
        <v>3749</v>
      </c>
      <c r="E58" s="1">
        <v>101075659</v>
      </c>
      <c r="F58" s="21">
        <v>44866</v>
      </c>
      <c r="G58" s="21">
        <v>45961</v>
      </c>
      <c r="H58" s="21" t="s">
        <v>2871</v>
      </c>
      <c r="I58" s="1" t="s">
        <v>4026</v>
      </c>
      <c r="J58" s="1" t="s">
        <v>4026</v>
      </c>
      <c r="K58" s="87" t="s">
        <v>4028</v>
      </c>
      <c r="L58" s="1" t="s">
        <v>128</v>
      </c>
      <c r="M58" s="102" t="s">
        <v>4029</v>
      </c>
      <c r="N58" s="1" t="s">
        <v>2639</v>
      </c>
      <c r="O58" s="1" t="s">
        <v>4024</v>
      </c>
      <c r="P58" s="1" t="s">
        <v>457</v>
      </c>
      <c r="Q58" s="97">
        <f>IFERROR(INDEX(BP:BP, MATCH(R58, BN:BN, 0)), "")</f>
        <v>2</v>
      </c>
      <c r="R58" s="1" t="s">
        <v>1302</v>
      </c>
      <c r="S58" s="1" t="s">
        <v>61</v>
      </c>
      <c r="T58" s="1" t="s">
        <v>4040</v>
      </c>
      <c r="U58" s="26" t="s">
        <v>22</v>
      </c>
      <c r="V58" s="1" t="s">
        <v>22</v>
      </c>
      <c r="W58" s="26" t="s">
        <v>22</v>
      </c>
      <c r="X58" s="10" t="s">
        <v>22</v>
      </c>
      <c r="Y58" s="10" t="s">
        <v>22</v>
      </c>
      <c r="Z58" s="26" t="s">
        <v>22</v>
      </c>
      <c r="AA58" s="26" t="s">
        <v>22</v>
      </c>
      <c r="AB58" s="4" t="s">
        <v>22</v>
      </c>
      <c r="AC58" s="4" t="s">
        <v>22</v>
      </c>
      <c r="AF58">
        <v>16</v>
      </c>
      <c r="AG58" t="str">
        <v>offshore wind energy</v>
      </c>
      <c r="AH58" t="str">
        <v>SELF-INSTALLING TELESCOPIC SUBSTRUCTURE FOR LOW-COST CRANELESS INSTALLATION OF COMPLETE OFFSHORE WIND TURBINES. DEEP OFFSHORE 5MW PROTOTYPE</v>
      </c>
      <c r="AI58" t="str">
        <v>ELICAN</v>
      </c>
      <c r="AJ58">
        <v>691919</v>
      </c>
      <c r="AK58">
        <v>42370</v>
      </c>
      <c r="AL58">
        <v>43555</v>
      </c>
      <c r="AM58" t="str">
        <v>null</v>
      </c>
      <c r="AN58" t="str">
        <v>€ 17 107 301,25</v>
      </c>
      <c r="AO58" t="str">
        <v>null</v>
      </c>
      <c r="AP58" t="str">
        <v>null</v>
      </c>
      <c r="AQ58" t="str">
        <v>H2020-EU.3.3. - SOCIETAL CHALLENGES - Secure, clean and efficient energy</v>
      </c>
      <c r="AR58" t="str">
        <v>LCE-03-2015 - Demonstration of renewable electricity and heating/cooling technologies</v>
      </c>
      <c r="AS58" t="str">
        <v>H2020-LCE-2014-2015</v>
      </c>
      <c r="AT58" t="str">
        <v>https://cordis.europa.eu/project/id/691919</v>
      </c>
      <c r="AU58" t="str">
        <v>Participant</v>
      </c>
      <c r="AV58">
        <v>1</v>
      </c>
      <c r="AW58" t="str">
        <v>ADWEN OFFSHORE S.L. </v>
      </c>
      <c r="AX58" t="str">
        <v> Spain</v>
      </c>
      <c r="AY58" t="str">
        <v>€ 19 892,82</v>
      </c>
      <c r="AZ58" t="str">
        <v>null</v>
      </c>
      <c r="BA58" t="str">
        <v>null</v>
      </c>
      <c r="BB58" t="str">
        <v>null</v>
      </c>
      <c r="BC58" t="str">
        <v>null</v>
      </c>
      <c r="BD58" t="str">
        <v>null</v>
      </c>
      <c r="BE58" t="str">
        <v>null</v>
      </c>
      <c r="BF58" t="str">
        <v>null</v>
      </c>
      <c r="BG58" t="str">
        <v>null</v>
      </c>
      <c r="BH58" t="str">
        <v>null</v>
      </c>
      <c r="BK58" t="str">
        <v>SIEMENS GAMESA RENEWABLE ENERGY INNOVATION &amp; TECHNOLOGY S.L.</v>
      </c>
      <c r="BL58" cm="1">
        <f t="array" ref="BL58">SUMPRODUCT(($AW$2:$AW$2182=$BK58)*(1/(COUNTIFS($AH$2:$AH$2182, $AH$2:$AH$2182, $AW$2:$AW$2182, $BK58)+(COUNTIFS($AH$2:$AH$2182, $AH$2:$AH$2182, $AW$2:$AW$2182, $BK58)=0))))</f>
        <v>3</v>
      </c>
      <c r="BM58" cm="1">
        <f t="array" ref="BM58">COUNTA(_xlfn.UNIQUE(_xlfn._xlws.FILTER(Table1[Project Topic], Table1[Organization]=$BK58)))</f>
        <v>3</v>
      </c>
      <c r="BN58" s="93" t="str">
        <v>FUNDACION CENTRO DE TECNOLOGIAS DE INTERACCION VISUAL Y COMUNICACIONES VICOMTECH</v>
      </c>
      <c r="BO58" t="s">
        <v>419</v>
      </c>
      <c r="BP58" cm="1">
        <f t="array" ref="BP58">SUM(IF(FREQUENCY(IF($R$2:$R$3000=BO58, MATCH($C$2:$C$3000, $C$2:$C$3000, 0)), ROW($C$2:$C$3000)-ROW($C$2)+1), 1))</f>
        <v>1</v>
      </c>
      <c r="BS58" s="68" t="s">
        <v>3068</v>
      </c>
      <c r="BT58">
        <v>1</v>
      </c>
      <c r="BV58" t="str">
        <v>FUNDACION CENTRO DE TECNOLOGIAS DE INTERACCION VISUAL Y COMUNICACIONES VICOMTECH</v>
      </c>
      <c r="BW58" cm="1">
        <f t="array" ref="BW58">SUM(--(FREQUENCY(IF($R$2:$R$1538=BV58, MATCH($C$2:$C$1538, $C$2:$C$1538, 0)), ROW($C$2:$C$1538)-ROW($C$2)+1)&gt;0))</f>
        <v>1</v>
      </c>
      <c r="BY58" t="str">
        <v>Innovative Wind Conversion Systems (10-20MW) for Offshore Applications</v>
      </c>
    </row>
    <row r="59" spans="1:77" ht="31.8" customHeight="1" x14ac:dyDescent="0.3">
      <c r="A59" s="56">
        <v>17</v>
      </c>
      <c r="B59" s="10" t="s">
        <v>3719</v>
      </c>
      <c r="C59" s="10" t="s">
        <v>3562</v>
      </c>
      <c r="D59" s="10" t="s">
        <v>3183</v>
      </c>
      <c r="E59" s="10">
        <v>856533</v>
      </c>
      <c r="F59" s="11">
        <v>43770</v>
      </c>
      <c r="G59" s="11">
        <v>45046</v>
      </c>
      <c r="H59" s="11" t="s">
        <v>3565</v>
      </c>
      <c r="I59" s="10" t="s">
        <v>3566</v>
      </c>
      <c r="J59" s="10" t="s">
        <v>3566</v>
      </c>
      <c r="K59" s="77" t="s">
        <v>3569</v>
      </c>
      <c r="L59" s="43" t="s">
        <v>580</v>
      </c>
      <c r="M59" s="126" t="s">
        <v>3568</v>
      </c>
      <c r="N59" s="43" t="s">
        <v>582</v>
      </c>
      <c r="O59" s="10" t="s">
        <v>3563</v>
      </c>
      <c r="P59" s="10" t="s">
        <v>457</v>
      </c>
      <c r="Q59" s="97">
        <f>IFERROR(INDEX(BP:BP, MATCH(R59, BN:BN, 0)), "")</f>
        <v>1</v>
      </c>
      <c r="R59" s="10" t="s">
        <v>3570</v>
      </c>
      <c r="S59" s="10" t="s">
        <v>338</v>
      </c>
      <c r="T59" s="10" t="s">
        <v>3571</v>
      </c>
      <c r="U59" s="26" t="s">
        <v>22</v>
      </c>
      <c r="V59" s="10" t="s">
        <v>3564</v>
      </c>
      <c r="W59" s="26" t="s">
        <v>22</v>
      </c>
      <c r="X59" s="10" t="s">
        <v>22</v>
      </c>
      <c r="Y59" s="10" t="s">
        <v>22</v>
      </c>
      <c r="Z59" s="26" t="s">
        <v>22</v>
      </c>
      <c r="AA59" s="26" t="s">
        <v>22</v>
      </c>
      <c r="AB59" s="4" t="s">
        <v>22</v>
      </c>
      <c r="AC59" s="4" t="s">
        <v>22</v>
      </c>
      <c r="AF59">
        <v>16</v>
      </c>
      <c r="AG59" t="str">
        <v>offshore wind energy</v>
      </c>
      <c r="AH59" t="str">
        <v>SELF-INSTALLING TELESCOPIC SUBSTRUCTURE FOR LOW-COST CRANELESS INSTALLATION OF COMPLETE OFFSHORE WIND TURBINES. DEEP OFFSHORE 5MW PROTOTYPE</v>
      </c>
      <c r="AI59" t="str">
        <v>ELICAN</v>
      </c>
      <c r="AJ59">
        <v>691919</v>
      </c>
      <c r="AK59">
        <v>42370</v>
      </c>
      <c r="AL59">
        <v>43555</v>
      </c>
      <c r="AM59" t="str">
        <v>null</v>
      </c>
      <c r="AN59" t="str">
        <v>€ 17 107 301,25</v>
      </c>
      <c r="AO59" t="str">
        <v>null</v>
      </c>
      <c r="AP59" t="str">
        <v>null</v>
      </c>
      <c r="AQ59" t="str">
        <v>H2020-EU.3.3. - SOCIETAL CHALLENGES - Secure, clean and efficient energy</v>
      </c>
      <c r="AR59" t="str">
        <v>LCE-03-2015 - Demonstration of renewable electricity and heating/cooling technologies</v>
      </c>
      <c r="AS59" t="str">
        <v>H2020-LCE-2014-2015</v>
      </c>
      <c r="AT59" t="str">
        <v>https://cordis.europa.eu/project/id/691919</v>
      </c>
      <c r="AU59" t="str">
        <v>Participant</v>
      </c>
      <c r="AV59">
        <v>1</v>
      </c>
      <c r="AW59" t="str">
        <v>ALE HEAVYLIFT (R&amp;D) BV</v>
      </c>
      <c r="AX59" t="str">
        <v> Netherlands</v>
      </c>
      <c r="AY59" t="str">
        <v>€ 124 279,17</v>
      </c>
      <c r="AZ59" t="str">
        <v>null</v>
      </c>
      <c r="BA59" t="str">
        <v>null</v>
      </c>
      <c r="BB59" t="str">
        <v>null</v>
      </c>
      <c r="BC59" t="str">
        <v>null</v>
      </c>
      <c r="BD59" t="str">
        <v>null</v>
      </c>
      <c r="BE59" t="str">
        <v>null</v>
      </c>
      <c r="BF59" t="str">
        <v>null</v>
      </c>
      <c r="BG59" t="str">
        <v>null</v>
      </c>
      <c r="BH59" t="str">
        <v>null</v>
      </c>
      <c r="BK59" t="str">
        <v>SIEMENS GAMESA RENEWABLE ENERGY SA</v>
      </c>
      <c r="BL59" cm="1">
        <f t="array" ref="BL59">SUMPRODUCT(($AW$2:$AW$2182=$BK59)*(1/(COUNTIFS($AH$2:$AH$2182, $AH$2:$AH$2182, $AW$2:$AW$2182, $BK59)+(COUNTIFS($AH$2:$AH$2182, $AH$2:$AH$2182, $AW$2:$AW$2182, $BK59)=0))))</f>
        <v>1</v>
      </c>
      <c r="BM59" cm="1">
        <f t="array" ref="BM59">COUNTA(_xlfn.UNIQUE(_xlfn._xlws.FILTER(Table1[Project Topic], Table1[Organization]=$BK59)))</f>
        <v>1</v>
      </c>
      <c r="BN59" s="1" t="str">
        <v>JULIUS-MAXIMILIANS-UNIVERSITAT WURZBURG</v>
      </c>
      <c r="BO59" t="s">
        <v>424</v>
      </c>
      <c r="BP59" cm="1">
        <f t="array" ref="BP59">SUM(IF(FREQUENCY(IF($R$2:$R$3000=BO59, MATCH($C$2:$C$3000, $C$2:$C$3000, 0)), ROW($C$2:$C$3000)-ROW($C$2)+1), 1))</f>
        <v>1</v>
      </c>
      <c r="BS59" s="68" t="s">
        <v>3066</v>
      </c>
      <c r="BT59">
        <v>1</v>
      </c>
      <c r="BV59" t="str">
        <v>JULIUS-MAXIMILIANS-UNIVERSITAT WURZBURG</v>
      </c>
      <c r="BW59" cm="1">
        <f t="array" ref="BW59">SUM(--(FREQUENCY(IF($R$2:$R$1538=BV59, MATCH($C$2:$C$1538, $C$2:$C$1538, 0)), ROW($C$2:$C$1538)-ROW($C$2)+1)&gt;0))</f>
        <v>1</v>
      </c>
      <c r="BY59" t="str">
        <v>Innovative Solutions for Plastic Free European Rivers</v>
      </c>
    </row>
    <row r="60" spans="1:77" ht="31.8" customHeight="1" x14ac:dyDescent="0.3">
      <c r="A60" s="56">
        <v>17</v>
      </c>
      <c r="B60" s="10" t="s">
        <v>3719</v>
      </c>
      <c r="C60" s="10" t="s">
        <v>3562</v>
      </c>
      <c r="D60" s="10" t="s">
        <v>3183</v>
      </c>
      <c r="E60" s="10">
        <v>856533</v>
      </c>
      <c r="F60" s="11">
        <v>43770</v>
      </c>
      <c r="G60" s="11">
        <v>45046</v>
      </c>
      <c r="H60" s="11" t="s">
        <v>3565</v>
      </c>
      <c r="I60" s="10" t="s">
        <v>3566</v>
      </c>
      <c r="J60" s="10" t="s">
        <v>3566</v>
      </c>
      <c r="K60" s="77" t="s">
        <v>3569</v>
      </c>
      <c r="L60" s="43" t="s">
        <v>580</v>
      </c>
      <c r="M60" s="126" t="s">
        <v>3568</v>
      </c>
      <c r="N60" s="43" t="s">
        <v>582</v>
      </c>
      <c r="O60" s="10" t="s">
        <v>3563</v>
      </c>
      <c r="P60" s="10" t="s">
        <v>457</v>
      </c>
      <c r="Q60" s="97">
        <f>IFERROR(INDEX(BP:BP, MATCH(R60, BN:BN, 0)), "")</f>
        <v>1</v>
      </c>
      <c r="R60" s="10" t="s">
        <v>1124</v>
      </c>
      <c r="S60" s="10" t="s">
        <v>318</v>
      </c>
      <c r="T60" s="10" t="s">
        <v>3580</v>
      </c>
      <c r="U60" s="26" t="s">
        <v>22</v>
      </c>
      <c r="V60" s="10" t="s">
        <v>3564</v>
      </c>
      <c r="W60" s="26" t="s">
        <v>22</v>
      </c>
      <c r="X60" s="10" t="s">
        <v>22</v>
      </c>
      <c r="Y60" s="10" t="s">
        <v>22</v>
      </c>
      <c r="Z60" s="26" t="s">
        <v>22</v>
      </c>
      <c r="AA60" s="26" t="s">
        <v>22</v>
      </c>
      <c r="AB60" s="4" t="s">
        <v>22</v>
      </c>
      <c r="AC60" s="4" t="s">
        <v>22</v>
      </c>
      <c r="AF60">
        <v>16</v>
      </c>
      <c r="AG60" t="str">
        <v>offshore wind energy</v>
      </c>
      <c r="AH60" t="str">
        <v>SELF-INSTALLING TELESCOPIC SUBSTRUCTURE FOR LOW-COST CRANELESS INSTALLATION OF COMPLETE OFFSHORE WIND TURBINES. DEEP OFFSHORE 5MW PROTOTYPE</v>
      </c>
      <c r="AI60" t="str">
        <v>ELICAN</v>
      </c>
      <c r="AJ60">
        <v>691919</v>
      </c>
      <c r="AK60">
        <v>42370</v>
      </c>
      <c r="AL60">
        <v>43555</v>
      </c>
      <c r="AM60" t="str">
        <v>null</v>
      </c>
      <c r="AN60" t="str">
        <v>€ 17 107 301,25</v>
      </c>
      <c r="AO60" t="str">
        <v>null</v>
      </c>
      <c r="AP60" t="str">
        <v>null</v>
      </c>
      <c r="AQ60" t="str">
        <v>H2020-EU.3.3. - SOCIETAL CHALLENGES - Secure, clean and efficient energy</v>
      </c>
      <c r="AR60" t="str">
        <v>LCE-03-2015 - Demonstration of renewable electricity and heating/cooling technologies</v>
      </c>
      <c r="AS60" t="str">
        <v>H2020-LCE-2014-2015</v>
      </c>
      <c r="AT60" t="str">
        <v>https://cordis.europa.eu/project/id/691919</v>
      </c>
      <c r="AU60" t="str">
        <v>Participant</v>
      </c>
      <c r="AV60">
        <v>3</v>
      </c>
      <c r="AW60" t="str">
        <v>CONSORCIO PARA EL DISENO, CONSTRUCCION, EQUIPAMIENTO Y EXPLOTACION DE LA PLATAFORMA OCEANICA DE CANARIAS</v>
      </c>
      <c r="AX60" t="str">
        <v> Spain</v>
      </c>
      <c r="AY60" t="str">
        <v>€ 50 000,00</v>
      </c>
      <c r="AZ60" t="str">
        <v>null</v>
      </c>
      <c r="BA60" t="str">
        <v>null</v>
      </c>
      <c r="BB60" t="str">
        <v>null</v>
      </c>
      <c r="BC60" t="str">
        <v>null</v>
      </c>
      <c r="BD60" t="str">
        <v>null</v>
      </c>
      <c r="BE60" t="str">
        <v>null</v>
      </c>
      <c r="BF60" t="str">
        <v>null</v>
      </c>
      <c r="BG60" t="str">
        <v>null</v>
      </c>
      <c r="BH60" t="str">
        <v>null</v>
      </c>
      <c r="BK60" t="str">
        <v>CENTRE NATIONAL DE LA RECHERCHE SCIENTIFIQUE CNRS</v>
      </c>
      <c r="BL60" cm="1">
        <f t="array" ref="BL60">SUMPRODUCT(($AW$2:$AW$2182=$BK60)*(1/(COUNTIFS($AH$2:$AH$2182, $AH$2:$AH$2182, $AW$2:$AW$2182, $BK60)+(COUNTIFS($AH$2:$AH$2182, $AH$2:$AH$2182, $AW$2:$AW$2182, $BK60)=0))))</f>
        <v>1</v>
      </c>
      <c r="BM60" cm="1">
        <f t="array" ref="BM60">COUNTA(_xlfn.UNIQUE(_xlfn._xlws.FILTER(Table1[Project Topic], Table1[Organization]=$BK60)))</f>
        <v>7</v>
      </c>
      <c r="BN60" s="93" t="str">
        <v>OXFORD BROOKES UNIVERSITY</v>
      </c>
      <c r="BO60" t="s">
        <v>425</v>
      </c>
      <c r="BP60" cm="1">
        <f t="array" ref="BP60">SUM(IF(FREQUENCY(IF($R$2:$R$3000=BO60, MATCH($C$2:$C$3000, $C$2:$C$3000, 0)), ROW($C$2:$C$3000)-ROW($C$2)+1), 1))</f>
        <v>1</v>
      </c>
      <c r="BS60" s="68" t="s">
        <v>3072</v>
      </c>
      <c r="BT60">
        <v>1</v>
      </c>
      <c r="BV60" t="str">
        <v>OXFORD BROOKES UNIVERSITY</v>
      </c>
      <c r="BW60" cm="1">
        <f t="array" ref="BW60">SUM(--(FREQUENCY(IF($R$2:$R$1538=BV60, MATCH($C$2:$C$1538, $C$2:$C$1538, 0)), ROW($C$2:$C$1538)-ROW($C$2)+1)&gt;0))</f>
        <v>1</v>
      </c>
      <c r="BY60" t="str">
        <v>Improving Resilience to Emergencies through Advanced Cyber Technologies</v>
      </c>
    </row>
    <row r="61" spans="1:77" ht="31.8" customHeight="1" x14ac:dyDescent="0.3">
      <c r="A61" s="56">
        <v>17</v>
      </c>
      <c r="B61" s="10" t="s">
        <v>3719</v>
      </c>
      <c r="C61" s="10" t="s">
        <v>3562</v>
      </c>
      <c r="D61" s="10" t="s">
        <v>3183</v>
      </c>
      <c r="E61" s="10">
        <v>856533</v>
      </c>
      <c r="F61" s="11">
        <v>43770</v>
      </c>
      <c r="G61" s="11">
        <v>45046</v>
      </c>
      <c r="H61" s="11" t="s">
        <v>3565</v>
      </c>
      <c r="I61" s="10" t="s">
        <v>3566</v>
      </c>
      <c r="J61" s="10" t="s">
        <v>3566</v>
      </c>
      <c r="K61" s="77" t="s">
        <v>3569</v>
      </c>
      <c r="L61" s="43" t="s">
        <v>580</v>
      </c>
      <c r="M61" s="126" t="s">
        <v>3568</v>
      </c>
      <c r="N61" s="43" t="s">
        <v>582</v>
      </c>
      <c r="O61" s="10" t="s">
        <v>3563</v>
      </c>
      <c r="P61" s="10" t="s">
        <v>457</v>
      </c>
      <c r="Q61" s="97">
        <f>IFERROR(INDEX(BP:BP, MATCH(R61, BN:BN, 0)), "")</f>
        <v>1</v>
      </c>
      <c r="R61" s="10" t="s">
        <v>3578</v>
      </c>
      <c r="S61" s="10" t="s">
        <v>61</v>
      </c>
      <c r="T61" s="10" t="s">
        <v>3579</v>
      </c>
      <c r="U61" s="26" t="s">
        <v>22</v>
      </c>
      <c r="V61" s="10" t="s">
        <v>3564</v>
      </c>
      <c r="W61" s="26" t="s">
        <v>22</v>
      </c>
      <c r="X61" s="10" t="s">
        <v>22</v>
      </c>
      <c r="Y61" s="10" t="s">
        <v>22</v>
      </c>
      <c r="Z61" s="26" t="s">
        <v>22</v>
      </c>
      <c r="AA61" s="26" t="s">
        <v>22</v>
      </c>
      <c r="AB61" s="4" t="s">
        <v>22</v>
      </c>
      <c r="AC61" s="4" t="s">
        <v>22</v>
      </c>
      <c r="AF61">
        <v>16</v>
      </c>
      <c r="AG61" t="str">
        <v>offshore wind energy</v>
      </c>
      <c r="AH61" t="str">
        <v>SELF-INSTALLING TELESCOPIC SUBSTRUCTURE FOR LOW-COST CRANELESS INSTALLATION OF COMPLETE OFFSHORE WIND TURBINES. DEEP OFFSHORE 5MW PROTOTYPE</v>
      </c>
      <c r="AI61" t="str">
        <v>ELICAN</v>
      </c>
      <c r="AJ61">
        <v>691919</v>
      </c>
      <c r="AK61">
        <v>42370</v>
      </c>
      <c r="AL61">
        <v>43555</v>
      </c>
      <c r="AM61" t="str">
        <v>null</v>
      </c>
      <c r="AN61" t="str">
        <v>€ 17 107 301,25</v>
      </c>
      <c r="AO61" t="str">
        <v>null</v>
      </c>
      <c r="AP61" t="str">
        <v>null</v>
      </c>
      <c r="AQ61" t="str">
        <v>H2020-EU.3.3. - SOCIETAL CHALLENGES - Secure, clean and efficient energy</v>
      </c>
      <c r="AR61" t="str">
        <v>LCE-03-2015 - Demonstration of renewable electricity and heating/cooling technologies</v>
      </c>
      <c r="AS61" t="str">
        <v>H2020-LCE-2014-2015</v>
      </c>
      <c r="AT61" t="str">
        <v>https://cordis.europa.eu/project/id/691919</v>
      </c>
      <c r="AU61" t="str">
        <v>Coordinator</v>
      </c>
      <c r="AV61">
        <v>1</v>
      </c>
      <c r="AW61" t="str">
        <v>ESTEYCO Offshore Wind</v>
      </c>
      <c r="AX61" t="str">
        <v>Spain</v>
      </c>
      <c r="AY61" t="str">
        <v>€ 5 110 610,59</v>
      </c>
      <c r="AZ61" t="str">
        <v>www.linkedin.com/company/esteyco</v>
      </c>
      <c r="BA61" t="str">
        <v>null</v>
      </c>
      <c r="BB61" t="str">
        <v>Joaquín Urbano</v>
      </c>
      <c r="BC61" t="str">
        <v>Head of marine engineering</v>
      </c>
      <c r="BD61" t="str">
        <v>null</v>
      </c>
      <c r="BE61" t="str">
        <v>null</v>
      </c>
      <c r="BF61" t="str">
        <v>linkedin.com/in/joaquinurb</v>
      </c>
      <c r="BG61" t="str">
        <v>null</v>
      </c>
      <c r="BH61" t="str">
        <v>null</v>
      </c>
      <c r="BK61" t="str">
        <v>ECOLE CENTRALE DE NANTES</v>
      </c>
      <c r="BL61" cm="1">
        <f t="array" ref="BL61">SUMPRODUCT(($AW$2:$AW$2182=$BK61)*(1/(COUNTIFS($AH$2:$AH$2182, $AH$2:$AH$2182, $AW$2:$AW$2182, $BK61)+(COUNTIFS($AH$2:$AH$2182, $AH$2:$AH$2182, $AW$2:$AW$2182, $BK61)=0))))</f>
        <v>1</v>
      </c>
      <c r="BM61" cm="1">
        <f t="array" ref="BM61">COUNTA(_xlfn.UNIQUE(_xlfn._xlws.FILTER(Table1[Project Topic], Table1[Organization]=$BK61)))</f>
        <v>1</v>
      </c>
      <c r="BN61" s="1" t="str">
        <v>STICHTING VU</v>
      </c>
      <c r="BO61" t="s">
        <v>431</v>
      </c>
      <c r="BP61" cm="1">
        <f t="array" ref="BP61">SUM(IF(FREQUENCY(IF($R$2:$R$3000=BO61, MATCH($C$2:$C$3000, $C$2:$C$3000, 0)), ROW($C$2:$C$3000)-ROW($C$2)+1), 1))</f>
        <v>1</v>
      </c>
      <c r="BS61" s="68" t="s">
        <v>3070</v>
      </c>
      <c r="BT61">
        <v>1</v>
      </c>
      <c r="BV61" t="str">
        <v>STICHTING VU</v>
      </c>
      <c r="BW61" cm="1">
        <f t="array" ref="BW61">SUM(--(FREQUENCY(IF($R$2:$R$1538=BV61, MATCH($C$2:$C$1538, $C$2:$C$1538, 0)), ROW($C$2:$C$1538)-ROW($C$2)+1)&gt;0))</f>
        <v>1</v>
      </c>
      <c r="BY61" t="str">
        <v>Integrated and Replicable Solutions for Co-Creation in Sustainable Cities</v>
      </c>
    </row>
    <row r="62" spans="1:77" ht="31.8" customHeight="1" x14ac:dyDescent="0.3">
      <c r="A62" s="56">
        <v>17</v>
      </c>
      <c r="B62" s="10" t="s">
        <v>3719</v>
      </c>
      <c r="C62" s="10" t="s">
        <v>3562</v>
      </c>
      <c r="D62" s="10" t="s">
        <v>3183</v>
      </c>
      <c r="E62" s="10">
        <v>856533</v>
      </c>
      <c r="F62" s="11">
        <v>43770</v>
      </c>
      <c r="G62" s="11">
        <v>45046</v>
      </c>
      <c r="H62" s="11" t="s">
        <v>3565</v>
      </c>
      <c r="I62" s="10" t="s">
        <v>3566</v>
      </c>
      <c r="J62" s="10" t="s">
        <v>3566</v>
      </c>
      <c r="K62" s="77" t="s">
        <v>3569</v>
      </c>
      <c r="L62" s="43" t="s">
        <v>580</v>
      </c>
      <c r="M62" s="126" t="s">
        <v>3568</v>
      </c>
      <c r="N62" s="43" t="s">
        <v>582</v>
      </c>
      <c r="O62" s="10" t="s">
        <v>3563</v>
      </c>
      <c r="P62" s="10" t="s">
        <v>457</v>
      </c>
      <c r="Q62" s="97">
        <f>IFERROR(INDEX(BP:BP, MATCH(R62, BN:BN, 0)), "")</f>
        <v>1</v>
      </c>
      <c r="R62" s="10" t="s">
        <v>3583</v>
      </c>
      <c r="S62" s="10" t="s">
        <v>132</v>
      </c>
      <c r="T62" s="10" t="s">
        <v>3584</v>
      </c>
      <c r="U62" s="26" t="s">
        <v>22</v>
      </c>
      <c r="V62" s="10" t="s">
        <v>3564</v>
      </c>
      <c r="W62" s="26" t="s">
        <v>22</v>
      </c>
      <c r="X62" s="10" t="s">
        <v>22</v>
      </c>
      <c r="Y62" s="10" t="s">
        <v>22</v>
      </c>
      <c r="Z62" s="26" t="s">
        <v>22</v>
      </c>
      <c r="AA62" s="26" t="s">
        <v>22</v>
      </c>
      <c r="AB62" s="4" t="s">
        <v>22</v>
      </c>
      <c r="AC62" s="4" t="s">
        <v>22</v>
      </c>
      <c r="AF62">
        <v>16</v>
      </c>
      <c r="AG62" t="str">
        <v>offshore wind energy</v>
      </c>
      <c r="AH62" t="str">
        <v>SELF-INSTALLING TELESCOPIC SUBSTRUCTURE FOR LOW-COST CRANELESS INSTALLATION OF COMPLETE OFFSHORE WIND TURBINES. DEEP OFFSHORE 5MW PROTOTYPE</v>
      </c>
      <c r="AI62" t="str">
        <v>ELICAN</v>
      </c>
      <c r="AJ62">
        <v>691919</v>
      </c>
      <c r="AK62">
        <v>42370</v>
      </c>
      <c r="AL62">
        <v>43555</v>
      </c>
      <c r="AM62" t="str">
        <v>null</v>
      </c>
      <c r="AN62" t="str">
        <v>€ 17 107 301,25</v>
      </c>
      <c r="AO62" t="str">
        <v>null</v>
      </c>
      <c r="AP62" t="str">
        <v>null</v>
      </c>
      <c r="AQ62" t="str">
        <v>H2020-EU.3.3. - SOCIETAL CHALLENGES - Secure, clean and efficient energy</v>
      </c>
      <c r="AR62" t="str">
        <v>LCE-03-2015 - Demonstration of renewable electricity and heating/cooling technologies</v>
      </c>
      <c r="AS62" t="str">
        <v>H2020-LCE-2014-2015</v>
      </c>
      <c r="AT62" t="str">
        <v>https://cordis.europa.eu/project/id/691919</v>
      </c>
      <c r="AU62" t="str">
        <v>Participant</v>
      </c>
      <c r="AV62">
        <v>3</v>
      </c>
      <c r="AW62" t="str">
        <v>SIEMENS GAMESA RENEWABLE ENERGY EOLICA SL</v>
      </c>
      <c r="AX62" t="str">
        <v> Spain</v>
      </c>
      <c r="AY62" t="str">
        <v>€ 3 338 237,67</v>
      </c>
      <c r="AZ62" t="str">
        <v>null</v>
      </c>
      <c r="BA62" t="str">
        <v>null</v>
      </c>
      <c r="BB62" t="str">
        <v>null</v>
      </c>
      <c r="BC62" t="str">
        <v>null</v>
      </c>
      <c r="BD62" t="str">
        <v>null</v>
      </c>
      <c r="BE62" t="str">
        <v>null</v>
      </c>
      <c r="BF62" t="str">
        <v>null</v>
      </c>
      <c r="BG62" t="str">
        <v>null</v>
      </c>
      <c r="BH62" t="str">
        <v>null</v>
      </c>
      <c r="BK62" t="str">
        <v>EURONOVIA</v>
      </c>
      <c r="BL62" cm="1">
        <f t="array" ref="BL62">SUMPRODUCT(($AW$2:$AW$2182=$BK62)*(1/(COUNTIFS($AH$2:$AH$2182, $AH$2:$AH$2182, $AW$2:$AW$2182, $BK62)+(COUNTIFS($AH$2:$AH$2182, $AH$2:$AH$2182, $AW$2:$AW$2182, $BK62)=0))))</f>
        <v>1</v>
      </c>
      <c r="BM62" cm="1">
        <f t="array" ref="BM62">COUNTA(_xlfn.UNIQUE(_xlfn._xlws.FILTER(Table1[Project Topic], Table1[Organization]=$BK62)))</f>
        <v>2</v>
      </c>
      <c r="BN62" s="93" t="str">
        <v>THE OPEN UNIVERSITY</v>
      </c>
      <c r="BO62" t="s">
        <v>436</v>
      </c>
      <c r="BP62" cm="1">
        <f t="array" ref="BP62">SUM(IF(FREQUENCY(IF($R$2:$R$3000=BO62, MATCH($C$2:$C$3000, $C$2:$C$3000, 0)), ROW($C$2:$C$3000)-ROW($C$2)+1), 1))</f>
        <v>1</v>
      </c>
      <c r="BS62" s="68" t="s">
        <v>3073</v>
      </c>
      <c r="BT62">
        <v>1</v>
      </c>
      <c r="BV62" t="str">
        <v>THE OPEN UNIVERSITY</v>
      </c>
      <c r="BW62" cm="1">
        <f t="array" ref="BW62">SUM(--(FREQUENCY(IF($R$2:$R$1538=BV62, MATCH($C$2:$C$1538, $C$2:$C$1538, 0)), ROW($C$2:$C$1538)-ROW($C$2)+1)&gt;0))</f>
        <v>1</v>
      </c>
      <c r="BY62" t="str">
        <v>Integrated Research Infrastructure Services for Climate Change risks</v>
      </c>
    </row>
    <row r="63" spans="1:77" ht="31.8" customHeight="1" x14ac:dyDescent="0.3">
      <c r="A63" s="56">
        <v>17</v>
      </c>
      <c r="B63" s="10" t="s">
        <v>3719</v>
      </c>
      <c r="C63" s="10" t="s">
        <v>3562</v>
      </c>
      <c r="D63" s="10" t="s">
        <v>3183</v>
      </c>
      <c r="E63" s="10">
        <v>856533</v>
      </c>
      <c r="F63" s="11">
        <v>43770</v>
      </c>
      <c r="G63" s="11">
        <v>45046</v>
      </c>
      <c r="H63" s="11" t="s">
        <v>3565</v>
      </c>
      <c r="I63" s="10" t="s">
        <v>3566</v>
      </c>
      <c r="J63" s="10" t="s">
        <v>3566</v>
      </c>
      <c r="K63" s="77" t="s">
        <v>3569</v>
      </c>
      <c r="L63" s="43" t="s">
        <v>580</v>
      </c>
      <c r="M63" s="126" t="s">
        <v>3568</v>
      </c>
      <c r="N63" s="43" t="s">
        <v>582</v>
      </c>
      <c r="O63" s="10" t="s">
        <v>3563</v>
      </c>
      <c r="P63" s="10" t="s">
        <v>457</v>
      </c>
      <c r="Q63" s="97">
        <f>IFERROR(INDEX(BP:BP, MATCH(R63, BN:BN, 0)), "")</f>
        <v>1</v>
      </c>
      <c r="R63" s="10" t="s">
        <v>3581</v>
      </c>
      <c r="S63" s="10" t="s">
        <v>38</v>
      </c>
      <c r="T63" s="10" t="s">
        <v>3582</v>
      </c>
      <c r="U63" s="26" t="s">
        <v>22</v>
      </c>
      <c r="V63" s="10" t="s">
        <v>3564</v>
      </c>
      <c r="W63" s="26" t="s">
        <v>22</v>
      </c>
      <c r="X63" s="10" t="s">
        <v>22</v>
      </c>
      <c r="Y63" s="10" t="s">
        <v>22</v>
      </c>
      <c r="Z63" s="26" t="s">
        <v>22</v>
      </c>
      <c r="AA63" s="26" t="s">
        <v>22</v>
      </c>
      <c r="AB63" s="4" t="s">
        <v>22</v>
      </c>
      <c r="AC63" s="4" t="s">
        <v>22</v>
      </c>
      <c r="AF63">
        <v>16</v>
      </c>
      <c r="AG63" t="str">
        <v>offshore wind energy</v>
      </c>
      <c r="AH63" t="str">
        <v>SELF-INSTALLING TELESCOPIC SUBSTRUCTURE FOR LOW-COST CRANELESS INSTALLATION OF COMPLETE OFFSHORE WIND TURBINES. DEEP OFFSHORE 5MW PROTOTYPE</v>
      </c>
      <c r="AI63" t="str">
        <v>ELICAN</v>
      </c>
      <c r="AJ63">
        <v>691919</v>
      </c>
      <c r="AK63">
        <v>42370</v>
      </c>
      <c r="AL63">
        <v>43555</v>
      </c>
      <c r="AM63" t="str">
        <v>null</v>
      </c>
      <c r="AN63" t="str">
        <v>€ 17 107 301,25</v>
      </c>
      <c r="AO63" t="str">
        <v>null</v>
      </c>
      <c r="AP63" t="str">
        <v>null</v>
      </c>
      <c r="AQ63" t="str">
        <v>H2020-EU.3.3. - SOCIETAL CHALLENGES - Secure, clean and efficient energy</v>
      </c>
      <c r="AR63" t="str">
        <v>LCE-03-2015 - Demonstration of renewable electricity and heating/cooling technologies</v>
      </c>
      <c r="AS63" t="str">
        <v>H2020-LCE-2014-2015</v>
      </c>
      <c r="AT63" t="str">
        <v>https://cordis.europa.eu/project/id/691919</v>
      </c>
      <c r="AU63" t="str">
        <v>Third-party</v>
      </c>
      <c r="AV63">
        <v>1</v>
      </c>
      <c r="AW63" t="str">
        <v>SIEMENS GAMESA RENEWABLE ENERGY INNOVATION &amp; TECHNOLOGY S.L.</v>
      </c>
      <c r="AX63" t="str">
        <v> Spain</v>
      </c>
      <c r="AY63" t="str">
        <v>€ 814 220,69</v>
      </c>
      <c r="AZ63" t="str">
        <v>null</v>
      </c>
      <c r="BA63" t="str">
        <v>null</v>
      </c>
      <c r="BB63" t="str">
        <v>null</v>
      </c>
      <c r="BC63" t="str">
        <v>null</v>
      </c>
      <c r="BD63" t="str">
        <v>null</v>
      </c>
      <c r="BE63" t="str">
        <v>null</v>
      </c>
      <c r="BF63" t="str">
        <v>null</v>
      </c>
      <c r="BG63" t="str">
        <v>null</v>
      </c>
      <c r="BH63" t="str">
        <v>null</v>
      </c>
      <c r="BK63" t="str">
        <v>IDEOL</v>
      </c>
      <c r="BL63" cm="1">
        <f t="array" ref="BL63">SUMPRODUCT(($AW$2:$AW$2182=$BK63)*(1/(COUNTIFS($AH$2:$AH$2182, $AH$2:$AH$2182, $AW$2:$AW$2182, $BK63)+(COUNTIFS($AH$2:$AH$2182, $AH$2:$AH$2182, $AW$2:$AW$2182, $BK63)=0))))</f>
        <v>1</v>
      </c>
      <c r="BM63" cm="1">
        <f t="array" ref="BM63">COUNTA(_xlfn.UNIQUE(_xlfn._xlws.FILTER(Table1[Project Topic], Table1[Organization]=$BK63)))</f>
        <v>1</v>
      </c>
      <c r="BN63" s="1" t="str">
        <v>UNIVERSITY COLLEGE DUBLIN, NATIONAL UNIVERSITY OF IRELAND, DUBLIN</v>
      </c>
      <c r="BO63" t="s">
        <v>442</v>
      </c>
      <c r="BP63" cm="1">
        <f t="array" ref="BP63">SUM(IF(FREQUENCY(IF($R$2:$R$3000=BO63, MATCH($C$2:$C$3000, $C$2:$C$3000, 0)), ROW($C$2:$C$3000)-ROW($C$2)+1), 1))</f>
        <v>1</v>
      </c>
      <c r="BS63" s="67" t="s">
        <v>3401</v>
      </c>
      <c r="BT63">
        <v>83</v>
      </c>
      <c r="BV63" t="str">
        <v>UNIVERSITY COLLEGE DUBLIN, NATIONAL UNIVERSITY OF IRELAND, DUBLIN</v>
      </c>
      <c r="BW63" cm="1">
        <f t="array" ref="BW63">SUM(--(FREQUENCY(IF($R$2:$R$1538=BV63, MATCH($C$2:$C$1538, $C$2:$C$1538, 0)), ROW($C$2:$C$1538)-ROW($C$2)+1)&gt;0))</f>
        <v>1</v>
      </c>
      <c r="BY63" t="str">
        <v>This company is working in Offshore Wind energy production</v>
      </c>
    </row>
    <row r="64" spans="1:77" ht="31.8" customHeight="1" x14ac:dyDescent="0.3">
      <c r="A64" s="56">
        <v>17</v>
      </c>
      <c r="B64" s="10" t="s">
        <v>3719</v>
      </c>
      <c r="C64" s="10" t="s">
        <v>3562</v>
      </c>
      <c r="D64" s="10" t="s">
        <v>3183</v>
      </c>
      <c r="E64" s="10">
        <v>856533</v>
      </c>
      <c r="F64" s="11">
        <v>43770</v>
      </c>
      <c r="G64" s="11">
        <v>45046</v>
      </c>
      <c r="H64" s="11" t="s">
        <v>3565</v>
      </c>
      <c r="I64" s="10" t="s">
        <v>3566</v>
      </c>
      <c r="J64" s="10" t="s">
        <v>3566</v>
      </c>
      <c r="K64" s="77" t="s">
        <v>3569</v>
      </c>
      <c r="L64" s="43" t="s">
        <v>580</v>
      </c>
      <c r="M64" s="126" t="s">
        <v>3568</v>
      </c>
      <c r="N64" s="43" t="s">
        <v>582</v>
      </c>
      <c r="O64" s="10" t="s">
        <v>3563</v>
      </c>
      <c r="P64" s="10" t="s">
        <v>457</v>
      </c>
      <c r="Q64" s="97">
        <f>IFERROR(INDEX(BP:BP, MATCH(R64, BN:BN, 0)), "")</f>
        <v>1</v>
      </c>
      <c r="R64" s="10" t="s">
        <v>3585</v>
      </c>
      <c r="S64" s="10" t="s">
        <v>449</v>
      </c>
      <c r="T64" s="10" t="s">
        <v>3586</v>
      </c>
      <c r="U64" s="26" t="s">
        <v>22</v>
      </c>
      <c r="V64" s="10" t="s">
        <v>3564</v>
      </c>
      <c r="W64" s="26" t="s">
        <v>22</v>
      </c>
      <c r="X64" s="10" t="s">
        <v>22</v>
      </c>
      <c r="Y64" s="10" t="s">
        <v>22</v>
      </c>
      <c r="Z64" s="26" t="s">
        <v>22</v>
      </c>
      <c r="AA64" s="26" t="s">
        <v>22</v>
      </c>
      <c r="AB64" s="4" t="s">
        <v>22</v>
      </c>
      <c r="AC64" s="4" t="s">
        <v>22</v>
      </c>
      <c r="AF64">
        <v>16</v>
      </c>
      <c r="AG64" t="str">
        <v>offshore wind energy</v>
      </c>
      <c r="AH64" t="str">
        <v>SELF-INSTALLING TELESCOPIC SUBSTRUCTURE FOR LOW-COST CRANELESS INSTALLATION OF COMPLETE OFFSHORE WIND TURBINES. DEEP OFFSHORE 5MW PROTOTYPE</v>
      </c>
      <c r="AI64" t="str">
        <v>ELICAN</v>
      </c>
      <c r="AJ64">
        <v>691919</v>
      </c>
      <c r="AK64">
        <v>42370</v>
      </c>
      <c r="AL64">
        <v>43555</v>
      </c>
      <c r="AM64" t="str">
        <v>null</v>
      </c>
      <c r="AN64" t="str">
        <v>€ 17 107 301,25</v>
      </c>
      <c r="AO64" t="str">
        <v>null</v>
      </c>
      <c r="AP64" t="str">
        <v>null</v>
      </c>
      <c r="AQ64" t="str">
        <v>H2020-EU.3.3. - SOCIETAL CHALLENGES - Secure, clean and efficient energy</v>
      </c>
      <c r="AR64" t="str">
        <v>LCE-03-2015 - Demonstration of renewable electricity and heating/cooling technologies</v>
      </c>
      <c r="AS64" t="str">
        <v>H2020-LCE-2014-2015</v>
      </c>
      <c r="AT64" t="str">
        <v>https://cordis.europa.eu/project/id/691919</v>
      </c>
      <c r="AU64" t="str">
        <v>Third-party</v>
      </c>
      <c r="AV64">
        <v>1</v>
      </c>
      <c r="AW64" t="str">
        <v>SIEMENS GAMESA RENEWABLE ENERGY SA</v>
      </c>
      <c r="AX64" t="str">
        <v> Spain</v>
      </c>
      <c r="AY64" t="str">
        <v>€ 148 926,36</v>
      </c>
      <c r="AZ64" t="str">
        <v>null</v>
      </c>
      <c r="BA64" t="str">
        <v>null</v>
      </c>
      <c r="BB64" t="str">
        <v>null</v>
      </c>
      <c r="BC64" t="str">
        <v>null</v>
      </c>
      <c r="BD64" t="str">
        <v>null</v>
      </c>
      <c r="BE64" t="str">
        <v>null</v>
      </c>
      <c r="BF64" t="str">
        <v>null</v>
      </c>
      <c r="BG64" t="str">
        <v>null</v>
      </c>
      <c r="BH64" t="str">
        <v>null</v>
      </c>
      <c r="BK64" t="str">
        <v>NEXT OCEAN BV</v>
      </c>
      <c r="BL64" cm="1">
        <f t="array" ref="BL64">SUMPRODUCT(($AW$2:$AW$2182=$BK64)*(1/(COUNTIFS($AH$2:$AH$2182, $AH$2:$AH$2182, $AW$2:$AW$2182, $BK64)+(COUNTIFS($AH$2:$AH$2182, $AH$2:$AH$2182, $AW$2:$AW$2182, $BK64)=0))))</f>
        <v>1</v>
      </c>
      <c r="BM64" cm="1">
        <f t="array" ref="BM64">COUNTA(_xlfn.UNIQUE(_xlfn._xlws.FILTER(Table1[Project Topic], Table1[Organization]=$BK64)))</f>
        <v>1</v>
      </c>
      <c r="BN64" s="93" t="str">
        <v>UNIVERSITY OF DURHAM</v>
      </c>
      <c r="BO64" t="s">
        <v>448</v>
      </c>
      <c r="BP64" cm="1">
        <f t="array" ref="BP64">SUM(IF(FREQUENCY(IF($R$2:$R$3000=BO64, MATCH($C$2:$C$3000, $C$2:$C$3000, 0)), ROW($C$2:$C$3000)-ROW($C$2)+1), 1))</f>
        <v>1</v>
      </c>
      <c r="BS64" s="68" t="s">
        <v>3539</v>
      </c>
      <c r="BT64">
        <v>1</v>
      </c>
      <c r="BV64" t="str">
        <v>UNIVERSITY OF DURHAM</v>
      </c>
      <c r="BW64" cm="1">
        <f t="array" ref="BW64">SUM(--(FREQUENCY(IF($R$2:$R$1538=BV64, MATCH($C$2:$C$1538, $C$2:$C$1538, 0)), ROW($C$2:$C$1538)-ROW($C$2)+1)&gt;0))</f>
        <v>1</v>
      </c>
      <c r="BY64" t="str">
        <v>INTEGRATED SURVEILLANCE ECOSYSTEM FOR EUROPEAN AUTHORITIES RESPONSIBLE FOR MARITIME OPERATIONS LEVERAGED BY RELIABLE AND ENHANCED AERIAL SUPPORT</v>
      </c>
    </row>
    <row r="65" spans="1:77" ht="31.8" customHeight="1" x14ac:dyDescent="0.3">
      <c r="A65" s="56">
        <v>17</v>
      </c>
      <c r="B65" s="10" t="s">
        <v>3719</v>
      </c>
      <c r="C65" s="10" t="s">
        <v>3562</v>
      </c>
      <c r="D65" s="10" t="s">
        <v>3183</v>
      </c>
      <c r="E65" s="10">
        <v>856533</v>
      </c>
      <c r="F65" s="11">
        <v>43770</v>
      </c>
      <c r="G65" s="11">
        <v>45046</v>
      </c>
      <c r="H65" s="11" t="s">
        <v>3565</v>
      </c>
      <c r="I65" s="10" t="s">
        <v>3566</v>
      </c>
      <c r="J65" s="10" t="s">
        <v>3566</v>
      </c>
      <c r="K65" s="77" t="s">
        <v>3569</v>
      </c>
      <c r="L65" s="43" t="s">
        <v>580</v>
      </c>
      <c r="M65" s="126" t="s">
        <v>3568</v>
      </c>
      <c r="N65" s="43" t="s">
        <v>582</v>
      </c>
      <c r="O65" s="10" t="s">
        <v>3563</v>
      </c>
      <c r="P65" s="10" t="s">
        <v>457</v>
      </c>
      <c r="Q65" s="97">
        <f>IFERROR(INDEX(BP:BP, MATCH(R65, BN:BN, 0)), "")</f>
        <v>1</v>
      </c>
      <c r="R65" s="10" t="s">
        <v>3574</v>
      </c>
      <c r="S65" s="10" t="s">
        <v>110</v>
      </c>
      <c r="T65" s="10" t="s">
        <v>3575</v>
      </c>
      <c r="U65" s="26" t="s">
        <v>22</v>
      </c>
      <c r="V65" s="10" t="s">
        <v>3564</v>
      </c>
      <c r="W65" s="26" t="s">
        <v>22</v>
      </c>
      <c r="X65" s="10" t="s">
        <v>22</v>
      </c>
      <c r="Y65" s="10" t="s">
        <v>22</v>
      </c>
      <c r="Z65" s="26" t="s">
        <v>22</v>
      </c>
      <c r="AA65" s="26" t="s">
        <v>22</v>
      </c>
      <c r="AB65" s="4" t="s">
        <v>22</v>
      </c>
      <c r="AC65" s="4" t="s">
        <v>22</v>
      </c>
      <c r="AF65">
        <v>16</v>
      </c>
      <c r="AG65" t="str">
        <v>offshore wind energy</v>
      </c>
      <c r="AH65" t="str">
        <v>SELF-INSTALLING TELESCOPIC SUBSTRUCTURE FOR LOW-COST CRANELESS INSTALLATION OF COMPLETE OFFSHORE WIND TURBINES. DEEP OFFSHORE 5MW PROTOTYPE</v>
      </c>
      <c r="AI65" t="str">
        <v>ELICAN</v>
      </c>
      <c r="AJ65">
        <v>691919</v>
      </c>
      <c r="AK65">
        <v>42370</v>
      </c>
      <c r="AL65">
        <v>43555</v>
      </c>
      <c r="AM65" t="str">
        <v>null</v>
      </c>
      <c r="AN65" t="str">
        <v>€ 17 107 301,25</v>
      </c>
      <c r="AO65" t="str">
        <v>null</v>
      </c>
      <c r="AP65" t="str">
        <v>null</v>
      </c>
      <c r="AQ65" t="str">
        <v>H2020-EU.3.3. - SOCIETAL CHALLENGES - Secure, clean and efficient energy</v>
      </c>
      <c r="AR65" t="str">
        <v>LCE-03-2015 - Demonstration of renewable electricity and heating/cooling technologies</v>
      </c>
      <c r="AS65" t="str">
        <v>H2020-LCE-2014-2015</v>
      </c>
      <c r="AT65" t="str">
        <v>https://cordis.europa.eu/project/id/691919</v>
      </c>
      <c r="AU65" t="str">
        <v>Participant</v>
      </c>
      <c r="AV65">
        <v>1</v>
      </c>
      <c r="AW65" t="str">
        <v>UL INTERNATIONAL GMBH</v>
      </c>
      <c r="AX65" t="str">
        <v> Germany</v>
      </c>
      <c r="AY65" t="str">
        <v>€ 566 973,75</v>
      </c>
      <c r="AZ65" t="str">
        <v>null</v>
      </c>
      <c r="BA65" t="str">
        <v>null</v>
      </c>
      <c r="BB65" t="str">
        <v>null</v>
      </c>
      <c r="BC65" t="str">
        <v>null</v>
      </c>
      <c r="BD65" t="str">
        <v>null</v>
      </c>
      <c r="BE65" t="str">
        <v>null</v>
      </c>
      <c r="BF65" t="str">
        <v>null</v>
      </c>
      <c r="BG65" t="str">
        <v>null</v>
      </c>
      <c r="BH65" t="str">
        <v>null</v>
      </c>
      <c r="BK65" t="str">
        <v>SAIPEM SA</v>
      </c>
      <c r="BL65" cm="1">
        <f t="array" ref="BL65">SUMPRODUCT(($AW$2:$AW$2182=$BK65)*(1/(COUNTIFS($AH$2:$AH$2182, $AH$2:$AH$2182, $AW$2:$AW$2182, $BK65)+(COUNTIFS($AH$2:$AH$2182, $AH$2:$AH$2182, $AW$2:$AW$2182, $BK65)=0))))</f>
        <v>1</v>
      </c>
      <c r="BM65" cm="1">
        <f t="array" ref="BM65">COUNTA(_xlfn.UNIQUE(_xlfn._xlws.FILTER(Table1[Project Topic], Table1[Organization]=$BK65)))</f>
        <v>1</v>
      </c>
      <c r="BN65" s="1" t="str">
        <v>UNIVERSITY OF LEICESTER</v>
      </c>
      <c r="BO65" t="s">
        <v>450</v>
      </c>
      <c r="BP65" cm="1">
        <f t="array" ref="BP65">SUM(IF(FREQUENCY(IF($R$2:$R$3000=BO65, MATCH($C$2:$C$3000, $C$2:$C$3000, 0)), ROW($C$2:$C$3000)-ROW($C$2)+1), 1))</f>
        <v>1</v>
      </c>
      <c r="BS65" s="68" t="s">
        <v>3537</v>
      </c>
      <c r="BT65">
        <v>1</v>
      </c>
      <c r="BV65" t="str">
        <v>UNIVERSITY OF LEICESTER</v>
      </c>
      <c r="BW65" cm="1">
        <f t="array" ref="BW65">SUM(--(FREQUENCY(IF($R$2:$R$1538=BV65, MATCH($C$2:$C$1538, $C$2:$C$1538, 0)), ROW($C$2:$C$1538)-ROW($C$2)+1)&gt;0))</f>
        <v>1</v>
      </c>
      <c r="BY65" t="str">
        <v>Just and effective governance for accelerating wind energy</v>
      </c>
    </row>
    <row r="66" spans="1:77" ht="31.8" customHeight="1" x14ac:dyDescent="0.3">
      <c r="A66" s="56">
        <v>17</v>
      </c>
      <c r="B66" s="10" t="s">
        <v>3719</v>
      </c>
      <c r="C66" s="10" t="s">
        <v>3562</v>
      </c>
      <c r="D66" s="10" t="s">
        <v>3183</v>
      </c>
      <c r="E66" s="10">
        <v>856533</v>
      </c>
      <c r="F66" s="11">
        <v>43770</v>
      </c>
      <c r="G66" s="11">
        <v>45046</v>
      </c>
      <c r="H66" s="11" t="s">
        <v>3565</v>
      </c>
      <c r="I66" s="10" t="s">
        <v>3566</v>
      </c>
      <c r="J66" s="10" t="s">
        <v>3566</v>
      </c>
      <c r="K66" s="77" t="s">
        <v>3569</v>
      </c>
      <c r="L66" s="43" t="s">
        <v>580</v>
      </c>
      <c r="M66" s="126" t="s">
        <v>3568</v>
      </c>
      <c r="N66" s="43" t="s">
        <v>582</v>
      </c>
      <c r="O66" s="10" t="s">
        <v>3563</v>
      </c>
      <c r="P66" s="10" t="s">
        <v>457</v>
      </c>
      <c r="Q66" s="97">
        <f>IFERROR(INDEX(BP:BP, MATCH(R66, BN:BN, 0)), "")</f>
        <v>1</v>
      </c>
      <c r="R66" s="10" t="s">
        <v>3587</v>
      </c>
      <c r="S66" s="10" t="s">
        <v>449</v>
      </c>
      <c r="T66" s="10" t="s">
        <v>3588</v>
      </c>
      <c r="U66" s="26" t="s">
        <v>22</v>
      </c>
      <c r="V66" s="10" t="s">
        <v>3564</v>
      </c>
      <c r="W66" s="26" t="s">
        <v>22</v>
      </c>
      <c r="X66" s="10" t="s">
        <v>22</v>
      </c>
      <c r="Y66" s="10" t="s">
        <v>22</v>
      </c>
      <c r="Z66" s="26" t="s">
        <v>22</v>
      </c>
      <c r="AA66" s="26" t="s">
        <v>22</v>
      </c>
      <c r="AB66" s="4" t="s">
        <v>22</v>
      </c>
      <c r="AC66" s="4" t="s">
        <v>22</v>
      </c>
      <c r="AF66">
        <v>14</v>
      </c>
      <c r="AG66" t="str">
        <v>off shore wind energy production</v>
      </c>
      <c r="AH66" t="str">
        <v>Optimization of floating wind turbines using innovative control techniques and fully coupled open source engineering tool</v>
      </c>
      <c r="AI66" t="str">
        <v>Floatech</v>
      </c>
      <c r="AJ66">
        <v>101007142</v>
      </c>
      <c r="AK66">
        <v>44197</v>
      </c>
      <c r="AL66">
        <v>45291</v>
      </c>
      <c r="AM66" t="str">
        <v>null</v>
      </c>
      <c r="AN66" t="str">
        <v>€ 4 294 688,75</v>
      </c>
      <c r="AO66" t="str">
        <v>null</v>
      </c>
      <c r="AP66" t="str">
        <v>null</v>
      </c>
      <c r="AQ66" t="str">
        <v>H2020-EU.3.3. - SOCIETAL CHALLENGES - Secure, clean and efficient energy</v>
      </c>
      <c r="AR66" t="str">
        <v>LC-SC3-RES-31-2020 - Offshore wind basic science and balance of plant</v>
      </c>
      <c r="AS66" t="str">
        <v>H2020-LC-SC3-2018-2019-2020</v>
      </c>
      <c r="AT66" t="str">
        <v>https://cordis.europa.eu/project/id/101007142</v>
      </c>
      <c r="AU66" t="str">
        <v>Third-party</v>
      </c>
      <c r="AV66">
        <v>1</v>
      </c>
      <c r="AW66" t="str">
        <v>CENTRE NATIONAL DE LA RECHERCHE SCIENTIFIQUE CNRS</v>
      </c>
      <c r="AX66" t="str">
        <v>France</v>
      </c>
      <c r="AY66" t="str">
        <v>€ 29 000,00</v>
      </c>
      <c r="AZ66" t="str">
        <v>null</v>
      </c>
      <c r="BA66" t="str">
        <v>null</v>
      </c>
      <c r="BB66" t="str">
        <v>null</v>
      </c>
      <c r="BC66" t="str">
        <v>null</v>
      </c>
      <c r="BD66" t="str">
        <v>null</v>
      </c>
      <c r="BE66" t="str">
        <v>null</v>
      </c>
      <c r="BF66" t="str">
        <v>null</v>
      </c>
      <c r="BG66" t="str">
        <v>null</v>
      </c>
      <c r="BH66" t="str">
        <v>null</v>
      </c>
      <c r="BK66" t="str">
        <v>SEAPOWER SCRL</v>
      </c>
      <c r="BL66" cm="1">
        <f t="array" ref="BL66">SUMPRODUCT(($AW$2:$AW$2182=$BK66)*(1/(COUNTIFS($AH$2:$AH$2182, $AH$2:$AH$2182, $AW$2:$AW$2182, $BK66)+(COUNTIFS($AH$2:$AH$2182, $AH$2:$AH$2182, $AW$2:$AW$2182, $BK66)=0))))</f>
        <v>1</v>
      </c>
      <c r="BM66" cm="1">
        <f t="array" ref="BM66">COUNTA(_xlfn.UNIQUE(_xlfn._xlws.FILTER(Table1[Project Topic], Table1[Organization]=$BK66)))</f>
        <v>1</v>
      </c>
      <c r="BN66" s="93" t="str">
        <v>WORDSWORTH LEARNING LIMITED</v>
      </c>
      <c r="BO66" t="s">
        <v>455</v>
      </c>
      <c r="BP66" cm="1">
        <f t="array" ref="BP66">SUM(IF(FREQUENCY(IF($R$2:$R$3000=BO66, MATCH($C$2:$C$3000, $C$2:$C$3000, 0)), ROW($C$2:$C$3000)-ROW($C$2)+1), 1))</f>
        <v>2</v>
      </c>
      <c r="BS66" s="68" t="s">
        <v>3505</v>
      </c>
      <c r="BT66">
        <v>1</v>
      </c>
      <c r="BV66" t="str">
        <v>WORDSWORTH LEARNING LIMITED</v>
      </c>
      <c r="BW66" cm="1">
        <f t="array" ref="BW66">SUM(--(FREQUENCY(IF($R$2:$R$1538=BV66, MATCH($C$2:$C$1538, $C$2:$C$1538, 0)), ROW($C$2:$C$1538)-ROW($C$2)+1)&gt;0))</f>
        <v>1</v>
      </c>
      <c r="BY66" t="str">
        <v>A DISRUPTIVE DRIVE-TRAIN FOR ULTRALIGHT AND LOWER COST WIND TURBINES</v>
      </c>
    </row>
    <row r="67" spans="1:77" ht="31.8" customHeight="1" x14ac:dyDescent="0.3">
      <c r="A67" s="56">
        <v>17</v>
      </c>
      <c r="B67" s="10" t="s">
        <v>3719</v>
      </c>
      <c r="C67" s="10" t="s">
        <v>3562</v>
      </c>
      <c r="D67" s="10" t="s">
        <v>3183</v>
      </c>
      <c r="E67" s="10">
        <v>856533</v>
      </c>
      <c r="F67" s="11">
        <v>43770</v>
      </c>
      <c r="G67" s="11">
        <v>45046</v>
      </c>
      <c r="H67" s="11" t="s">
        <v>3565</v>
      </c>
      <c r="I67" s="10" t="s">
        <v>3566</v>
      </c>
      <c r="J67" s="10" t="s">
        <v>3566</v>
      </c>
      <c r="K67" s="77" t="s">
        <v>3569</v>
      </c>
      <c r="L67" s="43" t="s">
        <v>580</v>
      </c>
      <c r="M67" s="126" t="s">
        <v>3568</v>
      </c>
      <c r="N67" s="43" t="s">
        <v>582</v>
      </c>
      <c r="O67" s="10" t="s">
        <v>3563</v>
      </c>
      <c r="P67" s="10" t="s">
        <v>679</v>
      </c>
      <c r="Q67" s="97">
        <f>IFERROR(INDEX(BP:BP, MATCH(R67, BN:BN, 0)), "")</f>
        <v>1</v>
      </c>
      <c r="R67" s="10" t="s">
        <v>3567</v>
      </c>
      <c r="S67" s="10" t="s">
        <v>338</v>
      </c>
      <c r="T67" s="10" t="s">
        <v>3591</v>
      </c>
      <c r="U67" s="10" t="s">
        <v>3595</v>
      </c>
      <c r="V67" s="10" t="s">
        <v>3564</v>
      </c>
      <c r="W67" s="10" t="s">
        <v>3592</v>
      </c>
      <c r="X67" s="10" t="s">
        <v>408</v>
      </c>
      <c r="Y67" s="10" t="s">
        <v>3593</v>
      </c>
      <c r="Z67" s="26" t="s">
        <v>22</v>
      </c>
      <c r="AA67" s="10" t="s">
        <v>3596</v>
      </c>
      <c r="AB67" s="25" t="s">
        <v>3594</v>
      </c>
      <c r="AC67" s="25" t="s">
        <v>3719</v>
      </c>
      <c r="AF67">
        <v>14</v>
      </c>
      <c r="AG67" t="str">
        <v>off shore wind energy production</v>
      </c>
      <c r="AH67" t="str">
        <v>Optimization of floating wind turbines using innovative control techniques and fully coupled open source engineering tool</v>
      </c>
      <c r="AI67" t="str">
        <v>Floatech</v>
      </c>
      <c r="AJ67">
        <v>101007142</v>
      </c>
      <c r="AK67">
        <v>44197</v>
      </c>
      <c r="AL67">
        <v>45291</v>
      </c>
      <c r="AM67" t="str">
        <v>null</v>
      </c>
      <c r="AN67" t="str">
        <v>€ 4 294 688,75</v>
      </c>
      <c r="AO67" t="str">
        <v>null</v>
      </c>
      <c r="AP67" t="str">
        <v>null</v>
      </c>
      <c r="AQ67" t="str">
        <v>H2020-EU.3.3. - SOCIETAL CHALLENGES - Secure, clean and efficient energy</v>
      </c>
      <c r="AR67" t="str">
        <v>LC-SC3-RES-31-2020 - Offshore wind basic science and balance of plant</v>
      </c>
      <c r="AS67" t="str">
        <v>H2020-LC-SC3-2018-2019-2020</v>
      </c>
      <c r="AT67" t="str">
        <v>https://cordis.europa.eu/project/id/101007142</v>
      </c>
      <c r="AU67" t="str">
        <v>Participant</v>
      </c>
      <c r="AV67">
        <v>1</v>
      </c>
      <c r="AW67" t="str">
        <v>ECOLE CENTRALE DE NANTES</v>
      </c>
      <c r="AX67" t="str">
        <v>France</v>
      </c>
      <c r="AY67" t="str">
        <v>€ 920 450,00</v>
      </c>
      <c r="AZ67" t="str">
        <v>www.linkedin.com/school/ecole-centrale-de-nantes</v>
      </c>
      <c r="BA67" t="str">
        <v>null</v>
      </c>
      <c r="BB67" t="str">
        <v>Christian Oliver Paschereit</v>
      </c>
      <c r="BC67" t="str">
        <v>project coordinator</v>
      </c>
      <c r="BD67" t="str">
        <v>oliver.paschereit@tu-berlin.de</v>
      </c>
      <c r="BE67" t="str">
        <v>+49 30 314 23520</v>
      </c>
      <c r="BF67" t="str">
        <v>https://www.linkedin.com/in/christian-oliver-paschereit-1b602a302/</v>
      </c>
      <c r="BG67" t="str">
        <v>null</v>
      </c>
      <c r="BH67" t="str">
        <v>null</v>
      </c>
      <c r="BK67" t="str">
        <v>TECHNISCHE UNIVERSITAT BERLIN</v>
      </c>
      <c r="BL67" cm="1">
        <f t="array" ref="BL67">SUMPRODUCT(($AW$2:$AW$2182=$BK67)*(1/(COUNTIFS($AH$2:$AH$2182, $AH$2:$AH$2182, $AW$2:$AW$2182, $BK67)+(COUNTIFS($AH$2:$AH$2182, $AH$2:$AH$2182, $AW$2:$AW$2182, $BK67)=0))))</f>
        <v>1</v>
      </c>
      <c r="BM67" cm="1">
        <f t="array" ref="BM67">COUNTA(_xlfn.UNIQUE(_xlfn._xlws.FILTER(Table1[Project Topic], Table1[Organization]=$BK67)))</f>
        <v>1</v>
      </c>
      <c r="BN67" s="1" t="str">
        <v>CENTRE NATIONAL DE LA RECHERCHE SCIENTIFIQUE CNRS</v>
      </c>
      <c r="BO67" t="s">
        <v>458</v>
      </c>
      <c r="BP67" cm="1">
        <f t="array" ref="BP67">SUM(IF(FREQUENCY(IF($R$2:$R$3000=BO67, MATCH($C$2:$C$3000, $C$2:$C$3000, 0)), ROW($C$2:$C$3000)-ROW($C$2)+1), 1))</f>
        <v>1</v>
      </c>
      <c r="BS67" s="68" t="s">
        <v>3454</v>
      </c>
      <c r="BT67">
        <v>1</v>
      </c>
      <c r="BV67" t="str">
        <v>CENTRE NATIONAL DE LA RECHERCHE SCIENTIFIQUE CNRS</v>
      </c>
      <c r="BW67" cm="1">
        <f t="array" ref="BW67">SUM(--(FREQUENCY(IF($R$2:$R$1538=BV67, MATCH($C$2:$C$1538, $C$2:$C$1538, 0)), ROW($C$2:$C$1538)-ROW($C$2)+1)&gt;0))</f>
        <v>7</v>
      </c>
      <c r="BY67" t="str">
        <v>Improving energy efficiency and reducing carbon emissions by utilization of ultra-cold energy from the regasification of liquefied natural gas (LNG)</v>
      </c>
    </row>
    <row r="68" spans="1:77" ht="31.8" customHeight="1" x14ac:dyDescent="0.3">
      <c r="A68" s="56">
        <v>17</v>
      </c>
      <c r="B68" s="10" t="s">
        <v>3719</v>
      </c>
      <c r="C68" s="10" t="s">
        <v>3562</v>
      </c>
      <c r="D68" s="10" t="s">
        <v>3183</v>
      </c>
      <c r="E68" s="10">
        <v>856533</v>
      </c>
      <c r="F68" s="11">
        <v>43770</v>
      </c>
      <c r="G68" s="11">
        <v>45046</v>
      </c>
      <c r="H68" s="11" t="s">
        <v>3565</v>
      </c>
      <c r="I68" s="10" t="s">
        <v>3566</v>
      </c>
      <c r="J68" s="10" t="s">
        <v>3566</v>
      </c>
      <c r="K68" s="77" t="s">
        <v>3569</v>
      </c>
      <c r="L68" s="43" t="s">
        <v>580</v>
      </c>
      <c r="M68" s="126" t="s">
        <v>3568</v>
      </c>
      <c r="N68" s="43" t="s">
        <v>582</v>
      </c>
      <c r="O68" s="10" t="s">
        <v>3563</v>
      </c>
      <c r="P68" s="10" t="s">
        <v>457</v>
      </c>
      <c r="Q68" s="97">
        <f>IFERROR(INDEX(BP:BP, MATCH(R68, BN:BN, 0)), "")</f>
        <v>1</v>
      </c>
      <c r="R68" s="10" t="s">
        <v>3589</v>
      </c>
      <c r="S68" s="10" t="s">
        <v>449</v>
      </c>
      <c r="T68" s="10" t="s">
        <v>3590</v>
      </c>
      <c r="U68" s="26" t="s">
        <v>22</v>
      </c>
      <c r="V68" s="10" t="s">
        <v>3564</v>
      </c>
      <c r="W68" s="26" t="s">
        <v>22</v>
      </c>
      <c r="X68" s="10" t="s">
        <v>22</v>
      </c>
      <c r="Y68" s="10" t="s">
        <v>22</v>
      </c>
      <c r="Z68" s="26" t="s">
        <v>22</v>
      </c>
      <c r="AA68" s="26" t="s">
        <v>22</v>
      </c>
      <c r="AB68" s="4" t="s">
        <v>22</v>
      </c>
      <c r="AC68" s="4" t="s">
        <v>22</v>
      </c>
      <c r="AF68">
        <v>14</v>
      </c>
      <c r="AG68" t="str">
        <v>off shore wind energy production</v>
      </c>
      <c r="AH68" t="str">
        <v>Optimization of floating wind turbines using innovative control techniques and fully coupled open source engineering tool</v>
      </c>
      <c r="AI68" t="str">
        <v>Floatech</v>
      </c>
      <c r="AJ68">
        <v>101007142</v>
      </c>
      <c r="AK68">
        <v>44197</v>
      </c>
      <c r="AL68">
        <v>45291</v>
      </c>
      <c r="AM68" t="str">
        <v>null</v>
      </c>
      <c r="AN68" t="str">
        <v>€ 4 294 688,75</v>
      </c>
      <c r="AO68" t="str">
        <v>null</v>
      </c>
      <c r="AP68" t="str">
        <v>null</v>
      </c>
      <c r="AQ68" t="str">
        <v>H2020-EU.3.3. - SOCIETAL CHALLENGES - Secure, clean and efficient energy</v>
      </c>
      <c r="AR68" t="str">
        <v>LC-SC3-RES-31-2020 - Offshore wind basic science and balance of plant</v>
      </c>
      <c r="AS68" t="str">
        <v>H2020-LC-SC3-2018-2019-2020</v>
      </c>
      <c r="AT68" t="str">
        <v>https://cordis.europa.eu/project/id/101007142</v>
      </c>
      <c r="AU68" t="str">
        <v>Participant</v>
      </c>
      <c r="AV68">
        <v>2</v>
      </c>
      <c r="AW68" t="str">
        <v>EURONOVIA</v>
      </c>
      <c r="AX68" t="str">
        <v>France</v>
      </c>
      <c r="AY68" t="str">
        <v>€ 147 812,50</v>
      </c>
      <c r="AZ68" t="str">
        <v>null</v>
      </c>
      <c r="BA68" t="str">
        <v>null</v>
      </c>
      <c r="BB68" t="str">
        <v>null</v>
      </c>
      <c r="BC68" t="str">
        <v>null</v>
      </c>
      <c r="BD68" t="str">
        <v>null</v>
      </c>
      <c r="BE68" t="str">
        <v>null</v>
      </c>
      <c r="BF68" t="str">
        <v>null</v>
      </c>
      <c r="BG68" t="str">
        <v>null</v>
      </c>
      <c r="BH68" t="str">
        <v>null</v>
      </c>
      <c r="BK68" t="str">
        <v>TECHNISCHE UNIVERSITEIT DELFT</v>
      </c>
      <c r="BL68" cm="1">
        <f t="array" ref="BL68">SUMPRODUCT(($AW$2:$AW$2182=$BK68)*(1/(COUNTIFS($AH$2:$AH$2182, $AH$2:$AH$2182, $AW$2:$AW$2182, $BK68)+(COUNTIFS($AH$2:$AH$2182, $AH$2:$AH$2182, $AW$2:$AW$2182, $BK68)=0))))</f>
        <v>6</v>
      </c>
      <c r="BM68" cm="1">
        <f t="array" ref="BM68">COUNTA(_xlfn.UNIQUE(_xlfn._xlws.FILTER(Table1[Project Topic], Table1[Organization]=$BK68)))</f>
        <v>9</v>
      </c>
      <c r="BN68" s="93" t="str">
        <v>COMMISSARIAT A L ENERGIE ATOMIQUE ET AUX ENERGIES ALTERNATIVES</v>
      </c>
      <c r="BO68" t="s">
        <v>461</v>
      </c>
      <c r="BP68" cm="1">
        <f t="array" ref="BP68">SUM(IF(FREQUENCY(IF($R$2:$R$3000=BO68, MATCH($C$2:$C$3000, $C$2:$C$3000, 0)), ROW($C$2:$C$3000)-ROW($C$2)+1), 1))</f>
        <v>4</v>
      </c>
      <c r="BS68" s="68" t="s">
        <v>3445</v>
      </c>
      <c r="BT68">
        <v>1</v>
      </c>
      <c r="BV68" t="str">
        <v>COMMISSARIAT A L ENERGIE ATOMIQUE ET AUX ENERGIES ALTERNATIVES</v>
      </c>
      <c r="BW68" cm="1">
        <f t="array" ref="BW68">SUM(--(FREQUENCY(IF($R$2:$R$1538=BV68, MATCH($C$2:$C$1538, $C$2:$C$1538, 0)), ROW($C$2:$C$1538)-ROW($C$2)+1)&gt;0))</f>
        <v>5</v>
      </c>
      <c r="BY68" t="str">
        <v>Multiscale modelling for wind farm design, performance assessment and loading</v>
      </c>
    </row>
    <row r="69" spans="1:77" ht="31.8" customHeight="1" x14ac:dyDescent="0.3">
      <c r="A69" s="56">
        <v>17</v>
      </c>
      <c r="B69" s="10" t="s">
        <v>3719</v>
      </c>
      <c r="C69" s="10" t="s">
        <v>3562</v>
      </c>
      <c r="D69" s="10" t="s">
        <v>3183</v>
      </c>
      <c r="E69" s="10">
        <v>856533</v>
      </c>
      <c r="F69" s="11">
        <v>43770</v>
      </c>
      <c r="G69" s="11">
        <v>45046</v>
      </c>
      <c r="H69" s="11" t="s">
        <v>3565</v>
      </c>
      <c r="I69" s="10" t="s">
        <v>3566</v>
      </c>
      <c r="J69" s="10" t="s">
        <v>3566</v>
      </c>
      <c r="K69" s="77" t="s">
        <v>3569</v>
      </c>
      <c r="L69" s="43" t="s">
        <v>580</v>
      </c>
      <c r="M69" s="126" t="s">
        <v>3568</v>
      </c>
      <c r="N69" s="43" t="s">
        <v>582</v>
      </c>
      <c r="O69" s="10" t="s">
        <v>3563</v>
      </c>
      <c r="P69" s="10" t="s">
        <v>457</v>
      </c>
      <c r="Q69" s="97">
        <f>IFERROR(INDEX(BP:BP, MATCH(R69, BN:BN, 0)), "")</f>
        <v>1</v>
      </c>
      <c r="R69" s="10" t="s">
        <v>3576</v>
      </c>
      <c r="S69" s="10" t="s">
        <v>449</v>
      </c>
      <c r="T69" s="10" t="s">
        <v>3577</v>
      </c>
      <c r="U69" s="26" t="s">
        <v>22</v>
      </c>
      <c r="V69" s="10" t="s">
        <v>3564</v>
      </c>
      <c r="W69" s="26" t="s">
        <v>22</v>
      </c>
      <c r="X69" s="10" t="s">
        <v>22</v>
      </c>
      <c r="Y69" s="10" t="s">
        <v>22</v>
      </c>
      <c r="Z69" s="26" t="s">
        <v>22</v>
      </c>
      <c r="AA69" s="26" t="s">
        <v>22</v>
      </c>
      <c r="AB69" s="4" t="s">
        <v>22</v>
      </c>
      <c r="AC69" s="4" t="s">
        <v>22</v>
      </c>
      <c r="AF69">
        <v>14</v>
      </c>
      <c r="AG69" t="str">
        <v>off shore wind energy production</v>
      </c>
      <c r="AH69" t="str">
        <v>Optimization of floating wind turbines using innovative control techniques and fully coupled open source engineering tool</v>
      </c>
      <c r="AI69" t="str">
        <v>Floatech</v>
      </c>
      <c r="AJ69">
        <v>101007142</v>
      </c>
      <c r="AK69">
        <v>44197</v>
      </c>
      <c r="AL69">
        <v>45291</v>
      </c>
      <c r="AM69" t="str">
        <v>null</v>
      </c>
      <c r="AN69" t="str">
        <v>€ 4 294 688,75</v>
      </c>
      <c r="AO69" t="str">
        <v>null</v>
      </c>
      <c r="AP69" t="str">
        <v>null</v>
      </c>
      <c r="AQ69" t="str">
        <v>H2020-EU.3.3. - SOCIETAL CHALLENGES - Secure, clean and efficient energy</v>
      </c>
      <c r="AR69" t="str">
        <v>LC-SC3-RES-31-2020 - Offshore wind basic science and balance of plant</v>
      </c>
      <c r="AS69" t="str">
        <v>H2020-LC-SC3-2018-2019-2020</v>
      </c>
      <c r="AT69" t="str">
        <v>https://cordis.europa.eu/project/id/101007142</v>
      </c>
      <c r="AU69" t="str">
        <v>Participant</v>
      </c>
      <c r="AV69">
        <v>1</v>
      </c>
      <c r="AW69" t="str">
        <v>IDEOL</v>
      </c>
      <c r="AX69" t="str">
        <v>France</v>
      </c>
      <c r="AY69" t="str">
        <v>€ 320 993,75</v>
      </c>
      <c r="AZ69" t="str">
        <v>null</v>
      </c>
      <c r="BA69" t="str">
        <v>null</v>
      </c>
      <c r="BB69" t="str">
        <v>null</v>
      </c>
      <c r="BC69" t="str">
        <v>null</v>
      </c>
      <c r="BD69" t="str">
        <v>null</v>
      </c>
      <c r="BE69" t="str">
        <v>null</v>
      </c>
      <c r="BF69" t="str">
        <v>null</v>
      </c>
      <c r="BG69" t="str">
        <v>null</v>
      </c>
      <c r="BH69" t="str">
        <v>null</v>
      </c>
      <c r="BK69" t="str">
        <v>UNIVERSITA DEGLI STUDI DI FIRENZE</v>
      </c>
      <c r="BL69" cm="1">
        <f t="array" ref="BL69">SUMPRODUCT(($AW$2:$AW$2182=$BK69)*(1/(COUNTIFS($AH$2:$AH$2182, $AH$2:$AH$2182, $AW$2:$AW$2182, $BK69)+(COUNTIFS($AH$2:$AH$2182, $AH$2:$AH$2182, $AW$2:$AW$2182, $BK69)=0))))</f>
        <v>2</v>
      </c>
      <c r="BM69" cm="1">
        <f t="array" ref="BM69">COUNTA(_xlfn.UNIQUE(_xlfn._xlws.FILTER(Table1[Project Topic], Table1[Organization]=$BK69)))</f>
        <v>3</v>
      </c>
      <c r="BN69" s="1" t="str">
        <v>INSTITUT SINANO ASSOCIATION</v>
      </c>
      <c r="BO69" t="s">
        <v>467</v>
      </c>
      <c r="BP69" cm="1">
        <f t="array" ref="BP69">SUM(IF(FREQUENCY(IF($R$2:$R$3000=BO69, MATCH($C$2:$C$3000, $C$2:$C$3000, 0)), ROW($C$2:$C$3000)-ROW($C$2)+1), 1))</f>
        <v>2</v>
      </c>
      <c r="BS69" s="68" t="s">
        <v>3489</v>
      </c>
      <c r="BT69">
        <v>1</v>
      </c>
      <c r="BV69" t="str">
        <v>INSTITUT SINANO ASSOCIATION</v>
      </c>
      <c r="BW69" cm="1">
        <f t="array" ref="BW69">SUM(--(FREQUENCY(IF($R$2:$R$1538=BV69, MATCH($C$2:$C$1538, $C$2:$C$1538, 0)), ROW($C$2:$C$1538)-ROW($C$2)+1)&gt;0))</f>
        <v>1</v>
      </c>
      <c r="BY69" t="str">
        <v>Innovative bioMETHAne system integration boosting production while managing Renewable energies intermittENcy</v>
      </c>
    </row>
    <row r="70" spans="1:77" ht="31.8" customHeight="1" x14ac:dyDescent="0.3">
      <c r="A70" s="56">
        <v>17</v>
      </c>
      <c r="B70" s="10" t="s">
        <v>3719</v>
      </c>
      <c r="C70" s="10" t="s">
        <v>3562</v>
      </c>
      <c r="D70" s="10" t="s">
        <v>3183</v>
      </c>
      <c r="E70" s="10">
        <v>856533</v>
      </c>
      <c r="F70" s="11">
        <v>43770</v>
      </c>
      <c r="G70" s="11">
        <v>45046</v>
      </c>
      <c r="H70" s="11" t="s">
        <v>3565</v>
      </c>
      <c r="I70" s="10" t="s">
        <v>3566</v>
      </c>
      <c r="J70" s="10" t="s">
        <v>3566</v>
      </c>
      <c r="K70" s="77" t="s">
        <v>3569</v>
      </c>
      <c r="L70" s="43" t="s">
        <v>580</v>
      </c>
      <c r="M70" s="126" t="s">
        <v>3568</v>
      </c>
      <c r="N70" s="43" t="s">
        <v>582</v>
      </c>
      <c r="O70" s="10" t="s">
        <v>3563</v>
      </c>
      <c r="P70" s="10" t="s">
        <v>457</v>
      </c>
      <c r="Q70" s="97">
        <f>IFERROR(INDEX(BP:BP, MATCH(R70, BN:BN, 0)), "")</f>
        <v>2</v>
      </c>
      <c r="R70" s="10" t="s">
        <v>3572</v>
      </c>
      <c r="S70" s="10" t="s">
        <v>338</v>
      </c>
      <c r="T70" s="10" t="s">
        <v>3573</v>
      </c>
      <c r="U70" s="26" t="s">
        <v>22</v>
      </c>
      <c r="V70" s="10" t="s">
        <v>3564</v>
      </c>
      <c r="W70" s="26" t="s">
        <v>22</v>
      </c>
      <c r="X70" s="10" t="s">
        <v>22</v>
      </c>
      <c r="Y70" s="10" t="s">
        <v>22</v>
      </c>
      <c r="Z70" s="26" t="s">
        <v>22</v>
      </c>
      <c r="AA70" s="26" t="s">
        <v>22</v>
      </c>
      <c r="AB70" s="4" t="s">
        <v>22</v>
      </c>
      <c r="AC70" s="4" t="s">
        <v>22</v>
      </c>
      <c r="AF70">
        <v>14</v>
      </c>
      <c r="AG70" t="str">
        <v>off shore wind energy production</v>
      </c>
      <c r="AH70" t="str">
        <v>Optimization of floating wind turbines using innovative control techniques and fully coupled open source engineering tool</v>
      </c>
      <c r="AI70" t="str">
        <v>Floatech</v>
      </c>
      <c r="AJ70">
        <v>101007142</v>
      </c>
      <c r="AK70">
        <v>44197</v>
      </c>
      <c r="AL70">
        <v>45291</v>
      </c>
      <c r="AM70" t="str">
        <v>null</v>
      </c>
      <c r="AN70" t="str">
        <v>€ 4 294 688,75</v>
      </c>
      <c r="AO70" t="str">
        <v>null</v>
      </c>
      <c r="AP70" t="str">
        <v>null</v>
      </c>
      <c r="AQ70" t="str">
        <v>H2020-EU.3.3. - SOCIETAL CHALLENGES - Secure, clean and efficient energy</v>
      </c>
      <c r="AR70" t="str">
        <v>LC-SC3-RES-31-2020 - Offshore wind basic science and balance of plant</v>
      </c>
      <c r="AS70" t="str">
        <v>H2020-LC-SC3-2018-2019-2020</v>
      </c>
      <c r="AT70" t="str">
        <v>https://cordis.europa.eu/project/id/101007142</v>
      </c>
      <c r="AU70" t="str">
        <v>Participant</v>
      </c>
      <c r="AV70">
        <v>2</v>
      </c>
      <c r="AW70" t="str">
        <v>NEXT OCEAN BV</v>
      </c>
      <c r="AX70" t="str">
        <v>Netherlands</v>
      </c>
      <c r="AY70" t="str">
        <v>€ 284 837,50</v>
      </c>
      <c r="AZ70" t="str">
        <v>null</v>
      </c>
      <c r="BA70" t="str">
        <v>null</v>
      </c>
      <c r="BB70" t="str">
        <v>null</v>
      </c>
      <c r="BC70" t="str">
        <v>null</v>
      </c>
      <c r="BD70" t="str">
        <v>null</v>
      </c>
      <c r="BE70" t="str">
        <v>null</v>
      </c>
      <c r="BF70" t="str">
        <v>null</v>
      </c>
      <c r="BG70" t="str">
        <v>null</v>
      </c>
      <c r="BH70" t="str">
        <v>null</v>
      </c>
      <c r="BK70" t="str">
        <v>ETME PEPPAS KAI SYNERGATES EE</v>
      </c>
      <c r="BL70" cm="1">
        <f t="array" ref="BL70">SUMPRODUCT(($AW$2:$AW$2182=$BK70)*(1/(COUNTIFS($AH$2:$AH$2182, $AH$2:$AH$2182, $AW$2:$AW$2182, $BK70)+(COUNTIFS($AH$2:$AH$2182, $AH$2:$AH$2182, $AW$2:$AW$2182, $BK70)=0))))</f>
        <v>1</v>
      </c>
      <c r="BM70" cm="1">
        <f t="array" ref="BM70">COUNTA(_xlfn.UNIQUE(_xlfn._xlws.FILTER(Table1[Project Topic], Table1[Organization]=$BK70)))</f>
        <v>1</v>
      </c>
      <c r="BN70" s="93" t="str">
        <v>INTERNATIONAL IBERIAN NANOTECHNOLOGY LABORATORY</v>
      </c>
      <c r="BO70" t="s">
        <v>468</v>
      </c>
      <c r="BP70" cm="1">
        <f t="array" ref="BP70">SUM(IF(FREQUENCY(IF($R$2:$R$3000=BO70, MATCH($C$2:$C$3000, $C$2:$C$3000, 0)), ROW($C$2:$C$3000)-ROW($C$2)+1), 1))</f>
        <v>2</v>
      </c>
      <c r="BS70" s="68" t="s">
        <v>3450</v>
      </c>
      <c r="BT70">
        <v>1</v>
      </c>
      <c r="BV70" t="str">
        <v>INTERNATIONAL IBERIAN NANOTECHNOLOGY LABORATORY</v>
      </c>
      <c r="BW70" cm="1">
        <f t="array" ref="BW70">SUM(--(FREQUENCY(IF($R$2:$R$1538=BV70, MATCH($C$2:$C$1538, $C$2:$C$1538, 0)), ROW($C$2:$C$1538)-ROW($C$2)+1)&gt;0))</f>
        <v>1</v>
      </c>
      <c r="BY70" t="str">
        <v>Natural and Synthetic Microbial Communities for Sustainable Production of Optimised Biogas</v>
      </c>
    </row>
    <row r="71" spans="1:77" ht="31.8" customHeight="1" x14ac:dyDescent="0.3">
      <c r="A71" s="56">
        <v>15</v>
      </c>
      <c r="B71" s="54" t="s">
        <v>3713</v>
      </c>
      <c r="C71" s="1" t="s">
        <v>1535</v>
      </c>
      <c r="D71" s="1" t="s">
        <v>1536</v>
      </c>
      <c r="E71" s="1">
        <v>871130</v>
      </c>
      <c r="F71" s="21">
        <v>44075</v>
      </c>
      <c r="G71" s="21">
        <v>45716</v>
      </c>
      <c r="H71" s="1" t="s">
        <v>22</v>
      </c>
      <c r="I71" s="1" t="s">
        <v>1537</v>
      </c>
      <c r="J71" s="1" t="s">
        <v>22</v>
      </c>
      <c r="K71" s="1" t="s">
        <v>22</v>
      </c>
      <c r="L71" s="1" t="s">
        <v>1538</v>
      </c>
      <c r="M71" s="102" t="s">
        <v>1539</v>
      </c>
      <c r="N71" s="1" t="s">
        <v>1540</v>
      </c>
      <c r="O71" s="1" t="s">
        <v>1541</v>
      </c>
      <c r="P71" s="1" t="s">
        <v>22</v>
      </c>
      <c r="Q71" s="97">
        <f>IFERROR(INDEX(BP:BP, MATCH(R71, BN:BN, 0)), "")</f>
        <v>1</v>
      </c>
      <c r="R71" s="1" t="s">
        <v>1368</v>
      </c>
      <c r="S71" s="1" t="s">
        <v>36</v>
      </c>
      <c r="T71" s="1" t="s">
        <v>1568</v>
      </c>
      <c r="U71" s="1" t="s">
        <v>22</v>
      </c>
      <c r="V71" s="1" t="s">
        <v>22</v>
      </c>
      <c r="W71" s="1" t="s">
        <v>22</v>
      </c>
      <c r="X71" s="1" t="s">
        <v>22</v>
      </c>
      <c r="Y71" s="1" t="s">
        <v>22</v>
      </c>
      <c r="Z71" s="1" t="s">
        <v>22</v>
      </c>
      <c r="AA71" s="1" t="s">
        <v>22</v>
      </c>
      <c r="AB71" s="4" t="s">
        <v>22</v>
      </c>
      <c r="AC71" s="4" t="s">
        <v>22</v>
      </c>
      <c r="AF71">
        <v>14</v>
      </c>
      <c r="AG71" t="str">
        <v>off shore wind energy production</v>
      </c>
      <c r="AH71" t="str">
        <v>Optimization of floating wind turbines using innovative control techniques and fully coupled open source engineering tool</v>
      </c>
      <c r="AI71" t="str">
        <v>Floatech</v>
      </c>
      <c r="AJ71">
        <v>101007142</v>
      </c>
      <c r="AK71">
        <v>44197</v>
      </c>
      <c r="AL71">
        <v>45291</v>
      </c>
      <c r="AM71" t="str">
        <v>null</v>
      </c>
      <c r="AN71" t="str">
        <v>€ 4 294 688,75</v>
      </c>
      <c r="AO71" t="str">
        <v>null</v>
      </c>
      <c r="AP71" t="str">
        <v>null</v>
      </c>
      <c r="AQ71" t="str">
        <v>H2020-EU.3.3. - SOCIETAL CHALLENGES - Secure, clean and efficient energy</v>
      </c>
      <c r="AR71" t="str">
        <v>LC-SC3-RES-31-2020 - Offshore wind basic science and balance of plant</v>
      </c>
      <c r="AS71" t="str">
        <v>H2020-LC-SC3-2018-2019-2020</v>
      </c>
      <c r="AT71" t="str">
        <v>https://cordis.europa.eu/project/id/101007142</v>
      </c>
      <c r="AU71" t="str">
        <v>Participant</v>
      </c>
      <c r="AV71">
        <v>1</v>
      </c>
      <c r="AW71" t="str">
        <v>SAIPEM SA</v>
      </c>
      <c r="AX71" t="str">
        <v>France</v>
      </c>
      <c r="AY71" t="str">
        <v>€ 147 687,50</v>
      </c>
      <c r="AZ71" t="str">
        <v>null</v>
      </c>
      <c r="BA71" t="str">
        <v>null</v>
      </c>
      <c r="BB71" t="str">
        <v>null</v>
      </c>
      <c r="BC71" t="str">
        <v>null</v>
      </c>
      <c r="BD71" t="str">
        <v>null</v>
      </c>
      <c r="BE71" t="str">
        <v>null</v>
      </c>
      <c r="BF71" t="str">
        <v>null</v>
      </c>
      <c r="BG71" t="str">
        <v>null</v>
      </c>
      <c r="BH71" t="str">
        <v>null</v>
      </c>
      <c r="BK71" t="str">
        <v>FLOATMAST LTD</v>
      </c>
      <c r="BL71" cm="1">
        <f t="array" ref="BL71">SUMPRODUCT(($AW$2:$AW$2182=$BK71)*(1/(COUNTIFS($AH$2:$AH$2182, $AH$2:$AH$2182, $AW$2:$AW$2182, $BK71)+(COUNTIFS($AH$2:$AH$2182, $AH$2:$AH$2182, $AW$2:$AW$2182, $BK71)=0))))</f>
        <v>1</v>
      </c>
      <c r="BM71" cm="1">
        <f t="array" ref="BM71">COUNTA(_xlfn.UNIQUE(_xlfn._xlws.FILTER(Table1[Project Topic], Table1[Organization]=$BK71)))</f>
        <v>1</v>
      </c>
      <c r="BN71" s="1" t="str">
        <v>INTERUNIVERSITAIR MICRO-ELECTRONICA CENTRUM</v>
      </c>
      <c r="BO71" t="s">
        <v>469</v>
      </c>
      <c r="BP71" cm="1">
        <f t="array" ref="BP71">SUM(IF(FREQUENCY(IF($R$2:$R$3000=BO71, MATCH($C$2:$C$3000, $C$2:$C$3000, 0)), ROW($C$2:$C$3000)-ROW($C$2)+1), 1))</f>
        <v>1</v>
      </c>
      <c r="BS71" s="68" t="s">
        <v>3424</v>
      </c>
      <c r="BT71">
        <v>1</v>
      </c>
      <c r="BV71" t="str">
        <v>INTERUNIVERSITAIR MICRO-ELECTRONICA CENTRUM</v>
      </c>
      <c r="BW71" cm="1">
        <f t="array" ref="BW71">SUM(--(FREQUENCY(IF($R$2:$R$1538=BV71, MATCH($C$2:$C$1538, $C$2:$C$1538, 0)), ROW($C$2:$C$1538)-ROW($C$2)+1)&gt;0))</f>
        <v>2</v>
      </c>
      <c r="BY71" t="str">
        <v>Multi-sectoral approaches to Innovative Skills Training for Renewable energy And sociaL acceptance</v>
      </c>
    </row>
    <row r="72" spans="1:77" ht="31.8" customHeight="1" x14ac:dyDescent="0.3">
      <c r="A72" s="56">
        <v>15</v>
      </c>
      <c r="B72" s="54" t="s">
        <v>3713</v>
      </c>
      <c r="C72" s="1" t="s">
        <v>1535</v>
      </c>
      <c r="D72" s="1" t="s">
        <v>1536</v>
      </c>
      <c r="E72" s="1">
        <v>871130</v>
      </c>
      <c r="F72" s="21">
        <v>44075</v>
      </c>
      <c r="G72" s="21">
        <v>45716</v>
      </c>
      <c r="H72" s="1" t="s">
        <v>22</v>
      </c>
      <c r="I72" s="1" t="s">
        <v>1537</v>
      </c>
      <c r="J72" s="1" t="s">
        <v>22</v>
      </c>
      <c r="K72" s="1" t="s">
        <v>22</v>
      </c>
      <c r="L72" s="1" t="s">
        <v>1538</v>
      </c>
      <c r="M72" s="102" t="s">
        <v>1539</v>
      </c>
      <c r="N72" s="1" t="s">
        <v>1540</v>
      </c>
      <c r="O72" s="1" t="s">
        <v>1541</v>
      </c>
      <c r="P72" s="1" t="s">
        <v>22</v>
      </c>
      <c r="Q72" s="97">
        <f>IFERROR(INDEX(BP:BP, MATCH(R72, BN:BN, 0)), "")</f>
        <v>4</v>
      </c>
      <c r="R72" s="1" t="s">
        <v>1111</v>
      </c>
      <c r="S72" s="1" t="s">
        <v>36</v>
      </c>
      <c r="T72" s="1" t="s">
        <v>1553</v>
      </c>
      <c r="U72" s="1" t="s">
        <v>22</v>
      </c>
      <c r="V72" s="1" t="s">
        <v>22</v>
      </c>
      <c r="W72" s="1" t="s">
        <v>22</v>
      </c>
      <c r="X72" s="1" t="s">
        <v>22</v>
      </c>
      <c r="Y72" s="1" t="s">
        <v>22</v>
      </c>
      <c r="Z72" s="1" t="s">
        <v>22</v>
      </c>
      <c r="AA72" s="1" t="s">
        <v>22</v>
      </c>
      <c r="AB72" s="4" t="s">
        <v>22</v>
      </c>
      <c r="AC72" s="4" t="s">
        <v>22</v>
      </c>
      <c r="AF72">
        <v>14</v>
      </c>
      <c r="AG72" t="str">
        <v>off shore wind energy production</v>
      </c>
      <c r="AH72" t="str">
        <v>Optimization of floating wind turbines using innovative control techniques and fully coupled open source engineering tool</v>
      </c>
      <c r="AI72" t="str">
        <v>Floatech</v>
      </c>
      <c r="AJ72">
        <v>101007142</v>
      </c>
      <c r="AK72">
        <v>44197</v>
      </c>
      <c r="AL72">
        <v>45291</v>
      </c>
      <c r="AM72" t="str">
        <v>null</v>
      </c>
      <c r="AN72" t="str">
        <v>€ 4 294 688,75</v>
      </c>
      <c r="AO72" t="str">
        <v>null</v>
      </c>
      <c r="AP72" t="str">
        <v>null</v>
      </c>
      <c r="AQ72" t="str">
        <v>H2020-EU.3.3. - SOCIETAL CHALLENGES - Secure, clean and efficient energy</v>
      </c>
      <c r="AR72" t="str">
        <v>LC-SC3-RES-31-2020 - Offshore wind basic science and balance of plant</v>
      </c>
      <c r="AS72" t="str">
        <v>H2020-LC-SC3-2018-2019-2020</v>
      </c>
      <c r="AT72" t="str">
        <v>https://cordis.europa.eu/project/id/101007142</v>
      </c>
      <c r="AU72" t="str">
        <v>Participant</v>
      </c>
      <c r="AV72">
        <v>1</v>
      </c>
      <c r="AW72" t="str">
        <v>SEAPOWER SCRL</v>
      </c>
      <c r="AX72" t="str">
        <v>Italy</v>
      </c>
      <c r="AY72" t="str">
        <v>€ 407 530,00</v>
      </c>
      <c r="AZ72" t="str">
        <v>null</v>
      </c>
      <c r="BA72" t="str">
        <v>null</v>
      </c>
      <c r="BB72" t="str">
        <v>null</v>
      </c>
      <c r="BC72" t="str">
        <v>null</v>
      </c>
      <c r="BD72" t="str">
        <v>null</v>
      </c>
      <c r="BE72" t="str">
        <v>null</v>
      </c>
      <c r="BF72" t="str">
        <v>null</v>
      </c>
      <c r="BG72" t="str">
        <v>null</v>
      </c>
      <c r="BH72" t="str">
        <v>null</v>
      </c>
      <c r="BK72" t="str">
        <v>STREAMLINED SYMVOULI MECHANIKI EPE</v>
      </c>
      <c r="BL72" cm="1">
        <f t="array" ref="BL72">SUMPRODUCT(($AW$2:$AW$2182=$BK72)*(1/(COUNTIFS($AH$2:$AH$2182, $AH$2:$AH$2182, $AW$2:$AW$2182, $BK72)+(COUNTIFS($AH$2:$AH$2182, $AH$2:$AH$2182, $AW$2:$AW$2182, $BK72)=0))))</f>
        <v>1</v>
      </c>
      <c r="BM72" cm="1">
        <f t="array" ref="BM72">COUNTA(_xlfn.UNIQUE(_xlfn._xlws.FILTER(Table1[Project Topic], Table1[Organization]=$BK72)))</f>
        <v>1</v>
      </c>
      <c r="BN72" s="93" t="str">
        <v>MICROELECTRONICS INDUSTRY DESIGN ASSOCIATION (MIDAS)COMPANY LIMITED BY GUARANTEE</v>
      </c>
      <c r="BO72" t="s">
        <v>475</v>
      </c>
      <c r="BP72" cm="1">
        <f t="array" ref="BP72">SUM(IF(FREQUENCY(IF($R$2:$R$3000=BO72, MATCH($C$2:$C$3000, $C$2:$C$3000, 0)), ROW($C$2:$C$3000)-ROW($C$2)+1), 1))</f>
        <v>1</v>
      </c>
      <c r="BS72" s="68" t="s">
        <v>739</v>
      </c>
      <c r="BT72">
        <v>1</v>
      </c>
      <c r="BV72" t="str">
        <v>MICROELECTRONICS INDUSTRY DESIGN ASSOCIATION (MIDAS)COMPANY LIMITED BY GUARANTEE</v>
      </c>
      <c r="BW72" cm="1">
        <f t="array" ref="BW72">SUM(--(FREQUENCY(IF($R$2:$R$1538=BV72, MATCH($C$2:$C$1538, $C$2:$C$1538, 0)), ROW($C$2:$C$1538)-ROW($C$2)+1)&gt;0))</f>
        <v>1</v>
      </c>
      <c r="BY72" t="str">
        <v>The Game Changer Two Stage Micro Liquefaction Unit for (Bio) LNG</v>
      </c>
    </row>
    <row r="73" spans="1:77" ht="31.8" customHeight="1" x14ac:dyDescent="0.3">
      <c r="A73" s="56">
        <v>15</v>
      </c>
      <c r="B73" s="54" t="s">
        <v>3713</v>
      </c>
      <c r="C73" s="1" t="s">
        <v>1535</v>
      </c>
      <c r="D73" s="1" t="s">
        <v>1536</v>
      </c>
      <c r="E73" s="1">
        <v>871130</v>
      </c>
      <c r="F73" s="21">
        <v>44075</v>
      </c>
      <c r="G73" s="21">
        <v>45716</v>
      </c>
      <c r="H73" s="1" t="s">
        <v>22</v>
      </c>
      <c r="I73" s="1" t="s">
        <v>1537</v>
      </c>
      <c r="J73" s="1" t="s">
        <v>22</v>
      </c>
      <c r="K73" s="1" t="s">
        <v>22</v>
      </c>
      <c r="L73" s="1" t="s">
        <v>1538</v>
      </c>
      <c r="M73" s="102" t="s">
        <v>1539</v>
      </c>
      <c r="N73" s="1" t="s">
        <v>1540</v>
      </c>
      <c r="O73" s="1" t="s">
        <v>1541</v>
      </c>
      <c r="P73" s="1" t="s">
        <v>22</v>
      </c>
      <c r="Q73" s="97">
        <f>IFERROR(INDEX(BP:BP, MATCH(R73, BN:BN, 0)), "")</f>
        <v>1</v>
      </c>
      <c r="R73" s="1" t="s">
        <v>360</v>
      </c>
      <c r="S73" s="1" t="s">
        <v>38</v>
      </c>
      <c r="T73" s="1" t="s">
        <v>1554</v>
      </c>
      <c r="U73" s="1" t="s">
        <v>22</v>
      </c>
      <c r="V73" s="1" t="s">
        <v>22</v>
      </c>
      <c r="W73" s="1" t="s">
        <v>22</v>
      </c>
      <c r="X73" s="1" t="s">
        <v>22</v>
      </c>
      <c r="Y73" s="1" t="s">
        <v>22</v>
      </c>
      <c r="Z73" s="1" t="s">
        <v>22</v>
      </c>
      <c r="AA73" s="1" t="s">
        <v>22</v>
      </c>
      <c r="AB73" s="4" t="s">
        <v>22</v>
      </c>
      <c r="AC73" s="4" t="s">
        <v>22</v>
      </c>
      <c r="AF73">
        <v>14</v>
      </c>
      <c r="AG73" t="str">
        <v>off shore wind energy production</v>
      </c>
      <c r="AH73" t="str">
        <v>Optimization of floating wind turbines using innovative control techniques and fully coupled open source engineering tool</v>
      </c>
      <c r="AI73" t="str">
        <v>Floatech</v>
      </c>
      <c r="AJ73">
        <v>101007142</v>
      </c>
      <c r="AK73">
        <v>44197</v>
      </c>
      <c r="AL73">
        <v>45291</v>
      </c>
      <c r="AM73" t="str">
        <v>null</v>
      </c>
      <c r="AN73" t="str">
        <v>€ 4 294 688,75</v>
      </c>
      <c r="AO73" t="str">
        <v>null</v>
      </c>
      <c r="AP73" t="str">
        <v>null</v>
      </c>
      <c r="AQ73" t="str">
        <v>H2020-EU.3.3. - SOCIETAL CHALLENGES - Secure, clean and efficient energy</v>
      </c>
      <c r="AR73" t="str">
        <v>LC-SC3-RES-31-2020 - Offshore wind basic science and balance of plant</v>
      </c>
      <c r="AS73" t="str">
        <v>H2020-LC-SC3-2018-2019-2020</v>
      </c>
      <c r="AT73" t="str">
        <v>https://cordis.europa.eu/project/id/101007142</v>
      </c>
      <c r="AU73" t="str">
        <v>Coordinator</v>
      </c>
      <c r="AV73">
        <v>1</v>
      </c>
      <c r="AW73" t="str">
        <v>TECHNISCHE UNIVERSITAT BERLIN</v>
      </c>
      <c r="AX73" t="str">
        <v>Germany</v>
      </c>
      <c r="AY73" t="str">
        <v>€ 859 000,00</v>
      </c>
      <c r="AZ73" t="str">
        <v>null</v>
      </c>
      <c r="BA73" t="str">
        <v>null</v>
      </c>
      <c r="BB73" t="str">
        <v>null</v>
      </c>
      <c r="BC73" t="str">
        <v>null</v>
      </c>
      <c r="BD73" t="str">
        <v>null</v>
      </c>
      <c r="BE73" t="str">
        <v>null</v>
      </c>
      <c r="BF73" t="str">
        <v>null</v>
      </c>
      <c r="BG73" t="str">
        <v>null</v>
      </c>
      <c r="BH73" t="str">
        <v>null</v>
      </c>
      <c r="BK73" t="str">
        <v>ADRIA WINCH D.O.O. ZA PROIZVODNJU,PROJEKTIRANJE, PROMET I USLUGE</v>
      </c>
      <c r="BL73" cm="1">
        <f t="array" ref="BL73">SUMPRODUCT(($AW$2:$AW$2182=$BK73)*(1/(COUNTIFS($AH$2:$AH$2182, $AH$2:$AH$2182, $AW$2:$AW$2182, $BK73)+(COUNTIFS($AH$2:$AH$2182, $AH$2:$AH$2182, $AW$2:$AW$2182, $BK73)=0))))</f>
        <v>1</v>
      </c>
      <c r="BM73" cm="1">
        <f t="array" ref="BM73">COUNTA(_xlfn.UNIQUE(_xlfn._xlws.FILTER(Table1[Project Topic], Table1[Organization]=$BK73)))</f>
        <v>1</v>
      </c>
      <c r="BN73" s="1" t="str">
        <v>MINALOGIC AUVERGNE-RHONE-ALPES</v>
      </c>
      <c r="BO73" t="s">
        <v>480</v>
      </c>
      <c r="BP73" cm="1">
        <f t="array" ref="BP73">SUM(IF(FREQUENCY(IF($R$2:$R$3000=BO73, MATCH($C$2:$C$3000, $C$2:$C$3000, 0)), ROW($C$2:$C$3000)-ROW($C$2)+1), 1))</f>
        <v>1</v>
      </c>
      <c r="BS73" s="68" t="s">
        <v>3511</v>
      </c>
      <c r="BT73">
        <v>1</v>
      </c>
      <c r="BV73" t="str">
        <v>MINALOGIC AUVERGNE-RHONE-ALPES</v>
      </c>
      <c r="BW73" cm="1">
        <f t="array" ref="BW73">SUM(--(FREQUENCY(IF($R$2:$R$1538=BV73, MATCH($C$2:$C$1538, $C$2:$C$1538, 0)), ROW($C$2:$C$1538)-ROW($C$2)+1)&gt;0))</f>
        <v>1</v>
      </c>
      <c r="BY73" t="str">
        <v>Novel metal-organic framework adsorbents for efficient storage of hydrogen</v>
      </c>
    </row>
    <row r="74" spans="1:77" ht="31.8" customHeight="1" x14ac:dyDescent="0.3">
      <c r="A74" s="56">
        <v>15</v>
      </c>
      <c r="B74" s="54" t="s">
        <v>3713</v>
      </c>
      <c r="C74" s="1" t="s">
        <v>1535</v>
      </c>
      <c r="D74" s="1" t="s">
        <v>1536</v>
      </c>
      <c r="E74" s="1">
        <v>871130</v>
      </c>
      <c r="F74" s="21">
        <v>44075</v>
      </c>
      <c r="G74" s="21">
        <v>45716</v>
      </c>
      <c r="H74" s="1" t="s">
        <v>22</v>
      </c>
      <c r="I74" s="1" t="s">
        <v>1537</v>
      </c>
      <c r="J74" s="1" t="s">
        <v>22</v>
      </c>
      <c r="K74" s="1" t="s">
        <v>22</v>
      </c>
      <c r="L74" s="1" t="s">
        <v>1538</v>
      </c>
      <c r="M74" s="102" t="s">
        <v>1539</v>
      </c>
      <c r="N74" s="1" t="s">
        <v>1540</v>
      </c>
      <c r="O74" s="1" t="s">
        <v>1541</v>
      </c>
      <c r="P74" s="1" t="s">
        <v>22</v>
      </c>
      <c r="Q74" s="97">
        <f>IFERROR(INDEX(BP:BP, MATCH(R74, BN:BN, 0)), "")</f>
        <v>2</v>
      </c>
      <c r="R74" s="1" t="s">
        <v>1557</v>
      </c>
      <c r="S74" s="1" t="s">
        <v>36</v>
      </c>
      <c r="T74" s="1" t="s">
        <v>1558</v>
      </c>
      <c r="U74" s="1" t="s">
        <v>22</v>
      </c>
      <c r="V74" s="1" t="s">
        <v>22</v>
      </c>
      <c r="W74" s="1" t="s">
        <v>22</v>
      </c>
      <c r="X74" s="1" t="s">
        <v>22</v>
      </c>
      <c r="Y74" s="1" t="s">
        <v>22</v>
      </c>
      <c r="Z74" s="1" t="s">
        <v>22</v>
      </c>
      <c r="AA74" s="1" t="s">
        <v>22</v>
      </c>
      <c r="AB74" s="4" t="s">
        <v>22</v>
      </c>
      <c r="AC74" s="4" t="s">
        <v>22</v>
      </c>
      <c r="AF74">
        <v>16</v>
      </c>
      <c r="AG74" t="str">
        <v>offshore wind energy</v>
      </c>
      <c r="AH74" t="str">
        <v>Optimization of floating wind turbines using innovative control techniques and fully coupled open source engineering tool</v>
      </c>
      <c r="AI74" t="str">
        <v>FLOATECH</v>
      </c>
      <c r="AJ74">
        <v>101007142</v>
      </c>
      <c r="AK74">
        <v>44197</v>
      </c>
      <c r="AL74">
        <v>45291</v>
      </c>
      <c r="AM74" t="str">
        <v>null</v>
      </c>
      <c r="AN74" t="str">
        <v>€ 4 294 688,75</v>
      </c>
      <c r="AO74" t="str">
        <v>null</v>
      </c>
      <c r="AP74" t="str">
        <v>null</v>
      </c>
      <c r="AQ74" t="str">
        <v>H2020-EU.3.3. - SOCIETAL CHALLENGES - Secure, clean and efficient energy </v>
      </c>
      <c r="AR74" t="str">
        <v>LC-SC3-RES-31-2020 - Offshore wind basic science and balance of plant</v>
      </c>
      <c r="AS74" t="str">
        <v>H2020-LC-SC3-2018-2019-2020</v>
      </c>
      <c r="AT74" t="str">
        <v>https://cordis.europa.eu/project/id/101007142</v>
      </c>
      <c r="AU74" t="str">
        <v>Participant</v>
      </c>
      <c r="AV74">
        <v>1</v>
      </c>
      <c r="AW74" t="str">
        <v>TECHNISCHE UNIVERSITEIT DELFT</v>
      </c>
      <c r="AX74" t="str">
        <v>Netherlands</v>
      </c>
      <c r="AY74" t="str">
        <v>€ 656 750,00</v>
      </c>
      <c r="AZ74" t="str">
        <v>null</v>
      </c>
      <c r="BA74" t="str">
        <v>null</v>
      </c>
      <c r="BB74" t="str">
        <v>Daniel van den Berg</v>
      </c>
      <c r="BC74" t="str">
        <v>null</v>
      </c>
      <c r="BD74" t="str">
        <v>null</v>
      </c>
      <c r="BE74" t="str">
        <v>null</v>
      </c>
      <c r="BF74" t="str">
        <v>null</v>
      </c>
      <c r="BG74" t="str">
        <v>null</v>
      </c>
      <c r="BH74" t="str">
        <v>null</v>
      </c>
      <c r="BK74" t="str">
        <v>AIMPLAS - ASOCIACION DE INVESTIGACION DE MATERIALES PLASTICOS Y CONEXAS</v>
      </c>
      <c r="BL74" cm="1">
        <f t="array" ref="BL74">SUMPRODUCT(($AW$2:$AW$2182=$BK74)*(1/(COUNTIFS($AH$2:$AH$2182, $AH$2:$AH$2182, $AW$2:$AW$2182, $BK74)+(COUNTIFS($AH$2:$AH$2182, $AH$2:$AH$2182, $AW$2:$AW$2182, $BK74)=0))))</f>
        <v>1</v>
      </c>
      <c r="BM74" cm="1">
        <f t="array" ref="BM74">COUNTA(_xlfn.UNIQUE(_xlfn._xlws.FILTER(Table1[Project Topic], Table1[Organization]=$BK74)))</f>
        <v>1</v>
      </c>
      <c r="BN74" s="93" t="str">
        <v>SILICON SAXONY E.V.</v>
      </c>
      <c r="BO74" t="s">
        <v>481</v>
      </c>
      <c r="BP74" cm="1">
        <f t="array" ref="BP74">SUM(IF(FREQUENCY(IF($R$2:$R$3000=BO74, MATCH($C$2:$C$3000, $C$2:$C$3000, 0)), ROW($C$2:$C$3000)-ROW($C$2)+1), 1))</f>
        <v>1</v>
      </c>
      <c r="BS74" s="68" t="s">
        <v>3443</v>
      </c>
      <c r="BT74">
        <v>1</v>
      </c>
      <c r="BV74" t="str">
        <v>SILICON SAXONY E.V.</v>
      </c>
      <c r="BW74" cm="1">
        <f t="array" ref="BW74">SUM(--(FREQUENCY(IF($R$2:$R$1538=BV74, MATCH($C$2:$C$1538, $C$2:$C$1538, 0)), ROW($C$2:$C$1538)-ROW($C$2)+1)&gt;0))</f>
        <v>1</v>
      </c>
      <c r="BY74" t="str">
        <v>Nature-Based Solutions for Demonstrating Climate-Resilient Critical Infrastructure</v>
      </c>
    </row>
    <row r="75" spans="1:77" ht="31.8" customHeight="1" x14ac:dyDescent="0.3">
      <c r="A75" s="56">
        <v>15</v>
      </c>
      <c r="B75" s="54" t="s">
        <v>3713</v>
      </c>
      <c r="C75" s="1" t="s">
        <v>1535</v>
      </c>
      <c r="D75" s="1" t="s">
        <v>1536</v>
      </c>
      <c r="E75" s="1">
        <v>871130</v>
      </c>
      <c r="F75" s="21">
        <v>44075</v>
      </c>
      <c r="G75" s="21">
        <v>45716</v>
      </c>
      <c r="H75" s="1" t="s">
        <v>22</v>
      </c>
      <c r="I75" s="1" t="s">
        <v>1537</v>
      </c>
      <c r="J75" s="1" t="s">
        <v>22</v>
      </c>
      <c r="K75" s="1" t="s">
        <v>22</v>
      </c>
      <c r="L75" s="1" t="s">
        <v>1538</v>
      </c>
      <c r="M75" s="102" t="s">
        <v>1539</v>
      </c>
      <c r="N75" s="1" t="s">
        <v>1540</v>
      </c>
      <c r="O75" s="1" t="s">
        <v>1541</v>
      </c>
      <c r="P75" s="1" t="s">
        <v>22</v>
      </c>
      <c r="Q75" s="97">
        <f>IFERROR(INDEX(BP:BP, MATCH(R75, BN:BN, 0)), "")</f>
        <v>2</v>
      </c>
      <c r="R75" s="1" t="s">
        <v>1555</v>
      </c>
      <c r="S75" s="1" t="s">
        <v>28</v>
      </c>
      <c r="T75" s="1" t="s">
        <v>1556</v>
      </c>
      <c r="U75" s="1" t="s">
        <v>22</v>
      </c>
      <c r="V75" s="1" t="s">
        <v>22</v>
      </c>
      <c r="W75" s="1" t="s">
        <v>22</v>
      </c>
      <c r="X75" s="1" t="s">
        <v>22</v>
      </c>
      <c r="Y75" s="1" t="s">
        <v>22</v>
      </c>
      <c r="Z75" s="1" t="s">
        <v>22</v>
      </c>
      <c r="AA75" s="1" t="s">
        <v>22</v>
      </c>
      <c r="AB75" s="4" t="s">
        <v>22</v>
      </c>
      <c r="AC75" s="4" t="s">
        <v>22</v>
      </c>
      <c r="AF75">
        <v>16</v>
      </c>
      <c r="AG75" t="str">
        <v>offshore wind energy</v>
      </c>
      <c r="AH75" t="str">
        <v>Optimization of floating wind turbines using innovative control techniques and fully coupled open source engineering tool</v>
      </c>
      <c r="AI75" t="str">
        <v>FLOATECH</v>
      </c>
      <c r="AJ75">
        <v>101007142</v>
      </c>
      <c r="AK75">
        <v>44197</v>
      </c>
      <c r="AL75">
        <v>45291</v>
      </c>
      <c r="AM75" t="str">
        <v>null</v>
      </c>
      <c r="AN75" t="str">
        <v>€ 4 294 688,75</v>
      </c>
      <c r="AO75" t="str">
        <v>null</v>
      </c>
      <c r="AP75" t="str">
        <v>null</v>
      </c>
      <c r="AQ75" t="str">
        <v>H2020-EU.3.3. - SOCIETAL CHALLENGES - Secure, clean and efficient energy </v>
      </c>
      <c r="AR75" t="str">
        <v>LC-SC3-RES-31-2020 - Offshore wind basic science and balance of plant</v>
      </c>
      <c r="AS75" t="str">
        <v>H2020-LC-SC3-2018-2019-2020</v>
      </c>
      <c r="AT75" t="str">
        <v>https://cordis.europa.eu/project/id/101007142</v>
      </c>
      <c r="AU75" t="str">
        <v>Participant</v>
      </c>
      <c r="AV75">
        <v>1</v>
      </c>
      <c r="AW75" t="str">
        <v>UNIVERSITA DEGLI STUDI DI FIRENZE</v>
      </c>
      <c r="AX75" t="str">
        <v>Italy</v>
      </c>
      <c r="AY75" t="str">
        <v>€ 322 293,75</v>
      </c>
      <c r="AZ75" t="str">
        <v>null</v>
      </c>
      <c r="BA75" t="str">
        <v>null</v>
      </c>
      <c r="BB75" t="str">
        <v>Alessandro Bianchini</v>
      </c>
      <c r="BC75" t="str">
        <v>null</v>
      </c>
      <c r="BD75" t="str">
        <v>null</v>
      </c>
      <c r="BE75" t="str">
        <v>null</v>
      </c>
      <c r="BF75" t="str">
        <v>null</v>
      </c>
      <c r="BG75" t="str">
        <v>null</v>
      </c>
      <c r="BH75" t="str">
        <v>null</v>
      </c>
      <c r="BK75" t="str">
        <v>BUREAU VERITAS MARINE &amp; OFFSHORE REGISTRE INTERNATIONAL DE CLASSIFICATION DE NAVIRES ET DE PLATEFORMES OFFSHORE</v>
      </c>
      <c r="BL75" cm="1">
        <f t="array" ref="BL75">SUMPRODUCT(($AW$2:$AW$2182=$BK75)*(1/(COUNTIFS($AH$2:$AH$2182, $AH$2:$AH$2182, $AW$2:$AW$2182, $BK75)+(COUNTIFS($AH$2:$AH$2182, $AH$2:$AH$2182, $AW$2:$AW$2182, $BK75)=0))))</f>
        <v>1</v>
      </c>
      <c r="BM75" cm="1">
        <f t="array" ref="BM75">COUNTA(_xlfn.UNIQUE(_xlfn._xlws.FILTER(Table1[Project Topic], Table1[Organization]=$BK75)))</f>
        <v>1</v>
      </c>
      <c r="BN75" s="1" t="str">
        <v>TECHNISCHE UNIVERSITAET BERGAKADEMIE FREIBERG</v>
      </c>
      <c r="BO75" t="s">
        <v>482</v>
      </c>
      <c r="BP75" cm="1">
        <f t="array" ref="BP75">SUM(IF(FREQUENCY(IF($R$2:$R$3000=BO75, MATCH($C$2:$C$3000, $C$2:$C$3000, 0)), ROW($C$2:$C$3000)-ROW($C$2)+1), 1))</f>
        <v>1</v>
      </c>
      <c r="BS75" s="68" t="s">
        <v>3426</v>
      </c>
      <c r="BT75">
        <v>1</v>
      </c>
      <c r="BV75" t="str">
        <v>TECHNISCHE UNIVERSITAET BERGAKADEMIE FREIBERG</v>
      </c>
      <c r="BW75" cm="1">
        <f t="array" ref="BW75">SUM(--(FREQUENCY(IF($R$2:$R$1538=BV75, MATCH($C$2:$C$1538, $C$2:$C$1538, 0)), ROW($C$2:$C$1538)-ROW($C$2)+1)&gt;0))</f>
        <v>1</v>
      </c>
      <c r="BY75" t="str">
        <v>Increasing biomass conversion efficiency to carbon-negative sustainable biofuels by combination of thermal and bio-electrochemical processes</v>
      </c>
    </row>
    <row r="76" spans="1:77" ht="31.8" customHeight="1" x14ac:dyDescent="0.3">
      <c r="A76" s="56">
        <v>15</v>
      </c>
      <c r="B76" s="54" t="s">
        <v>3713</v>
      </c>
      <c r="C76" s="1" t="s">
        <v>1535</v>
      </c>
      <c r="D76" s="1" t="s">
        <v>1536</v>
      </c>
      <c r="E76" s="1">
        <v>871130</v>
      </c>
      <c r="F76" s="21">
        <v>44075</v>
      </c>
      <c r="G76" s="21">
        <v>45716</v>
      </c>
      <c r="H76" s="1" t="s">
        <v>22</v>
      </c>
      <c r="I76" s="1" t="s">
        <v>1537</v>
      </c>
      <c r="J76" s="1" t="s">
        <v>22</v>
      </c>
      <c r="K76" s="1" t="s">
        <v>22</v>
      </c>
      <c r="L76" s="1" t="s">
        <v>1538</v>
      </c>
      <c r="M76" s="102" t="s">
        <v>1539</v>
      </c>
      <c r="N76" s="1" t="s">
        <v>1540</v>
      </c>
      <c r="O76" s="1" t="s">
        <v>1541</v>
      </c>
      <c r="P76" s="1" t="s">
        <v>22</v>
      </c>
      <c r="Q76" s="97">
        <f>IFERROR(INDEX(BP:BP, MATCH(R76, BN:BN, 0)), "")</f>
        <v>1</v>
      </c>
      <c r="R76" s="1" t="s">
        <v>813</v>
      </c>
      <c r="S76" s="1" t="s">
        <v>61</v>
      </c>
      <c r="T76" s="1" t="s">
        <v>1552</v>
      </c>
      <c r="U76" s="1" t="s">
        <v>22</v>
      </c>
      <c r="V76" s="1" t="s">
        <v>22</v>
      </c>
      <c r="W76" s="1" t="s">
        <v>22</v>
      </c>
      <c r="X76" s="1" t="s">
        <v>22</v>
      </c>
      <c r="Y76" s="1" t="s">
        <v>22</v>
      </c>
      <c r="Z76" s="1" t="s">
        <v>22</v>
      </c>
      <c r="AA76" s="1" t="s">
        <v>22</v>
      </c>
      <c r="AB76" s="4" t="s">
        <v>22</v>
      </c>
      <c r="AC76" s="4" t="s">
        <v>22</v>
      </c>
      <c r="AF76">
        <v>16</v>
      </c>
      <c r="AG76" t="str">
        <v>offshore wind energy</v>
      </c>
      <c r="AH76" t="str">
        <v>Offshore Wind Energy Cost Reduction by an Innovative Floating Met Mast Platform</v>
      </c>
      <c r="AI76" t="str">
        <v>FloatMastBlue</v>
      </c>
      <c r="AJ76">
        <v>784040</v>
      </c>
      <c r="AK76">
        <v>43070</v>
      </c>
      <c r="AL76">
        <v>44408</v>
      </c>
      <c r="AM76" t="str">
        <v>null</v>
      </c>
      <c r="AN76" t="str">
        <v>€ 2 926 525,00</v>
      </c>
      <c r="AO76" t="str">
        <v>null</v>
      </c>
      <c r="AP76" t="str">
        <v>null</v>
      </c>
      <c r="AQ76" t="str">
        <v>H2020-EU.3.2. - SOCIETAL CHALLENGES - Food security, sustainable agriculture and forestry, marine, maritime and inland water research, and the bioeconomy </v>
      </c>
      <c r="AR76" t="str">
        <v>SMEInst-08-2016-2017 - Supporting SMEs efforts for the development - deployment and market replication of innovative solutions for blue growth</v>
      </c>
      <c r="AS76" t="str">
        <v>H2020-SMEInst-2016-2017</v>
      </c>
      <c r="AT76" t="str">
        <v>https://cordis.europa.eu/project/id/784040</v>
      </c>
      <c r="AU76" t="str">
        <v>coordinator</v>
      </c>
      <c r="AV76">
        <v>1</v>
      </c>
      <c r="AW76" t="str">
        <v>ETME PEPPAS KAI SYNERGATES EE</v>
      </c>
      <c r="AX76" t="str">
        <v>Greece</v>
      </c>
      <c r="AY76" t="str">
        <v>€ 1 035 603,63</v>
      </c>
      <c r="AZ76" t="str">
        <v>null</v>
      </c>
      <c r="BA76" t="str">
        <v>null</v>
      </c>
      <c r="BB76" t="str">
        <v>null</v>
      </c>
      <c r="BC76" t="str">
        <v>null</v>
      </c>
      <c r="BD76" t="str">
        <v>null</v>
      </c>
      <c r="BE76" t="str">
        <v>null</v>
      </c>
      <c r="BF76" t="str">
        <v>null</v>
      </c>
      <c r="BG76" t="str">
        <v>null</v>
      </c>
      <c r="BH76" t="str">
        <v>null</v>
      </c>
      <c r="BK76" t="str">
        <v>FULGOR MONOPROSOPI ANONYMI ETERIA ELLINIKI VIOMIXANIA KALODION</v>
      </c>
      <c r="BL76" cm="1">
        <f t="array" ref="BL76">SUMPRODUCT(($AW$2:$AW$2182=$BK76)*(1/(COUNTIFS($AH$2:$AH$2182, $AH$2:$AH$2182, $AW$2:$AW$2182, $BK76)+(COUNTIFS($AH$2:$AH$2182, $AH$2:$AH$2182, $AW$2:$AW$2182, $BK76)=0))))</f>
        <v>1</v>
      </c>
      <c r="BM76" cm="1">
        <f t="array" ref="BM76">COUNTA(_xlfn.UNIQUE(_xlfn._xlws.FILTER(Table1[Project Topic], Table1[Organization]=$BK76)))</f>
        <v>1</v>
      </c>
      <c r="BN76" s="93" t="str">
        <v>UNIVERSITA DEGLI STUDI DI PADOVA</v>
      </c>
      <c r="BO76" t="s">
        <v>488</v>
      </c>
      <c r="BP76" cm="1">
        <f t="array" ref="BP76">SUM(IF(FREQUENCY(IF($R$2:$R$3000=BO76, MATCH($C$2:$C$3000, $C$2:$C$3000, 0)), ROW($C$2:$C$3000)-ROW($C$2)+1), 1))</f>
        <v>2</v>
      </c>
      <c r="BS76" s="68" t="s">
        <v>3514</v>
      </c>
      <c r="BT76">
        <v>1</v>
      </c>
      <c r="BV76" t="str">
        <v>UNIVERSITA DEGLI STUDI DI PADOVA</v>
      </c>
      <c r="BW76" cm="1">
        <f t="array" ref="BW76">SUM(--(FREQUENCY(IF($R$2:$R$1538=BV76, MATCH($C$2:$C$1538, $C$2:$C$1538, 0)), ROW($C$2:$C$1538)-ROW($C$2)+1)&gt;0))</f>
        <v>3</v>
      </c>
      <c r="BY76" t="str">
        <v>New generation natural gas ship interfaces</v>
      </c>
    </row>
    <row r="77" spans="1:77" ht="31.8" customHeight="1" x14ac:dyDescent="0.3">
      <c r="A77" s="56">
        <v>15</v>
      </c>
      <c r="B77" s="54" t="s">
        <v>3713</v>
      </c>
      <c r="C77" s="1" t="s">
        <v>1535</v>
      </c>
      <c r="D77" s="1" t="s">
        <v>1536</v>
      </c>
      <c r="E77" s="1">
        <v>871130</v>
      </c>
      <c r="F77" s="21">
        <v>44075</v>
      </c>
      <c r="G77" s="21">
        <v>45716</v>
      </c>
      <c r="H77" s="1" t="s">
        <v>22</v>
      </c>
      <c r="I77" s="1" t="s">
        <v>1537</v>
      </c>
      <c r="J77" s="1" t="s">
        <v>22</v>
      </c>
      <c r="K77" s="1" t="s">
        <v>22</v>
      </c>
      <c r="L77" s="1" t="s">
        <v>1538</v>
      </c>
      <c r="M77" s="102" t="s">
        <v>1539</v>
      </c>
      <c r="N77" s="1" t="s">
        <v>1540</v>
      </c>
      <c r="O77" s="1" t="s">
        <v>1541</v>
      </c>
      <c r="P77" s="1" t="s">
        <v>22</v>
      </c>
      <c r="Q77" s="97">
        <f>IFERROR(INDEX(BP:BP, MATCH(R77, BN:BN, 0)), "")</f>
        <v>1</v>
      </c>
      <c r="R77" s="1" t="s">
        <v>1559</v>
      </c>
      <c r="S77" s="1" t="s">
        <v>338</v>
      </c>
      <c r="T77" s="1" t="s">
        <v>1560</v>
      </c>
      <c r="U77" s="1" t="s">
        <v>22</v>
      </c>
      <c r="V77" s="1" t="s">
        <v>22</v>
      </c>
      <c r="W77" s="1" t="s">
        <v>22</v>
      </c>
      <c r="X77" s="1" t="s">
        <v>22</v>
      </c>
      <c r="Y77" s="1" t="s">
        <v>22</v>
      </c>
      <c r="Z77" s="1" t="s">
        <v>22</v>
      </c>
      <c r="AA77" s="1" t="s">
        <v>22</v>
      </c>
      <c r="AB77" s="4" t="s">
        <v>22</v>
      </c>
      <c r="AC77" s="4" t="s">
        <v>22</v>
      </c>
      <c r="AF77">
        <v>16</v>
      </c>
      <c r="AG77" t="str">
        <v>offshore wind energy</v>
      </c>
      <c r="AH77" t="str">
        <v>Offshore Wind Energy Cost Reduction by an Innovative Floating Met Mast Platform</v>
      </c>
      <c r="AI77" t="str">
        <v>FloatMastBlue</v>
      </c>
      <c r="AJ77">
        <v>784040</v>
      </c>
      <c r="AK77">
        <v>43070</v>
      </c>
      <c r="AL77">
        <v>44408</v>
      </c>
      <c r="AM77" t="str">
        <v>null</v>
      </c>
      <c r="AN77" t="str">
        <v>€ 2 926 525,00</v>
      </c>
      <c r="AO77" t="str">
        <v>null</v>
      </c>
      <c r="AP77" t="str">
        <v>null</v>
      </c>
      <c r="AQ77" t="str">
        <v>H2020-EU.3.2. - SOCIETAL CHALLENGES - Food security, sustainable agriculture and forestry, marine, maritime and inland water research, and the bioeconomy </v>
      </c>
      <c r="AR77" t="str">
        <v>SMEInst-08-2016-2017 - Supporting SMEs efforts for the development - deployment and market replication of innovative solutions for blue growth</v>
      </c>
      <c r="AS77" t="str">
        <v>H2020-SMEInst-2016-2017</v>
      </c>
      <c r="AT77" t="str">
        <v>https://cordis.europa.eu/project/id/784040</v>
      </c>
      <c r="AU77" t="str">
        <v>Third-party</v>
      </c>
      <c r="AV77">
        <v>1</v>
      </c>
      <c r="AW77" t="str">
        <v>FLOATMAST LTD</v>
      </c>
      <c r="AX77" t="str">
        <v>Greece</v>
      </c>
      <c r="AY77" t="str">
        <v>€ 24 220,00</v>
      </c>
      <c r="AZ77" t="str">
        <v>www.linkedin.com/company/floatmast-ltd/</v>
      </c>
      <c r="BA77" t="str">
        <v>null</v>
      </c>
      <c r="BB77" t="str">
        <v>Elliott Doughty</v>
      </c>
      <c r="BC77" t="str">
        <v>manager</v>
      </c>
      <c r="BD77" t="str">
        <v>letstalk@floatmast.com</v>
      </c>
      <c r="BE77" t="str">
        <v>null</v>
      </c>
      <c r="BF77" t="str">
        <v>linkedin.com/in/elliottdpapassideris</v>
      </c>
      <c r="BG77" t="str">
        <v>null</v>
      </c>
      <c r="BH77" t="str">
        <v>null</v>
      </c>
      <c r="BK77" t="str">
        <v>FUTURE FIBRES RIGGING SYSTEMS SL</v>
      </c>
      <c r="BL77" cm="1">
        <f t="array" ref="BL77">SUMPRODUCT(($AW$2:$AW$2182=$BK77)*(1/(COUNTIFS($AH$2:$AH$2182, $AH$2:$AH$2182, $AW$2:$AW$2182, $BK77)+(COUNTIFS($AH$2:$AH$2182, $AH$2:$AH$2182, $AW$2:$AW$2182, $BK77)=0))))</f>
        <v>1</v>
      </c>
      <c r="BM77" cm="1">
        <f t="array" ref="BM77">COUNTA(_xlfn.UNIQUE(_xlfn._xlws.FILTER(Table1[Project Topic], Table1[Organization]=$BK77)))</f>
        <v>1</v>
      </c>
      <c r="BN77" s="1" t="str">
        <v>UNIVERSITAT LINZ</v>
      </c>
      <c r="BO77" t="s">
        <v>494</v>
      </c>
      <c r="BP77" cm="1">
        <f t="array" ref="BP77">SUM(IF(FREQUENCY(IF($R$2:$R$3000=BO77, MATCH($C$2:$C$3000, $C$2:$C$3000, 0)), ROW($C$2:$C$3000)-ROW($C$2)+1), 1))</f>
        <v>1</v>
      </c>
      <c r="BS77" s="68" t="s">
        <v>3493</v>
      </c>
      <c r="BT77">
        <v>1</v>
      </c>
      <c r="BV77" t="str">
        <v>UNIVERSITAT LINZ</v>
      </c>
      <c r="BW77" cm="1">
        <f t="array" ref="BW77">SUM(--(FREQUENCY(IF($R$2:$R$1538=BV77, MATCH($C$2:$C$1538, $C$2:$C$1538, 0)), ROW($C$2:$C$1538)-ROW($C$2)+1)&gt;0))</f>
        <v>1</v>
      </c>
      <c r="BY77" t="str">
        <v>Marine forest coastal restoration: an underwater gardening socio-ecological plan</v>
      </c>
    </row>
    <row r="78" spans="1:77" ht="31.8" customHeight="1" x14ac:dyDescent="0.3">
      <c r="A78" s="56">
        <v>15</v>
      </c>
      <c r="B78" s="54" t="s">
        <v>3713</v>
      </c>
      <c r="C78" s="1" t="s">
        <v>1535</v>
      </c>
      <c r="D78" s="1" t="s">
        <v>1536</v>
      </c>
      <c r="E78" s="1">
        <v>871130</v>
      </c>
      <c r="F78" s="21">
        <v>44075</v>
      </c>
      <c r="G78" s="21">
        <v>45716</v>
      </c>
      <c r="H78" s="1" t="s">
        <v>22</v>
      </c>
      <c r="I78" s="1" t="s">
        <v>1537</v>
      </c>
      <c r="J78" s="1" t="s">
        <v>22</v>
      </c>
      <c r="K78" s="1" t="s">
        <v>22</v>
      </c>
      <c r="L78" s="1" t="s">
        <v>1538</v>
      </c>
      <c r="M78" s="102" t="s">
        <v>1539</v>
      </c>
      <c r="N78" s="1" t="s">
        <v>1540</v>
      </c>
      <c r="O78" s="1" t="s">
        <v>1541</v>
      </c>
      <c r="P78" s="1" t="s">
        <v>22</v>
      </c>
      <c r="Q78" s="97">
        <f>IFERROR(INDEX(BP:BP, MATCH(R78, BN:BN, 0)), "")</f>
        <v>1</v>
      </c>
      <c r="R78" s="1" t="s">
        <v>1561</v>
      </c>
      <c r="S78" s="1" t="s">
        <v>36</v>
      </c>
      <c r="T78" s="1" t="s">
        <v>1562</v>
      </c>
      <c r="U78" s="1" t="s">
        <v>22</v>
      </c>
      <c r="V78" s="1" t="s">
        <v>22</v>
      </c>
      <c r="W78" s="1" t="s">
        <v>22</v>
      </c>
      <c r="X78" s="1" t="s">
        <v>22</v>
      </c>
      <c r="Y78" s="1" t="s">
        <v>22</v>
      </c>
      <c r="Z78" s="1" t="s">
        <v>22</v>
      </c>
      <c r="AA78" s="1" t="s">
        <v>22</v>
      </c>
      <c r="AB78" s="4" t="s">
        <v>22</v>
      </c>
      <c r="AC78" s="4" t="s">
        <v>22</v>
      </c>
      <c r="AF78">
        <v>16</v>
      </c>
      <c r="AG78" t="str">
        <v>offshore wind energy</v>
      </c>
      <c r="AH78" t="str">
        <v>Offshore Wind Energy Cost Reduction by an Innovative Floating Met Mast Platform</v>
      </c>
      <c r="AI78" t="str">
        <v>FloatMastBlue</v>
      </c>
      <c r="AJ78">
        <v>784040</v>
      </c>
      <c r="AK78">
        <v>43070</v>
      </c>
      <c r="AL78">
        <v>44408</v>
      </c>
      <c r="AM78" t="str">
        <v>null</v>
      </c>
      <c r="AN78" t="str">
        <v>€ 2 926 525,00</v>
      </c>
      <c r="AO78" t="str">
        <v>null</v>
      </c>
      <c r="AP78" t="str">
        <v>null</v>
      </c>
      <c r="AQ78" t="str">
        <v>H2020-EU.3.2. - SOCIETAL CHALLENGES - Food security, sustainable agriculture and forestry, marine, maritime and inland water research, and the bioeconomy </v>
      </c>
      <c r="AR78" t="str">
        <v>SMEInst-08-2016-2017 - Supporting SMEs efforts for the development - deployment and market replication of innovative solutions for blue growth</v>
      </c>
      <c r="AS78" t="str">
        <v>H2020-SMEInst-2016-2017</v>
      </c>
      <c r="AT78" t="str">
        <v>https://cordis.europa.eu/project/id/784040</v>
      </c>
      <c r="AU78" t="str">
        <v>Participant</v>
      </c>
      <c r="AV78">
        <v>1</v>
      </c>
      <c r="AW78" t="str">
        <v>STREAMLINED SYMVOULI MECHANIKI EPE</v>
      </c>
      <c r="AX78" t="str">
        <v>Greece</v>
      </c>
      <c r="AY78" t="str">
        <v>€ 988 743,88</v>
      </c>
      <c r="AZ78" t="str">
        <v>null</v>
      </c>
      <c r="BA78" t="str">
        <v>null</v>
      </c>
      <c r="BB78" t="str">
        <v>null</v>
      </c>
      <c r="BC78" t="str">
        <v>null</v>
      </c>
      <c r="BD78" t="str">
        <v>null</v>
      </c>
      <c r="BE78" t="str">
        <v>null</v>
      </c>
      <c r="BF78" t="str">
        <v>null</v>
      </c>
      <c r="BG78" t="str">
        <v>null</v>
      </c>
      <c r="BH78" t="str">
        <v>null</v>
      </c>
      <c r="BK78" t="str">
        <v>HYDRO BOND ENGINEERING LIMITED</v>
      </c>
      <c r="BL78" cm="1">
        <f t="array" ref="BL78">SUMPRODUCT(($AW$2:$AW$2182=$BK78)*(1/(COUNTIFS($AH$2:$AH$2182, $AH$2:$AH$2182, $AW$2:$AW$2182, $BK78)+(COUNTIFS($AH$2:$AH$2182, $AH$2:$AH$2182, $AW$2:$AW$2182, $BK78)=0))))</f>
        <v>1</v>
      </c>
      <c r="BM78" cm="1">
        <f t="array" ref="BM78">COUNTA(_xlfn.UNIQUE(_xlfn._xlws.FILTER(Table1[Project Topic], Table1[Organization]=$BK78)))</f>
        <v>1</v>
      </c>
      <c r="BN78" s="93" t="str">
        <v>UNIVERSITEIT GENT</v>
      </c>
      <c r="BO78" t="s">
        <v>495</v>
      </c>
      <c r="BP78" cm="1">
        <f t="array" ref="BP78">SUM(IF(FREQUENCY(IF($R$2:$R$3000=BO78, MATCH($C$2:$C$3000, $C$2:$C$3000, 0)), ROW($C$2:$C$3000)-ROW($C$2)+1), 1))</f>
        <v>1</v>
      </c>
      <c r="BS78" s="68" t="s">
        <v>3529</v>
      </c>
      <c r="BT78">
        <v>1</v>
      </c>
      <c r="BV78" t="str">
        <v>UNIVERSITEIT GENT</v>
      </c>
      <c r="BW78" cm="1">
        <f t="array" ref="BW78">SUM(--(FREQUENCY(IF($R$2:$R$1538=BV78, MATCH($C$2:$C$1538, $C$2:$C$1538, 0)), ROW($C$2:$C$1538)-ROW($C$2)+1)&gt;0))</f>
        <v>6</v>
      </c>
      <c r="BY78" t="str">
        <v>Unobtrusive Technologies for Secure and Seamless Border Crossing for Travel Facilitation</v>
      </c>
    </row>
    <row r="79" spans="1:77" ht="31.8" customHeight="1" x14ac:dyDescent="0.3">
      <c r="A79" s="56">
        <v>15</v>
      </c>
      <c r="B79" s="54" t="s">
        <v>3713</v>
      </c>
      <c r="C79" s="1" t="s">
        <v>1535</v>
      </c>
      <c r="D79" s="1" t="s">
        <v>1536</v>
      </c>
      <c r="E79" s="1">
        <v>871130</v>
      </c>
      <c r="F79" s="21">
        <v>44075</v>
      </c>
      <c r="G79" s="21">
        <v>45716</v>
      </c>
      <c r="H79" s="1" t="s">
        <v>22</v>
      </c>
      <c r="I79" s="1" t="s">
        <v>1537</v>
      </c>
      <c r="J79" s="1" t="s">
        <v>22</v>
      </c>
      <c r="K79" s="1" t="s">
        <v>22</v>
      </c>
      <c r="L79" s="1" t="s">
        <v>1538</v>
      </c>
      <c r="M79" s="102" t="s">
        <v>1539</v>
      </c>
      <c r="N79" s="1" t="s">
        <v>1540</v>
      </c>
      <c r="O79" s="1" t="s">
        <v>1541</v>
      </c>
      <c r="P79" s="1" t="s">
        <v>22</v>
      </c>
      <c r="Q79" s="97">
        <f>IFERROR(INDEX(BP:BP, MATCH(R79, BN:BN, 0)), "")</f>
        <v>1</v>
      </c>
      <c r="R79" s="1" t="s">
        <v>1563</v>
      </c>
      <c r="S79" s="1" t="s">
        <v>38</v>
      </c>
      <c r="T79" s="1" t="s">
        <v>1564</v>
      </c>
      <c r="U79" s="1" t="s">
        <v>22</v>
      </c>
      <c r="V79" s="1" t="s">
        <v>22</v>
      </c>
      <c r="W79" s="1" t="s">
        <v>22</v>
      </c>
      <c r="X79" s="1" t="s">
        <v>22</v>
      </c>
      <c r="Y79" s="1" t="s">
        <v>22</v>
      </c>
      <c r="Z79" s="1" t="s">
        <v>22</v>
      </c>
      <c r="AA79" s="1" t="s">
        <v>22</v>
      </c>
      <c r="AB79" s="4" t="s">
        <v>22</v>
      </c>
      <c r="AC79" s="4" t="s">
        <v>22</v>
      </c>
      <c r="AF79">
        <v>16</v>
      </c>
      <c r="AG79" t="str">
        <v>offshore wind energy</v>
      </c>
      <c r="AH79" t="str">
        <v>Innovative, low cost, low weight and safe floating wind technology optimized for deep water wind sites</v>
      </c>
      <c r="AI79" t="str">
        <v>FLOTANT</v>
      </c>
      <c r="AJ79">
        <v>815289</v>
      </c>
      <c r="AK79">
        <v>43556</v>
      </c>
      <c r="AL79">
        <v>44712</v>
      </c>
      <c r="AM79" t="str">
        <v>null</v>
      </c>
      <c r="AN79" t="str">
        <v>€ 4 944 957,50</v>
      </c>
      <c r="AO79" t="str">
        <v>null</v>
      </c>
      <c r="AP79" t="str">
        <v>null</v>
      </c>
      <c r="AQ79" t="str">
        <v>H2020-EU.3.3. - SOCIETAL CHALLENGES - Secure, clean and efficient energy</v>
      </c>
      <c r="AR79" t="str">
        <v>LC-SC3-RES-11-2018 - Developing solutions to reduce the cost and increase performance of renewable technologies</v>
      </c>
      <c r="AS79" t="str">
        <v>H2020-LC-SC3-2018-2019-2020</v>
      </c>
      <c r="AT79" t="str">
        <v>https://cordis.europa.eu/project/id/815289</v>
      </c>
      <c r="AU79" t="str">
        <v>Participant</v>
      </c>
      <c r="AV79">
        <v>3</v>
      </c>
      <c r="AW79" t="str">
        <v>ADRIA WINCH D.O.O. ZA PROIZVODNJU,PROJEKTIRANJE, PROMET I USLUGE</v>
      </c>
      <c r="AX79" t="str">
        <v>Croatia</v>
      </c>
      <c r="AY79" t="str">
        <v>€ 107 530,00</v>
      </c>
      <c r="AZ79" t="str">
        <v>www.linkedin.com/company/adria-winch-d-o-o</v>
      </c>
      <c r="BA79" t="str">
        <v>null</v>
      </c>
      <c r="BB79" t="str">
        <v>Ante Ilijić</v>
      </c>
      <c r="BC79" t="str">
        <v xml:space="preserve">Project involvement _x000D_
</v>
      </c>
      <c r="BD79" t="str">
        <v>ilijic@adriawinch.com</v>
      </c>
      <c r="BE79" t="str">
        <v>00385 99 545 3601</v>
      </c>
      <c r="BF79" t="str">
        <v>linkedin.com/in/ante-ilijić-b37421199</v>
      </c>
      <c r="BG79" t="str">
        <v>null</v>
      </c>
      <c r="BH79" t="str">
        <v>null</v>
      </c>
      <c r="BK79" t="str">
        <v>INEA INFORMATIZACIJA ENERGETIKA AVTOMATIZACIJA DOO</v>
      </c>
      <c r="BL79" cm="1">
        <f t="array" ref="BL79">SUMPRODUCT(($AW$2:$AW$2182=$BK79)*(1/(COUNTIFS($AH$2:$AH$2182, $AH$2:$AH$2182, $AW$2:$AW$2182, $BK79)+(COUNTIFS($AH$2:$AH$2182, $AH$2:$AH$2182, $AW$2:$AW$2182, $BK79)=0))))</f>
        <v>1</v>
      </c>
      <c r="BM79" cm="1">
        <f t="array" ref="BM79">COUNTA(_xlfn.UNIQUE(_xlfn._xlws.FILTER(Table1[Project Topic], Table1[Organization]=$BK79)))</f>
        <v>1</v>
      </c>
      <c r="BN79" s="1" t="str">
        <v>UNIVERSITY COLLEGE CORK - NATIONAL UNIVERSITY OF IRELAND, CORK</v>
      </c>
      <c r="BO79" t="s">
        <v>496</v>
      </c>
      <c r="BP79" cm="1">
        <f t="array" ref="BP79">SUM(IF(FREQUENCY(IF($R$2:$R$3000=BO79, MATCH($C$2:$C$3000, $C$2:$C$3000, 0)), ROW($C$2:$C$3000)-ROW($C$2)+1), 1))</f>
        <v>1</v>
      </c>
      <c r="BS79" s="68" t="s">
        <v>3471</v>
      </c>
      <c r="BT79">
        <v>1</v>
      </c>
      <c r="BV79" t="str">
        <v>UNIVERSITY COLLEGE CORK - NATIONAL UNIVERSITY OF IRELAND, CORK</v>
      </c>
      <c r="BW79" cm="1">
        <f t="array" ref="BW79">SUM(--(FREQUENCY(IF($R$2:$R$1538=BV79, MATCH($C$2:$C$1538, $C$2:$C$1538, 0)), ROW($C$2:$C$1538)-ROW($C$2)+1)&gt;0))</f>
        <v>2</v>
      </c>
      <c r="BY79" t="str">
        <v>Offshore Low-trophic Aquaculture in Multi-Use Scenario Realisation</v>
      </c>
    </row>
    <row r="80" spans="1:77" ht="31.8" customHeight="1" x14ac:dyDescent="0.3">
      <c r="A80" s="56">
        <v>15</v>
      </c>
      <c r="B80" s="54" t="s">
        <v>3713</v>
      </c>
      <c r="C80" s="1" t="s">
        <v>1535</v>
      </c>
      <c r="D80" s="1" t="s">
        <v>1536</v>
      </c>
      <c r="E80" s="1">
        <v>871130</v>
      </c>
      <c r="F80" s="21">
        <v>44075</v>
      </c>
      <c r="G80" s="21">
        <v>45716</v>
      </c>
      <c r="H80" s="1" t="s">
        <v>22</v>
      </c>
      <c r="I80" s="1" t="s">
        <v>1537</v>
      </c>
      <c r="J80" s="1" t="s">
        <v>22</v>
      </c>
      <c r="K80" s="1" t="s">
        <v>22</v>
      </c>
      <c r="L80" s="1" t="s">
        <v>1538</v>
      </c>
      <c r="M80" s="102" t="s">
        <v>1539</v>
      </c>
      <c r="N80" s="1" t="s">
        <v>1540</v>
      </c>
      <c r="O80" s="1" t="s">
        <v>1541</v>
      </c>
      <c r="P80" s="1" t="s">
        <v>22</v>
      </c>
      <c r="Q80" s="97">
        <f>IFERROR(INDEX(BP:BP, MATCH(R80, BN:BN, 0)), "")</f>
        <v>1</v>
      </c>
      <c r="R80" s="1" t="s">
        <v>1569</v>
      </c>
      <c r="S80" s="1" t="s">
        <v>38</v>
      </c>
      <c r="T80" s="1" t="s">
        <v>1570</v>
      </c>
      <c r="U80" s="1" t="s">
        <v>22</v>
      </c>
      <c r="V80" s="1" t="s">
        <v>22</v>
      </c>
      <c r="W80" s="1" t="s">
        <v>22</v>
      </c>
      <c r="X80" s="1" t="s">
        <v>22</v>
      </c>
      <c r="Y80" s="1" t="s">
        <v>22</v>
      </c>
      <c r="Z80" s="1" t="s">
        <v>22</v>
      </c>
      <c r="AA80" s="1" t="s">
        <v>22</v>
      </c>
      <c r="AB80" s="4" t="s">
        <v>22</v>
      </c>
      <c r="AC80" s="4" t="s">
        <v>22</v>
      </c>
      <c r="AF80">
        <v>16</v>
      </c>
      <c r="AG80" t="str">
        <v>offshore wind energy</v>
      </c>
      <c r="AH80" t="str">
        <v>Innovative, low cost, low weight and safe floating wind technology optimized for deep water wind sites</v>
      </c>
      <c r="AI80" t="str">
        <v>FLOTANT</v>
      </c>
      <c r="AJ80">
        <v>815289</v>
      </c>
      <c r="AK80">
        <v>43556</v>
      </c>
      <c r="AL80">
        <v>44712</v>
      </c>
      <c r="AM80" t="str">
        <v>null</v>
      </c>
      <c r="AN80" t="str">
        <v>€ 4 944 957,50</v>
      </c>
      <c r="AO80" t="str">
        <v>null</v>
      </c>
      <c r="AP80" t="str">
        <v>null</v>
      </c>
      <c r="AQ80" t="str">
        <v>H2020-EU.3.3. - SOCIETAL CHALLENGES - Secure, clean and efficient energy</v>
      </c>
      <c r="AR80" t="str">
        <v>LC-SC3-RES-11-2018 - Developing solutions to reduce the cost and increase performance of renewable technologies</v>
      </c>
      <c r="AS80" t="str">
        <v>H2020-LC-SC3-2018-2019-2020</v>
      </c>
      <c r="AT80" t="str">
        <v>https://cordis.europa.eu/project/id/815289</v>
      </c>
      <c r="AU80" t="str">
        <v>Participant</v>
      </c>
      <c r="AV80">
        <v>1</v>
      </c>
      <c r="AW80" t="str">
        <v>AIMPLAS - ASOCIACION DE INVESTIGACION DE MATERIALES PLASTICOS Y CONEXAS</v>
      </c>
      <c r="AX80" t="str">
        <v>Spain</v>
      </c>
      <c r="AY80" t="str">
        <v>€ 244 896,25</v>
      </c>
      <c r="AZ80" t="str">
        <v>null</v>
      </c>
      <c r="BA80" t="str">
        <v>null</v>
      </c>
      <c r="BB80" t="str">
        <v>null</v>
      </c>
      <c r="BC80" t="str">
        <v>null</v>
      </c>
      <c r="BD80" t="str">
        <v>null</v>
      </c>
      <c r="BE80" t="str">
        <v>null</v>
      </c>
      <c r="BF80" t="str">
        <v>null</v>
      </c>
      <c r="BG80" t="str">
        <v>null</v>
      </c>
      <c r="BH80" t="str">
        <v>null</v>
      </c>
      <c r="BK80" t="str">
        <v>RHEINISCH-WESTFAELISCHE TECHNISCHE HOCHSCHULE AACHEN</v>
      </c>
      <c r="BL80" cm="1">
        <f t="array" ref="BL80">SUMPRODUCT(($AW$2:$AW$2182=$BK80)*(1/(COUNTIFS($AH$2:$AH$2182, $AH$2:$AH$2182, $AW$2:$AW$2182, $BK80)+(COUNTIFS($AH$2:$AH$2182, $AH$2:$AH$2182, $AW$2:$AW$2182, $BK80)=0))))</f>
        <v>1</v>
      </c>
      <c r="BM80" cm="1">
        <f t="array" ref="BM80">COUNTA(_xlfn.UNIQUE(_xlfn._xlws.FILTER(Table1[Project Topic], Table1[Organization]=$BK80)))</f>
        <v>2</v>
      </c>
      <c r="BN80" s="93" t="str">
        <v>AGENZIA NAZIONALE PER LE NUOVE TECNOLOGIE, L'ENERGIA E LO SVILUPPO ECONOMICO SOSTENIBILE</v>
      </c>
      <c r="BO80" t="s">
        <v>502</v>
      </c>
      <c r="BP80" cm="1">
        <f t="array" ref="BP80">SUM(IF(FREQUENCY(IF($R$2:$R$3000=BO80, MATCH($C$2:$C$3000, $C$2:$C$3000, 0)), ROW($C$2:$C$3000)-ROW($C$2)+1), 1))</f>
        <v>4</v>
      </c>
      <c r="BS80" s="68" t="s">
        <v>3446</v>
      </c>
      <c r="BT80">
        <v>1</v>
      </c>
      <c r="BV80" t="str">
        <v>AGENZIA NAZIONALE PER LE NUOVE TECNOLOGIE, L'ENERGIA E LO SVILUPPO ECONOMICO SOSTENIBILE</v>
      </c>
      <c r="BW80" cm="1">
        <f t="array" ref="BW80">SUM(--(FREQUENCY(IF($R$2:$R$1538=BV80, MATCH($C$2:$C$1538, $C$2:$C$1538, 0)), ROW($C$2:$C$1538)-ROW($C$2)+1)&gt;0))</f>
        <v>4</v>
      </c>
      <c r="BY80" t="str">
        <v>Next-generation hybrid wind and solar power technology</v>
      </c>
    </row>
    <row r="81" spans="1:77" ht="31.8" customHeight="1" x14ac:dyDescent="0.3">
      <c r="A81" s="56">
        <v>15</v>
      </c>
      <c r="B81" s="54" t="s">
        <v>3713</v>
      </c>
      <c r="C81" s="1" t="s">
        <v>1535</v>
      </c>
      <c r="D81" s="1" t="s">
        <v>1536</v>
      </c>
      <c r="E81" s="1">
        <v>871130</v>
      </c>
      <c r="F81" s="21">
        <v>44075</v>
      </c>
      <c r="G81" s="21">
        <v>45716</v>
      </c>
      <c r="H81" s="1" t="s">
        <v>22</v>
      </c>
      <c r="I81" s="1" t="s">
        <v>1537</v>
      </c>
      <c r="J81" s="1" t="s">
        <v>22</v>
      </c>
      <c r="K81" s="1" t="s">
        <v>22</v>
      </c>
      <c r="L81" s="1" t="s">
        <v>1538</v>
      </c>
      <c r="M81" s="102" t="s">
        <v>1539</v>
      </c>
      <c r="N81" s="1" t="s">
        <v>1540</v>
      </c>
      <c r="O81" s="1" t="s">
        <v>1541</v>
      </c>
      <c r="P81" s="1" t="s">
        <v>22</v>
      </c>
      <c r="Q81" s="97">
        <f>IFERROR(INDEX(BP:BP, MATCH(R81, BN:BN, 0)), "")</f>
        <v>2</v>
      </c>
      <c r="R81" s="1" t="s">
        <v>1571</v>
      </c>
      <c r="S81" s="1" t="s">
        <v>318</v>
      </c>
      <c r="T81" s="1" t="s">
        <v>1572</v>
      </c>
      <c r="U81" s="1" t="s">
        <v>22</v>
      </c>
      <c r="V81" s="1" t="s">
        <v>22</v>
      </c>
      <c r="W81" s="1" t="s">
        <v>22</v>
      </c>
      <c r="X81" s="1" t="s">
        <v>22</v>
      </c>
      <c r="Y81" s="1" t="s">
        <v>22</v>
      </c>
      <c r="Z81" s="1" t="s">
        <v>22</v>
      </c>
      <c r="AA81" s="1" t="s">
        <v>22</v>
      </c>
      <c r="AB81" s="4" t="s">
        <v>22</v>
      </c>
      <c r="AC81" s="4" t="s">
        <v>22</v>
      </c>
      <c r="AF81">
        <v>16</v>
      </c>
      <c r="AG81" t="str">
        <v>offshore wind energy</v>
      </c>
      <c r="AH81" t="str">
        <v>Innovative, low cost, low weight and safe floating wind technology optimized for deep water wind sites</v>
      </c>
      <c r="AI81" t="str">
        <v>FLOTANT</v>
      </c>
      <c r="AJ81">
        <v>815289</v>
      </c>
      <c r="AK81">
        <v>43556</v>
      </c>
      <c r="AL81">
        <v>44712</v>
      </c>
      <c r="AM81" t="str">
        <v>null</v>
      </c>
      <c r="AN81" t="str">
        <v>€ 4 944 957,50</v>
      </c>
      <c r="AO81" t="str">
        <v>null</v>
      </c>
      <c r="AP81" t="str">
        <v>null</v>
      </c>
      <c r="AQ81" t="str">
        <v>H2020-EU.3.3. - SOCIETAL CHALLENGES - Secure, clean and efficient energy</v>
      </c>
      <c r="AR81" t="str">
        <v>LC-SC3-RES-11-2018 - Developing solutions to reduce the cost and increase performance of renewable technologies</v>
      </c>
      <c r="AS81" t="str">
        <v>H2020-LC-SC3-2018-2019-2020</v>
      </c>
      <c r="AT81" t="str">
        <v>https://cordis.europa.eu/project/id/815289</v>
      </c>
      <c r="AU81" t="str">
        <v>Participant</v>
      </c>
      <c r="AV81">
        <v>1</v>
      </c>
      <c r="AW81" t="str">
        <v>BUREAU VERITAS MARINE &amp; OFFSHORE REGISTRE INTERNATIONAL DE CLASSIFICATION DE NAVIRES ET DE PLATEFORMES OFFSHORE</v>
      </c>
      <c r="AX81" t="str">
        <v>France</v>
      </c>
      <c r="AY81" t="str">
        <v>€ 165 168,75</v>
      </c>
      <c r="AZ81" t="str">
        <v>null</v>
      </c>
      <c r="BA81" t="str">
        <v>null</v>
      </c>
      <c r="BB81" t="str">
        <v>null</v>
      </c>
      <c r="BC81" t="str">
        <v>null</v>
      </c>
      <c r="BD81" t="str">
        <v>null</v>
      </c>
      <c r="BE81" t="str">
        <v>null</v>
      </c>
      <c r="BF81" t="str">
        <v>null</v>
      </c>
      <c r="BG81" t="str">
        <v>null</v>
      </c>
      <c r="BH81" t="str">
        <v>null</v>
      </c>
      <c r="BK81" t="str">
        <v>STICHTING MARITIEM RESEARCH INSTITUUT NEDERLAND</v>
      </c>
      <c r="BL81" cm="1">
        <f t="array" ref="BL81">SUMPRODUCT(($AW$2:$AW$2182=$BK81)*(1/(COUNTIFS($AH$2:$AH$2182, $AH$2:$AH$2182, $AW$2:$AW$2182, $BK81)+(COUNTIFS($AH$2:$AH$2182, $AH$2:$AH$2182, $AW$2:$AW$2182, $BK81)=0))))</f>
        <v>1</v>
      </c>
      <c r="BM81" cm="1">
        <f t="array" ref="BM81">COUNTA(_xlfn.UNIQUE(_xlfn._xlws.FILTER(Table1[Project Topic], Table1[Organization]=$BK81)))</f>
        <v>1</v>
      </c>
      <c r="BN81" s="1" t="str">
        <v>CONSORZIO PER LA RICERCA NELL' AUTOMATICA E NELLE TELECOMUNICAZIONI C.R.A.T.</v>
      </c>
      <c r="BO81" t="s">
        <v>503</v>
      </c>
      <c r="BP81" cm="1">
        <f t="array" ref="BP81">SUM(IF(FREQUENCY(IF($R$2:$R$3000=BO81, MATCH($C$2:$C$3000, $C$2:$C$3000, 0)), ROW($C$2:$C$3000)-ROW($C$2)+1), 1))</f>
        <v>1</v>
      </c>
      <c r="BS81" s="68" t="s">
        <v>3456</v>
      </c>
      <c r="BT81">
        <v>1</v>
      </c>
      <c r="BV81" t="str">
        <v>CONSORZIO PER LA RICERCA NELL' AUTOMATICA E NELLE TELECOMUNICAZIONI C.R.A.T.</v>
      </c>
      <c r="BW81" cm="1">
        <f t="array" ref="BW81">SUM(--(FREQUENCY(IF($R$2:$R$1538=BV81, MATCH($C$2:$C$1538, $C$2:$C$1538, 0)), ROW($C$2:$C$1538)-ROW($C$2)+1)&gt;0))</f>
        <v>1</v>
      </c>
      <c r="BY81" t="str">
        <v>Organic Rankine Cycle - Prototype Link to Unit Storage</v>
      </c>
    </row>
    <row r="82" spans="1:77" ht="31.8" customHeight="1" x14ac:dyDescent="0.3">
      <c r="A82" s="56">
        <v>15</v>
      </c>
      <c r="B82" s="54" t="s">
        <v>3713</v>
      </c>
      <c r="C82" s="1" t="s">
        <v>1535</v>
      </c>
      <c r="D82" s="1" t="s">
        <v>1536</v>
      </c>
      <c r="E82" s="1">
        <v>871130</v>
      </c>
      <c r="F82" s="21">
        <v>44075</v>
      </c>
      <c r="G82" s="21">
        <v>45716</v>
      </c>
      <c r="H82" s="1" t="s">
        <v>22</v>
      </c>
      <c r="I82" s="1" t="s">
        <v>1537</v>
      </c>
      <c r="J82" s="1" t="s">
        <v>22</v>
      </c>
      <c r="K82" s="1" t="s">
        <v>22</v>
      </c>
      <c r="L82" s="1" t="s">
        <v>1538</v>
      </c>
      <c r="M82" s="102" t="s">
        <v>1539</v>
      </c>
      <c r="N82" s="1" t="s">
        <v>1540</v>
      </c>
      <c r="O82" s="1" t="s">
        <v>1541</v>
      </c>
      <c r="P82" s="1" t="s">
        <v>22</v>
      </c>
      <c r="Q82" s="97">
        <f>IFERROR(INDEX(BP:BP, MATCH(R82, BN:BN, 0)), "")</f>
        <v>1</v>
      </c>
      <c r="R82" s="1" t="s">
        <v>1565</v>
      </c>
      <c r="S82" s="1" t="s">
        <v>188</v>
      </c>
      <c r="T82" s="1" t="s">
        <v>1566</v>
      </c>
      <c r="U82" s="1" t="s">
        <v>22</v>
      </c>
      <c r="V82" s="1" t="s">
        <v>22</v>
      </c>
      <c r="W82" s="1" t="s">
        <v>22</v>
      </c>
      <c r="X82" s="1" t="s">
        <v>22</v>
      </c>
      <c r="Y82" s="1" t="s">
        <v>22</v>
      </c>
      <c r="Z82" s="1" t="s">
        <v>22</v>
      </c>
      <c r="AA82" s="1" t="s">
        <v>22</v>
      </c>
      <c r="AB82" s="4" t="s">
        <v>22</v>
      </c>
      <c r="AC82" s="4" t="s">
        <v>22</v>
      </c>
      <c r="AF82">
        <v>16</v>
      </c>
      <c r="AG82" t="str">
        <v>offshore wind energy</v>
      </c>
      <c r="AH82" t="str">
        <v>Innovative, low cost, low weight and safe floating wind technology optimized for deep water wind sites</v>
      </c>
      <c r="AI82" t="str">
        <v>FLOTANT</v>
      </c>
      <c r="AJ82">
        <v>815289</v>
      </c>
      <c r="AK82">
        <v>43556</v>
      </c>
      <c r="AL82">
        <v>44712</v>
      </c>
      <c r="AM82" t="str">
        <v>null</v>
      </c>
      <c r="AN82" t="str">
        <v>€ 4 944 957,50</v>
      </c>
      <c r="AO82" t="str">
        <v>null</v>
      </c>
      <c r="AP82" t="str">
        <v>null</v>
      </c>
      <c r="AQ82" t="str">
        <v>H2020-EU.3.3. - SOCIETAL CHALLENGES - Secure, clean and efficient energy</v>
      </c>
      <c r="AR82" t="str">
        <v>LC-SC3-RES-11-2018 - Developing solutions to reduce the cost and increase performance of renewable technologies</v>
      </c>
      <c r="AS82" t="str">
        <v>H2020-LC-SC3-2018-2019-2020</v>
      </c>
      <c r="AT82" t="str">
        <v>https://cordis.europa.eu/project/id/815289</v>
      </c>
      <c r="AU82" t="str">
        <v>Participant</v>
      </c>
      <c r="AV82">
        <v>1</v>
      </c>
      <c r="AW82" t="str">
        <v>COBRA INSTALACIONES Y SERVICIOS S.A</v>
      </c>
      <c r="AX82" t="str">
        <v>Spain</v>
      </c>
      <c r="AY82" t="str">
        <v>€ 419 087,50</v>
      </c>
      <c r="AZ82" t="str">
        <v>null</v>
      </c>
      <c r="BA82" t="str">
        <v>null</v>
      </c>
      <c r="BB82" t="str">
        <v>null</v>
      </c>
      <c r="BC82" t="str">
        <v>null</v>
      </c>
      <c r="BD82" t="str">
        <v>null</v>
      </c>
      <c r="BE82" t="str">
        <v>null</v>
      </c>
      <c r="BF82" t="str">
        <v>null</v>
      </c>
      <c r="BG82" t="str">
        <v>null</v>
      </c>
      <c r="BH82" t="str">
        <v>null</v>
      </c>
      <c r="BK82" t="str">
        <v>TFI MARINE LIMITED</v>
      </c>
      <c r="BL82" cm="1">
        <f t="array" ref="BL82">SUMPRODUCT(($AW$2:$AW$2182=$BK82)*(1/(COUNTIFS($AH$2:$AH$2182, $AH$2:$AH$2182, $AW$2:$AW$2182, $BK82)+(COUNTIFS($AH$2:$AH$2182, $AH$2:$AH$2182, $AW$2:$AW$2182, $BK82)=0))))</f>
        <v>1</v>
      </c>
      <c r="BM82" cm="1">
        <f t="array" ref="BM82">COUNTA(_xlfn.UNIQUE(_xlfn._xlws.FILTER(Table1[Project Topic], Table1[Organization]=$BK82)))</f>
        <v>1</v>
      </c>
      <c r="BN82" s="93" t="str">
        <v>CREOS LUXEMBOURG SA</v>
      </c>
      <c r="BO82" t="s">
        <v>504</v>
      </c>
      <c r="BP82" cm="1">
        <f t="array" ref="BP82">SUM(IF(FREQUENCY(IF($R$2:$R$3000=BO82, MATCH($C$2:$C$3000, $C$2:$C$3000, 0)), ROW($C$2:$C$3000)-ROW($C$2)+1), 1))</f>
        <v>1</v>
      </c>
      <c r="BS82" s="68" t="s">
        <v>3482</v>
      </c>
      <c r="BT82">
        <v>1</v>
      </c>
      <c r="BV82" t="str">
        <v>CREOS LUXEMBOURG SA</v>
      </c>
      <c r="BW82" cm="1">
        <f t="array" ref="BW82">SUM(--(FREQUENCY(IF($R$2:$R$1538=BV82, MATCH($C$2:$C$1538, $C$2:$C$1538, 0)), ROW($C$2:$C$1538)-ROW($C$2)+1)&gt;0))</f>
        <v>1</v>
      </c>
      <c r="BY82" t="str">
        <v>Participatory Art for Society Engagement with Ocean and Water</v>
      </c>
    </row>
    <row r="83" spans="1:77" ht="31.8" customHeight="1" x14ac:dyDescent="0.3">
      <c r="A83" s="56">
        <v>15</v>
      </c>
      <c r="B83" s="54" t="s">
        <v>3713</v>
      </c>
      <c r="C83" s="1" t="s">
        <v>1535</v>
      </c>
      <c r="D83" s="1" t="s">
        <v>1536</v>
      </c>
      <c r="E83" s="1">
        <v>871130</v>
      </c>
      <c r="F83" s="21">
        <v>44075</v>
      </c>
      <c r="G83" s="21">
        <v>45716</v>
      </c>
      <c r="H83" s="1" t="s">
        <v>22</v>
      </c>
      <c r="I83" s="1" t="s">
        <v>1537</v>
      </c>
      <c r="J83" s="1" t="s">
        <v>22</v>
      </c>
      <c r="K83" s="1" t="s">
        <v>22</v>
      </c>
      <c r="L83" s="1" t="s">
        <v>1538</v>
      </c>
      <c r="M83" s="102" t="s">
        <v>1539</v>
      </c>
      <c r="N83" s="1" t="s">
        <v>1540</v>
      </c>
      <c r="O83" s="1" t="s">
        <v>1541</v>
      </c>
      <c r="P83" s="1" t="s">
        <v>22</v>
      </c>
      <c r="Q83" s="97">
        <f>IFERROR(INDEX(BP:BP, MATCH(R83, BN:BN, 0)), "")</f>
        <v>1</v>
      </c>
      <c r="R83" s="1" t="s">
        <v>108</v>
      </c>
      <c r="S83" s="1" t="s">
        <v>61</v>
      </c>
      <c r="T83" s="1" t="s">
        <v>1567</v>
      </c>
      <c r="U83" s="1" t="s">
        <v>22</v>
      </c>
      <c r="V83" s="1" t="s">
        <v>22</v>
      </c>
      <c r="W83" s="1" t="s">
        <v>22</v>
      </c>
      <c r="X83" s="1" t="s">
        <v>22</v>
      </c>
      <c r="Y83" s="1" t="s">
        <v>22</v>
      </c>
      <c r="Z83" s="1" t="s">
        <v>22</v>
      </c>
      <c r="AA83" s="1" t="s">
        <v>22</v>
      </c>
      <c r="AB83" s="4" t="s">
        <v>22</v>
      </c>
      <c r="AC83" s="4" t="s">
        <v>22</v>
      </c>
      <c r="AF83">
        <v>16</v>
      </c>
      <c r="AG83" t="str">
        <v>offshore wind energy</v>
      </c>
      <c r="AH83" t="str">
        <v>Innovative, low cost, low weight and safe floating wind technology optimized for deep water wind sites</v>
      </c>
      <c r="AI83" t="str">
        <v>FLOTANT</v>
      </c>
      <c r="AJ83">
        <v>815289</v>
      </c>
      <c r="AK83">
        <v>43556</v>
      </c>
      <c r="AL83">
        <v>44712</v>
      </c>
      <c r="AM83" t="str">
        <v>null</v>
      </c>
      <c r="AN83" t="str">
        <v>€ 4 944 957,50</v>
      </c>
      <c r="AO83" t="str">
        <v>null</v>
      </c>
      <c r="AP83" t="str">
        <v>null</v>
      </c>
      <c r="AQ83" t="str">
        <v>H2020-EU.3.3. - SOCIETAL CHALLENGES - Secure, clean and efficient energy</v>
      </c>
      <c r="AR83" t="str">
        <v>LC-SC3-RES-11-2018 - Developing solutions to reduce the cost and increase performance of renewable technologies</v>
      </c>
      <c r="AS83" t="str">
        <v>H2020-LC-SC3-2018-2019-2020</v>
      </c>
      <c r="AT83" t="str">
        <v>https://cordis.europa.eu/project/id/815289</v>
      </c>
      <c r="AU83" t="str">
        <v>coordinator</v>
      </c>
      <c r="AV83">
        <v>3</v>
      </c>
      <c r="AW83" t="str">
        <v>CONSORCIO PARA EL DISENO, CONSTRUCCION, EQUIPAMIENTO Y EXPLOTACION DE LA PLATAFORMA OCEANICA DE CANARIAS</v>
      </c>
      <c r="AX83" t="str">
        <v>Spain</v>
      </c>
      <c r="AY83" t="str">
        <v>€ 321 636,25</v>
      </c>
      <c r="AZ83" t="str">
        <v>null</v>
      </c>
      <c r="BA83" t="str">
        <v>null</v>
      </c>
      <c r="BB83" t="str">
        <v>null</v>
      </c>
      <c r="BC83" t="str">
        <v>null</v>
      </c>
      <c r="BD83" t="str">
        <v>null</v>
      </c>
      <c r="BE83" t="str">
        <v>null</v>
      </c>
      <c r="BF83" t="str">
        <v>null</v>
      </c>
      <c r="BG83" t="str">
        <v>null</v>
      </c>
      <c r="BH83" t="str">
        <v>null</v>
      </c>
      <c r="BK83" t="str">
        <v>THE UNIVERSITY OF EDINBURGH</v>
      </c>
      <c r="BL83" cm="1">
        <f t="array" ref="BL83">SUMPRODUCT(($AW$2:$AW$2182=$BK83)*(1/(COUNTIFS($AH$2:$AH$2182, $AH$2:$AH$2182, $AW$2:$AW$2182, $BK83)+(COUNTIFS($AH$2:$AH$2182, $AH$2:$AH$2182, $AW$2:$AW$2182, $BK83)=0))))</f>
        <v>1</v>
      </c>
      <c r="BM83" cm="1">
        <f t="array" ref="BM83">COUNTA(_xlfn.UNIQUE(_xlfn._xlws.FILTER(Table1[Project Topic], Table1[Organization]=$BK83)))</f>
        <v>1</v>
      </c>
      <c r="BN83" s="1" t="str">
        <v>Institute of Baltic Studies</v>
      </c>
      <c r="BO83" t="s">
        <v>505</v>
      </c>
      <c r="BP83" cm="1">
        <f t="array" ref="BP83">SUM(IF(FREQUENCY(IF($R$2:$R$3000=BO83, MATCH($C$2:$C$3000, $C$2:$C$3000, 0)), ROW($C$2:$C$3000)-ROW($C$2)+1), 1))</f>
        <v>1</v>
      </c>
      <c r="BS83" s="68" t="s">
        <v>3460</v>
      </c>
      <c r="BT83">
        <v>1</v>
      </c>
      <c r="BV83" t="str">
        <v>Institute of Baltic Studies</v>
      </c>
      <c r="BW83" cm="1">
        <f t="array" ref="BW83">SUM(--(FREQUENCY(IF($R$2:$R$1538=BV83, MATCH($C$2:$C$1538, $C$2:$C$1538, 0)), ROW($C$2:$C$1538)-ROW($C$2)+1)&gt;0))</f>
        <v>1</v>
      </c>
      <c r="BY83" t="str">
        <v>Operational Platform managing a fleet of semi-autonomous drones exploiting GNSS high Accuracy and Authentication to improve Security &amp; Safety in port areas</v>
      </c>
    </row>
    <row r="84" spans="1:77" ht="31.8" customHeight="1" x14ac:dyDescent="0.3">
      <c r="A84" s="56">
        <v>15</v>
      </c>
      <c r="B84" s="54" t="s">
        <v>3713</v>
      </c>
      <c r="C84" s="1" t="s">
        <v>1535</v>
      </c>
      <c r="D84" s="1" t="s">
        <v>1536</v>
      </c>
      <c r="E84" s="1">
        <v>871130</v>
      </c>
      <c r="F84" s="21">
        <v>44075</v>
      </c>
      <c r="G84" s="21">
        <v>45716</v>
      </c>
      <c r="H84" s="1" t="s">
        <v>22</v>
      </c>
      <c r="I84" s="1" t="s">
        <v>1537</v>
      </c>
      <c r="J84" s="1" t="s">
        <v>22</v>
      </c>
      <c r="K84" s="1" t="s">
        <v>22</v>
      </c>
      <c r="L84" s="1" t="s">
        <v>1538</v>
      </c>
      <c r="M84" s="102" t="s">
        <v>1539</v>
      </c>
      <c r="N84" s="1" t="s">
        <v>1540</v>
      </c>
      <c r="O84" s="1" t="s">
        <v>1541</v>
      </c>
      <c r="P84" s="1" t="s">
        <v>22</v>
      </c>
      <c r="Q84" s="97">
        <f>IFERROR(INDEX(BP:BP, MATCH(R84, BN:BN, 0)), "")</f>
        <v>1</v>
      </c>
      <c r="R84" s="1" t="s">
        <v>1542</v>
      </c>
      <c r="S84" s="1" t="s">
        <v>338</v>
      </c>
      <c r="T84" s="1" t="s">
        <v>1543</v>
      </c>
      <c r="U84" s="1" t="s">
        <v>1544</v>
      </c>
      <c r="V84" s="1" t="s">
        <v>22</v>
      </c>
      <c r="W84" s="1" t="s">
        <v>1545</v>
      </c>
      <c r="X84" s="1" t="s">
        <v>408</v>
      </c>
      <c r="Y84" s="1" t="s">
        <v>1546</v>
      </c>
      <c r="Z84" s="1" t="s">
        <v>22</v>
      </c>
      <c r="AA84" s="1" t="s">
        <v>1547</v>
      </c>
      <c r="AB84" s="4" t="s">
        <v>22</v>
      </c>
      <c r="AC84" s="4" t="s">
        <v>22</v>
      </c>
      <c r="AF84">
        <v>16</v>
      </c>
      <c r="AG84" t="str">
        <v>offshore wind energy</v>
      </c>
      <c r="AH84" t="str">
        <v>Innovative, low cost, low weight and safe floating wind technology optimized for deep water wind sites</v>
      </c>
      <c r="AI84" t="str">
        <v>FLOTANT</v>
      </c>
      <c r="AJ84">
        <v>815289</v>
      </c>
      <c r="AK84">
        <v>43556</v>
      </c>
      <c r="AL84">
        <v>44712</v>
      </c>
      <c r="AM84" t="str">
        <v>null</v>
      </c>
      <c r="AN84" t="str">
        <v>€ 4 944 957,50</v>
      </c>
      <c r="AO84" t="str">
        <v>null</v>
      </c>
      <c r="AP84" t="str">
        <v>null</v>
      </c>
      <c r="AQ84" t="str">
        <v>H2020-EU.3.3. - SOCIETAL CHALLENGES - Secure, clean and efficient energy</v>
      </c>
      <c r="AR84" t="str">
        <v>LC-SC3-RES-11-2018 - Developing solutions to reduce the cost and increase performance of renewable technologies</v>
      </c>
      <c r="AS84" t="str">
        <v>H2020-LC-SC3-2018-2019-2020</v>
      </c>
      <c r="AT84" t="str">
        <v>https://cordis.europa.eu/project/id/815289</v>
      </c>
      <c r="AU84" t="str">
        <v>Participant</v>
      </c>
      <c r="AV84">
        <v>1</v>
      </c>
      <c r="AW84" t="str">
        <v>ESTEYCO SA</v>
      </c>
      <c r="AX84" t="str">
        <v>Spain</v>
      </c>
      <c r="AY84" t="str">
        <v>€ 377 165,00</v>
      </c>
      <c r="AZ84" t="str">
        <v>null</v>
      </c>
      <c r="BA84" t="str">
        <v>null</v>
      </c>
      <c r="BB84" t="str">
        <v>null</v>
      </c>
      <c r="BC84" t="str">
        <v>null</v>
      </c>
      <c r="BD84" t="str">
        <v>null</v>
      </c>
      <c r="BE84" t="str">
        <v>null</v>
      </c>
      <c r="BF84" t="str">
        <v>null</v>
      </c>
      <c r="BG84" t="str">
        <v>null</v>
      </c>
      <c r="BH84" t="str">
        <v>null</v>
      </c>
      <c r="BK84" t="str">
        <v>THE UNIVERSITY OF EXETER</v>
      </c>
      <c r="BL84" cm="1">
        <f t="array" ref="BL84">SUMPRODUCT(($AW$2:$AW$2182=$BK84)*(1/(COUNTIFS($AH$2:$AH$2182, $AH$2:$AH$2182, $AW$2:$AW$2182, $BK84)+(COUNTIFS($AH$2:$AH$2182, $AH$2:$AH$2182, $AW$2:$AW$2182, $BK84)=0))))</f>
        <v>1</v>
      </c>
      <c r="BM84" cm="1">
        <f t="array" ref="BM84">COUNTA(_xlfn.UNIQUE(_xlfn._xlws.FILTER(Table1[Project Topic], Table1[Organization]=$BK84)))</f>
        <v>3</v>
      </c>
      <c r="BN84" s="93" t="str">
        <v>ITRUST CONSULTING SARL</v>
      </c>
      <c r="BO84" t="s">
        <v>516</v>
      </c>
      <c r="BP84" cm="1">
        <f t="array" ref="BP84">SUM(IF(FREQUENCY(IF($R$2:$R$3000=BO84, MATCH($C$2:$C$3000, $C$2:$C$3000, 0)), ROW($C$2:$C$3000)-ROW($C$2)+1), 1))</f>
        <v>1</v>
      </c>
      <c r="BS84" s="68" t="s">
        <v>3462</v>
      </c>
      <c r="BT84">
        <v>1</v>
      </c>
      <c r="BV84" t="str">
        <v>ITRUST CONSULTING SARL</v>
      </c>
      <c r="BW84" cm="1">
        <f t="array" ref="BW84">SUM(--(FREQUENCY(IF($R$2:$R$1538=BV84, MATCH($C$2:$C$1538, $C$2:$C$1538, 0)), ROW($C$2:$C$1538)-ROW($C$2)+1)&gt;0))</f>
        <v>1</v>
      </c>
      <c r="BY84" t="str">
        <v>Progress towards Federated Logistics Through The Integration Of TEN-T into A Global Trade Network</v>
      </c>
    </row>
    <row r="85" spans="1:77" ht="31.8" customHeight="1" x14ac:dyDescent="0.3">
      <c r="A85" s="56">
        <v>15</v>
      </c>
      <c r="B85" s="54" t="s">
        <v>3713</v>
      </c>
      <c r="C85" s="1" t="s">
        <v>1535</v>
      </c>
      <c r="D85" s="1" t="s">
        <v>1536</v>
      </c>
      <c r="E85" s="1">
        <v>871130</v>
      </c>
      <c r="F85" s="21">
        <v>44075</v>
      </c>
      <c r="G85" s="21">
        <v>45716</v>
      </c>
      <c r="H85" s="1" t="s">
        <v>22</v>
      </c>
      <c r="I85" s="1" t="s">
        <v>1537</v>
      </c>
      <c r="J85" s="1" t="s">
        <v>22</v>
      </c>
      <c r="K85" s="1" t="s">
        <v>22</v>
      </c>
      <c r="L85" s="1" t="s">
        <v>1538</v>
      </c>
      <c r="M85" s="102" t="s">
        <v>1539</v>
      </c>
      <c r="N85" s="1" t="s">
        <v>1540</v>
      </c>
      <c r="O85" s="1" t="s">
        <v>1541</v>
      </c>
      <c r="P85" s="1" t="s">
        <v>22</v>
      </c>
      <c r="Q85" s="97">
        <f>IFERROR(INDEX(BP:BP, MATCH(R85, BN:BN, 0)), "")</f>
        <v>1</v>
      </c>
      <c r="R85" s="1" t="s">
        <v>1542</v>
      </c>
      <c r="S85" s="1" t="s">
        <v>338</v>
      </c>
      <c r="T85" s="1" t="s">
        <v>1543</v>
      </c>
      <c r="U85" s="1" t="s">
        <v>22</v>
      </c>
      <c r="V85" s="1" t="s">
        <v>22</v>
      </c>
      <c r="W85" s="1" t="s">
        <v>1548</v>
      </c>
      <c r="X85" s="1" t="s">
        <v>1549</v>
      </c>
      <c r="Y85" s="1" t="s">
        <v>1550</v>
      </c>
      <c r="Z85" s="1" t="s">
        <v>22</v>
      </c>
      <c r="AA85" s="1" t="s">
        <v>1551</v>
      </c>
      <c r="AB85" s="4" t="s">
        <v>22</v>
      </c>
      <c r="AC85" s="4" t="s">
        <v>22</v>
      </c>
      <c r="AF85">
        <v>16</v>
      </c>
      <c r="AG85" t="str">
        <v>offshore wind energy</v>
      </c>
      <c r="AH85" t="str">
        <v>Innovative, low cost, low weight and safe floating wind technology optimized for deep water wind sites</v>
      </c>
      <c r="AI85" t="str">
        <v>FLOTANT</v>
      </c>
      <c r="AJ85">
        <v>815289</v>
      </c>
      <c r="AK85">
        <v>43556</v>
      </c>
      <c r="AL85">
        <v>44712</v>
      </c>
      <c r="AM85" t="str">
        <v>null</v>
      </c>
      <c r="AN85" t="str">
        <v>€ 4 944 957,50</v>
      </c>
      <c r="AO85" t="str">
        <v>null</v>
      </c>
      <c r="AP85" t="str">
        <v>null</v>
      </c>
      <c r="AQ85" t="str">
        <v>H2020-EU.3.3. - SOCIETAL CHALLENGES - Secure, clean and efficient energy</v>
      </c>
      <c r="AR85" t="str">
        <v>LC-SC3-RES-11-2018 - Developing solutions to reduce the cost and increase performance of renewable technologies</v>
      </c>
      <c r="AS85" t="str">
        <v>H2020-LC-SC3-2018-2019-2020</v>
      </c>
      <c r="AT85" t="str">
        <v>https://cordis.europa.eu/project/id/815289</v>
      </c>
      <c r="AU85" t="str">
        <v>Participant</v>
      </c>
      <c r="AV85">
        <v>1</v>
      </c>
      <c r="AW85" t="str">
        <v>FULGOR MONOPROSOPI ANONYMI ETERIA ELLINIKI VIOMIXANIA KALODION</v>
      </c>
      <c r="AX85" t="str">
        <v>Greece</v>
      </c>
      <c r="AY85" t="str">
        <v>€ 423 227,50</v>
      </c>
      <c r="AZ85" t="str">
        <v>null</v>
      </c>
      <c r="BA85" t="str">
        <v>null</v>
      </c>
      <c r="BB85" t="str">
        <v>null</v>
      </c>
      <c r="BC85" t="str">
        <v>null</v>
      </c>
      <c r="BD85" t="str">
        <v>null</v>
      </c>
      <c r="BE85" t="str">
        <v>null</v>
      </c>
      <c r="BF85" t="str">
        <v>null</v>
      </c>
      <c r="BG85" t="str">
        <v>null</v>
      </c>
      <c r="BH85" t="str">
        <v>null</v>
      </c>
      <c r="BK85" t="str">
        <v>TRANSMISSION EXCELLENCE LIMITED</v>
      </c>
      <c r="BL85" cm="1">
        <f t="array" ref="BL85">SUMPRODUCT(($AW$2:$AW$2182=$BK85)*(1/(COUNTIFS($AH$2:$AH$2182, $AH$2:$AH$2182, $AW$2:$AW$2182, $BK85)+(COUNTIFS($AH$2:$AH$2182, $AH$2:$AH$2182, $AW$2:$AW$2182, $BK85)=0))))</f>
        <v>1</v>
      </c>
      <c r="BM85" cm="1">
        <f t="array" ref="BM85">COUNTA(_xlfn.UNIQUE(_xlfn._xlws.FILTER(Table1[Project Topic], Table1[Organization]=$BK85)))</f>
        <v>1</v>
      </c>
      <c r="BN85" s="1" t="str">
        <v>LA SOCIETE WALLONNE DES EAUX</v>
      </c>
      <c r="BO85" t="s">
        <v>526</v>
      </c>
      <c r="BP85" cm="1">
        <f t="array" ref="BP85">SUM(IF(FREQUENCY(IF($R$2:$R$3000=BO85, MATCH($C$2:$C$3000, $C$2:$C$3000, 0)), ROW($C$2:$C$3000)-ROW($C$2)+1), 1))</f>
        <v>1</v>
      </c>
      <c r="BS85" s="68" t="s">
        <v>3541</v>
      </c>
      <c r="BT85">
        <v>1</v>
      </c>
      <c r="BV85" t="str">
        <v>LA SOCIETE WALLONNE DES EAUX</v>
      </c>
      <c r="BW85" cm="1">
        <f t="array" ref="BW85">SUM(--(FREQUENCY(IF($R$2:$R$1538=BV85, MATCH($C$2:$C$1538, $C$2:$C$1538, 0)), ROW($C$2:$C$1538)-ROW($C$2)+1)&gt;0))</f>
        <v>1</v>
      </c>
      <c r="BY85" t="str">
        <v>UPSCALING THE PLASTIC PIRATES CITIZEN SCIENCE INITIATIVE</v>
      </c>
    </row>
    <row r="86" spans="1:77" ht="31.8" customHeight="1" x14ac:dyDescent="0.3">
      <c r="A86" s="56">
        <v>15</v>
      </c>
      <c r="B86" s="54" t="s">
        <v>3713</v>
      </c>
      <c r="C86" s="1" t="s">
        <v>1573</v>
      </c>
      <c r="D86" s="1" t="s">
        <v>1574</v>
      </c>
      <c r="E86" s="1">
        <v>700581</v>
      </c>
      <c r="F86" s="21">
        <v>42491</v>
      </c>
      <c r="G86" s="21">
        <v>43616</v>
      </c>
      <c r="H86" s="1" t="s">
        <v>22</v>
      </c>
      <c r="I86" s="1" t="s">
        <v>22</v>
      </c>
      <c r="J86" s="1" t="s">
        <v>22</v>
      </c>
      <c r="K86" s="1" t="s">
        <v>22</v>
      </c>
      <c r="L86" s="1" t="s">
        <v>1049</v>
      </c>
      <c r="M86" s="102" t="s">
        <v>1575</v>
      </c>
      <c r="N86" s="1" t="s">
        <v>1576</v>
      </c>
      <c r="O86" s="1" t="s">
        <v>1577</v>
      </c>
      <c r="P86" s="1" t="s">
        <v>22</v>
      </c>
      <c r="Q86" s="97">
        <f>IFERROR(INDEX(BP:BP, MATCH(R86, BN:BN, 0)), "")</f>
        <v>4</v>
      </c>
      <c r="R86" s="1" t="s">
        <v>1592</v>
      </c>
      <c r="S86" s="1" t="s">
        <v>1526</v>
      </c>
      <c r="T86" s="1" t="s">
        <v>1593</v>
      </c>
      <c r="U86" s="1" t="s">
        <v>22</v>
      </c>
      <c r="V86" s="1" t="s">
        <v>22</v>
      </c>
      <c r="W86" s="1" t="s">
        <v>22</v>
      </c>
      <c r="X86" s="1" t="s">
        <v>22</v>
      </c>
      <c r="Y86" s="1" t="s">
        <v>22</v>
      </c>
      <c r="Z86" s="1" t="s">
        <v>22</v>
      </c>
      <c r="AA86" s="1" t="s">
        <v>22</v>
      </c>
      <c r="AB86" s="4" t="s">
        <v>22</v>
      </c>
      <c r="AC86" s="4" t="s">
        <v>22</v>
      </c>
      <c r="AF86">
        <v>16</v>
      </c>
      <c r="AG86" t="str">
        <v>offshore wind energy</v>
      </c>
      <c r="AH86" t="str">
        <v>Innovative, low cost, low weight and safe floating wind technology optimized for deep water wind sites</v>
      </c>
      <c r="AI86" t="str">
        <v>FLOTANT</v>
      </c>
      <c r="AJ86">
        <v>815289</v>
      </c>
      <c r="AK86">
        <v>43556</v>
      </c>
      <c r="AL86">
        <v>44712</v>
      </c>
      <c r="AM86" t="str">
        <v>null</v>
      </c>
      <c r="AN86" t="str">
        <v>€ 4 944 957,50</v>
      </c>
      <c r="AO86" t="str">
        <v>null</v>
      </c>
      <c r="AP86" t="str">
        <v>null</v>
      </c>
      <c r="AQ86" t="str">
        <v>H2020-EU.3.3. - SOCIETAL CHALLENGES - Secure, clean and efficient energy</v>
      </c>
      <c r="AR86" t="str">
        <v>LC-SC3-RES-11-2018 - Developing solutions to reduce the cost and increase performance of renewable technologies</v>
      </c>
      <c r="AS86" t="str">
        <v>H2020-LC-SC3-2018-2019-2020</v>
      </c>
      <c r="AT86" t="str">
        <v>https://cordis.europa.eu/project/id/815289</v>
      </c>
      <c r="AU86" t="str">
        <v>Participant</v>
      </c>
      <c r="AV86">
        <v>1</v>
      </c>
      <c r="AW86" t="str">
        <v>FUTURE FIBRES RIGGING SYSTEMS SL</v>
      </c>
      <c r="AX86" t="str">
        <v>Spain</v>
      </c>
      <c r="AY86" t="str">
        <v>€ 114 370,00</v>
      </c>
      <c r="AZ86" t="str">
        <v>null</v>
      </c>
      <c r="BA86" t="str">
        <v>null</v>
      </c>
      <c r="BB86" t="str">
        <v>null</v>
      </c>
      <c r="BC86" t="str">
        <v>null</v>
      </c>
      <c r="BD86" t="str">
        <v>null</v>
      </c>
      <c r="BE86" t="str">
        <v>null</v>
      </c>
      <c r="BF86" t="str">
        <v>null</v>
      </c>
      <c r="BG86" t="str">
        <v>null</v>
      </c>
      <c r="BH86" t="str">
        <v>null</v>
      </c>
      <c r="BK86" t="str">
        <v>NAUTILUS FLOATING SOLUTIONS SOCIEDAD LIMITADA</v>
      </c>
      <c r="BL86" cm="1">
        <f t="array" ref="BL86">SUMPRODUCT(($AW$2:$AW$2182=$BK86)*(1/(COUNTIFS($AH$2:$AH$2182, $AH$2:$AH$2182, $AW$2:$AW$2182, $BK86)+(COUNTIFS($AH$2:$AH$2182, $AH$2:$AH$2182, $AW$2:$AW$2182, $BK86)=0))))</f>
        <v>1</v>
      </c>
      <c r="BM86" cm="1">
        <f t="array" ref="BM86">COUNTA(_xlfn.UNIQUE(_xlfn._xlws.FILTER(Table1[Project Topic], Table1[Organization]=$BK86)))</f>
        <v>1</v>
      </c>
      <c r="BN86" s="93" t="str">
        <v>LEONARDO - SOCIETA PER AZIONI</v>
      </c>
      <c r="BO86" t="s">
        <v>527</v>
      </c>
      <c r="BP86" cm="1">
        <f t="array" ref="BP86">SUM(IF(FREQUENCY(IF($R$2:$R$3000=BO86, MATCH($C$2:$C$3000, $C$2:$C$3000, 0)), ROW($C$2:$C$3000)-ROW($C$2)+1), 1))</f>
        <v>1</v>
      </c>
      <c r="BS86" s="68" t="s">
        <v>3415</v>
      </c>
      <c r="BT86">
        <v>1</v>
      </c>
      <c r="BV86" t="str">
        <v>LEONARDO - SOCIETA PER AZIONI</v>
      </c>
      <c r="BW86" cm="1">
        <f t="array" ref="BW86">SUM(--(FREQUENCY(IF($R$2:$R$1538=BV86, MATCH($C$2:$C$1538, $C$2:$C$1538, 0)), ROW($C$2:$C$1538)-ROW($C$2)+1)&gt;0))</f>
        <v>1</v>
      </c>
      <c r="BY86" t="str">
        <v>Towards a green and sustainable ecosystem for the EU Port of the Future</v>
      </c>
    </row>
    <row r="87" spans="1:77" ht="31.8" customHeight="1" x14ac:dyDescent="0.3">
      <c r="A87" s="56">
        <v>15</v>
      </c>
      <c r="B87" s="54" t="s">
        <v>3713</v>
      </c>
      <c r="C87" s="1" t="s">
        <v>1573</v>
      </c>
      <c r="D87" s="1" t="s">
        <v>1574</v>
      </c>
      <c r="E87" s="1">
        <v>700581</v>
      </c>
      <c r="F87" s="21">
        <v>42491</v>
      </c>
      <c r="G87" s="21">
        <v>43616</v>
      </c>
      <c r="H87" s="1" t="s">
        <v>22</v>
      </c>
      <c r="I87" s="1" t="s">
        <v>22</v>
      </c>
      <c r="J87" s="1" t="s">
        <v>22</v>
      </c>
      <c r="K87" s="1" t="s">
        <v>22</v>
      </c>
      <c r="L87" s="1" t="s">
        <v>1049</v>
      </c>
      <c r="M87" s="102" t="s">
        <v>1575</v>
      </c>
      <c r="N87" s="1" t="s">
        <v>1576</v>
      </c>
      <c r="O87" s="1" t="s">
        <v>1577</v>
      </c>
      <c r="P87" s="1" t="s">
        <v>22</v>
      </c>
      <c r="Q87" s="97">
        <f>IFERROR(INDEX(BP:BP, MATCH(R87, BN:BN, 0)), "")</f>
        <v>1</v>
      </c>
      <c r="R87" s="1" t="s">
        <v>1585</v>
      </c>
      <c r="S87" s="1" t="s">
        <v>1526</v>
      </c>
      <c r="T87" s="1" t="s">
        <v>1586</v>
      </c>
      <c r="U87" s="1" t="s">
        <v>22</v>
      </c>
      <c r="V87" s="1" t="s">
        <v>22</v>
      </c>
      <c r="W87" s="1" t="s">
        <v>22</v>
      </c>
      <c r="X87" s="1" t="s">
        <v>22</v>
      </c>
      <c r="Y87" s="1" t="s">
        <v>22</v>
      </c>
      <c r="Z87" s="1" t="s">
        <v>22</v>
      </c>
      <c r="AA87" s="1" t="s">
        <v>22</v>
      </c>
      <c r="AB87" s="4" t="s">
        <v>22</v>
      </c>
      <c r="AC87" s="4" t="s">
        <v>22</v>
      </c>
      <c r="AF87">
        <v>16</v>
      </c>
      <c r="AG87" t="str">
        <v>offshore wind energy</v>
      </c>
      <c r="AH87" t="str">
        <v>Innovative, low cost, low weight and safe floating wind technology optimized for deep water wind sites</v>
      </c>
      <c r="AI87" t="str">
        <v>FLOTANT</v>
      </c>
      <c r="AJ87">
        <v>815289</v>
      </c>
      <c r="AK87">
        <v>43556</v>
      </c>
      <c r="AL87">
        <v>44712</v>
      </c>
      <c r="AM87" t="str">
        <v>null</v>
      </c>
      <c r="AN87" t="str">
        <v>€ 4 944 957,50</v>
      </c>
      <c r="AO87" t="str">
        <v>null</v>
      </c>
      <c r="AP87" t="str">
        <v>null</v>
      </c>
      <c r="AQ87" t="str">
        <v>H2020-EU.3.3. - SOCIETAL CHALLENGES - Secure, clean and efficient energy</v>
      </c>
      <c r="AR87" t="str">
        <v>LC-SC3-RES-11-2018 - Developing solutions to reduce the cost and increase performance of renewable technologies</v>
      </c>
      <c r="AS87" t="str">
        <v>H2020-LC-SC3-2018-2019-2020</v>
      </c>
      <c r="AT87" t="str">
        <v>https://cordis.europa.eu/project/id/815289</v>
      </c>
      <c r="AU87" t="str">
        <v>Participant</v>
      </c>
      <c r="AV87">
        <v>4</v>
      </c>
      <c r="AW87" t="str">
        <v>HYDRO BOND ENGINEERING LIMITED</v>
      </c>
      <c r="AX87" t="str">
        <v>United Kingdom</v>
      </c>
      <c r="AY87" t="str">
        <v>€ 320 346,25</v>
      </c>
      <c r="AZ87" t="str">
        <v>null</v>
      </c>
      <c r="BA87" t="str">
        <v>null</v>
      </c>
      <c r="BB87" t="str">
        <v>null</v>
      </c>
      <c r="BC87" t="str">
        <v>null</v>
      </c>
      <c r="BD87" t="str">
        <v>null</v>
      </c>
      <c r="BE87" t="str">
        <v>null</v>
      </c>
      <c r="BF87" t="str">
        <v>null</v>
      </c>
      <c r="BG87" t="str">
        <v>null</v>
      </c>
      <c r="BH87" t="str">
        <v>null</v>
      </c>
      <c r="BK87" t="str">
        <v>ALLIANCE FOR SUSTAINABLE ENERGY LLC</v>
      </c>
      <c r="BL87" cm="1">
        <f t="array" ref="BL87">SUMPRODUCT(($AW$2:$AW$2182=$BK87)*(1/(COUNTIFS($AH$2:$AH$2182, $AH$2:$AH$2182, $AW$2:$AW$2182, $BK87)+(COUNTIFS($AH$2:$AH$2182, $AH$2:$AH$2182, $AW$2:$AW$2182, $BK87)=0))))</f>
        <v>2</v>
      </c>
      <c r="BM87" cm="1">
        <f t="array" ref="BM87">COUNTA(_xlfn.UNIQUE(_xlfn._xlws.FILTER(Table1[Project Topic], Table1[Organization]=$BK87)))</f>
        <v>2</v>
      </c>
      <c r="BN87" s="1" t="str">
        <v>MULTITEL</v>
      </c>
      <c r="BO87" t="s">
        <v>533</v>
      </c>
      <c r="BP87" cm="1">
        <f t="array" ref="BP87">SUM(IF(FREQUENCY(IF($R$2:$R$3000=BO87, MATCH($C$2:$C$3000, $C$2:$C$3000, 0)), ROW($C$2:$C$3000)-ROW($C$2)+1), 1))</f>
        <v>1</v>
      </c>
      <c r="BS87" s="68" t="s">
        <v>3433</v>
      </c>
      <c r="BT87">
        <v>1</v>
      </c>
      <c r="BV87" t="str">
        <v>MULTITEL</v>
      </c>
      <c r="BW87" cm="1">
        <f t="array" ref="BW87">SUM(--(FREQUENCY(IF($R$2:$R$1538=BV87, MATCH($C$2:$C$1538, $C$2:$C$1538, 0)), ROW($C$2:$C$1538)-ROW($C$2)+1)&gt;0))</f>
        <v>1</v>
      </c>
      <c r="BY87" t="str">
        <v>Precision climate resilience for agriculture and forestry sectors in the European boreal regions</v>
      </c>
    </row>
    <row r="88" spans="1:77" ht="31.8" customHeight="1" x14ac:dyDescent="0.3">
      <c r="A88" s="56">
        <v>15</v>
      </c>
      <c r="B88" s="54" t="s">
        <v>3713</v>
      </c>
      <c r="C88" s="1" t="s">
        <v>1573</v>
      </c>
      <c r="D88" s="1" t="s">
        <v>1574</v>
      </c>
      <c r="E88" s="1">
        <v>700581</v>
      </c>
      <c r="F88" s="21">
        <v>42491</v>
      </c>
      <c r="G88" s="21">
        <v>43616</v>
      </c>
      <c r="H88" s="1" t="s">
        <v>22</v>
      </c>
      <c r="I88" s="1" t="s">
        <v>22</v>
      </c>
      <c r="J88" s="1" t="s">
        <v>22</v>
      </c>
      <c r="K88" s="1" t="s">
        <v>22</v>
      </c>
      <c r="L88" s="1" t="s">
        <v>1049</v>
      </c>
      <c r="M88" s="102" t="s">
        <v>1575</v>
      </c>
      <c r="N88" s="1" t="s">
        <v>1576</v>
      </c>
      <c r="O88" s="1" t="s">
        <v>1577</v>
      </c>
      <c r="P88" s="1" t="s">
        <v>22</v>
      </c>
      <c r="Q88" s="97">
        <f>IFERROR(INDEX(BP:BP, MATCH(R88, BN:BN, 0)), "")</f>
        <v>1</v>
      </c>
      <c r="R88" s="1" t="s">
        <v>1587</v>
      </c>
      <c r="S88" s="1" t="s">
        <v>1588</v>
      </c>
      <c r="T88" s="1" t="s">
        <v>1589</v>
      </c>
      <c r="U88" s="1" t="s">
        <v>22</v>
      </c>
      <c r="V88" s="1" t="s">
        <v>22</v>
      </c>
      <c r="W88" s="1" t="s">
        <v>22</v>
      </c>
      <c r="X88" s="1" t="s">
        <v>22</v>
      </c>
      <c r="Y88" s="1" t="s">
        <v>22</v>
      </c>
      <c r="Z88" s="1" t="s">
        <v>22</v>
      </c>
      <c r="AA88" s="1" t="s">
        <v>22</v>
      </c>
      <c r="AB88" s="4" t="s">
        <v>22</v>
      </c>
      <c r="AC88" s="4" t="s">
        <v>22</v>
      </c>
      <c r="AF88">
        <v>16</v>
      </c>
      <c r="AG88" t="str">
        <v>offshore wind energy</v>
      </c>
      <c r="AH88" t="str">
        <v>Innovative, low cost, low weight and safe floating wind technology optimized for deep water wind sites</v>
      </c>
      <c r="AI88" t="str">
        <v>FLOTANT</v>
      </c>
      <c r="AJ88">
        <v>815289</v>
      </c>
      <c r="AK88">
        <v>43556</v>
      </c>
      <c r="AL88">
        <v>44712</v>
      </c>
      <c r="AM88" t="str">
        <v>null</v>
      </c>
      <c r="AN88" t="str">
        <v>€ 4 944 957,50</v>
      </c>
      <c r="AO88" t="str">
        <v>null</v>
      </c>
      <c r="AP88" t="str">
        <v>null</v>
      </c>
      <c r="AQ88" t="str">
        <v>H2020-EU.3.3. - SOCIETAL CHALLENGES - Secure, clean and efficient energy</v>
      </c>
      <c r="AR88" t="str">
        <v>LC-SC3-RES-11-2018 - Developing solutions to reduce the cost and increase performance of renewable technologies</v>
      </c>
      <c r="AS88" t="str">
        <v>H2020-LC-SC3-2018-2019-2020</v>
      </c>
      <c r="AT88" t="str">
        <v>https://cordis.europa.eu/project/id/815289</v>
      </c>
      <c r="AU88" t="str">
        <v>Participant</v>
      </c>
      <c r="AV88">
        <v>1</v>
      </c>
      <c r="AW88" t="str">
        <v>INEA INFORMATIZACIJA ENERGETIKA AVTOMATIZACIJA DOO</v>
      </c>
      <c r="AX88" t="str">
        <v>Slovenia</v>
      </c>
      <c r="AY88" t="str">
        <v>€ 140 502,50</v>
      </c>
      <c r="AZ88" t="str">
        <v>null</v>
      </c>
      <c r="BA88" t="str">
        <v>null</v>
      </c>
      <c r="BB88" t="str">
        <v>null</v>
      </c>
      <c r="BC88" t="str">
        <v>null</v>
      </c>
      <c r="BD88" t="str">
        <v>null</v>
      </c>
      <c r="BE88" t="str">
        <v>null</v>
      </c>
      <c r="BF88" t="str">
        <v>null</v>
      </c>
      <c r="BG88" t="str">
        <v>null</v>
      </c>
      <c r="BH88" t="str">
        <v>null</v>
      </c>
      <c r="BK88" t="str">
        <v>DNV AS</v>
      </c>
      <c r="BL88" cm="1">
        <f t="array" ref="BL88">SUMPRODUCT(($AW$2:$AW$2182=$BK88)*(1/(COUNTIFS($AH$2:$AH$2182, $AH$2:$AH$2182, $AW$2:$AW$2182, $BK88)+(COUNTIFS($AH$2:$AH$2182, $AH$2:$AH$2182, $AW$2:$AW$2182, $BK88)=0))))</f>
        <v>1</v>
      </c>
      <c r="BM88" cm="1">
        <f t="array" ref="BM88">COUNTA(_xlfn.UNIQUE(_xlfn._xlws.FILTER(Table1[Project Topic], Table1[Organization]=$BK88)))</f>
        <v>1</v>
      </c>
      <c r="BN88" s="93" t="str">
        <v>SAPIENZA SL</v>
      </c>
      <c r="BO88" t="s">
        <v>538</v>
      </c>
      <c r="BP88" cm="1">
        <f t="array" ref="BP88">SUM(IF(FREQUENCY(IF($R$2:$R$3000=BO88, MATCH($C$2:$C$3000, $C$2:$C$3000, 0)), ROW($C$2:$C$3000)-ROW($C$2)+1), 1))</f>
        <v>1</v>
      </c>
      <c r="BS88" s="68" t="s">
        <v>3517</v>
      </c>
      <c r="BT88">
        <v>1</v>
      </c>
      <c r="BV88" t="str">
        <v>SAPIENZA SL</v>
      </c>
      <c r="BW88" cm="1">
        <f t="array" ref="BW88">SUM(--(FREQUENCY(IF($R$2:$R$1538=BV88, MATCH($C$2:$C$1538, $C$2:$C$1538, 0)), ROW($C$2:$C$1538)-ROW($C$2)+1)&gt;0))</f>
        <v>1</v>
      </c>
      <c r="BY88" t="str">
        <v>Preparing the Research &amp; Innovation Core for Mission Ocean, Seas &amp; Waters</v>
      </c>
    </row>
    <row r="89" spans="1:77" ht="31.8" customHeight="1" x14ac:dyDescent="0.3">
      <c r="A89" s="56">
        <v>15</v>
      </c>
      <c r="B89" s="54" t="s">
        <v>3713</v>
      </c>
      <c r="C89" s="1" t="s">
        <v>1573</v>
      </c>
      <c r="D89" s="1" t="s">
        <v>1574</v>
      </c>
      <c r="E89" s="1">
        <v>700581</v>
      </c>
      <c r="F89" s="21">
        <v>42491</v>
      </c>
      <c r="G89" s="21">
        <v>43616</v>
      </c>
      <c r="H89" s="1" t="s">
        <v>22</v>
      </c>
      <c r="I89" s="1" t="s">
        <v>22</v>
      </c>
      <c r="J89" s="1" t="s">
        <v>22</v>
      </c>
      <c r="K89" s="1" t="s">
        <v>22</v>
      </c>
      <c r="L89" s="1" t="s">
        <v>1049</v>
      </c>
      <c r="M89" s="102" t="s">
        <v>1575</v>
      </c>
      <c r="N89" s="1" t="s">
        <v>1576</v>
      </c>
      <c r="O89" s="1" t="s">
        <v>1577</v>
      </c>
      <c r="P89" s="1" t="s">
        <v>22</v>
      </c>
      <c r="Q89" s="97">
        <f>IFERROR(INDEX(BP:BP, MATCH(R89, BN:BN, 0)), "")</f>
        <v>1</v>
      </c>
      <c r="R89" s="1" t="s">
        <v>1610</v>
      </c>
      <c r="S89" s="1" t="s">
        <v>1611</v>
      </c>
      <c r="T89" s="1" t="s">
        <v>1612</v>
      </c>
      <c r="U89" s="1" t="s">
        <v>22</v>
      </c>
      <c r="V89" s="1" t="s">
        <v>22</v>
      </c>
      <c r="W89" s="1" t="s">
        <v>22</v>
      </c>
      <c r="X89" s="1" t="s">
        <v>22</v>
      </c>
      <c r="Y89" s="1" t="s">
        <v>22</v>
      </c>
      <c r="Z89" s="1" t="s">
        <v>22</v>
      </c>
      <c r="AA89" s="1" t="s">
        <v>22</v>
      </c>
      <c r="AB89" s="4" t="s">
        <v>22</v>
      </c>
      <c r="AC89" s="4" t="s">
        <v>22</v>
      </c>
      <c r="AF89">
        <v>16</v>
      </c>
      <c r="AG89" t="str">
        <v>offshore wind energy</v>
      </c>
      <c r="AH89" t="str">
        <v>Innovative, low cost, low weight and safe floating wind technology optimized for deep water wind sites</v>
      </c>
      <c r="AI89" t="str">
        <v>FLOTANT</v>
      </c>
      <c r="AJ89">
        <v>815289</v>
      </c>
      <c r="AK89">
        <v>43556</v>
      </c>
      <c r="AL89">
        <v>44712</v>
      </c>
      <c r="AM89" t="str">
        <v>null</v>
      </c>
      <c r="AN89" t="str">
        <v>€ 4 944 957,50</v>
      </c>
      <c r="AO89" t="str">
        <v>null</v>
      </c>
      <c r="AP89" t="str">
        <v>null</v>
      </c>
      <c r="AQ89" t="str">
        <v>H2020-EU.3.3. - SOCIETAL CHALLENGES - Secure, clean and efficient energy</v>
      </c>
      <c r="AR89" t="str">
        <v>LC-SC3-RES-11-2018 - Developing solutions to reduce the cost and increase performance of renewable technologies</v>
      </c>
      <c r="AS89" t="str">
        <v>H2020-LC-SC3-2018-2019-2020</v>
      </c>
      <c r="AT89" t="str">
        <v>https://cordis.europa.eu/project/id/815289</v>
      </c>
      <c r="AU89" t="str">
        <v>Participant</v>
      </c>
      <c r="AV89">
        <v>1</v>
      </c>
      <c r="AW89" t="str">
        <v>INNOSEA</v>
      </c>
      <c r="AX89" t="str">
        <v>France</v>
      </c>
      <c r="AY89" t="str">
        <v>€ 371 540,00</v>
      </c>
      <c r="AZ89" t="str">
        <v>null</v>
      </c>
      <c r="BA89" t="str">
        <v>null</v>
      </c>
      <c r="BB89" t="str">
        <v>null</v>
      </c>
      <c r="BC89" t="str">
        <v>null</v>
      </c>
      <c r="BD89" t="str">
        <v>null</v>
      </c>
      <c r="BE89" t="str">
        <v>null</v>
      </c>
      <c r="BF89" t="str">
        <v>null</v>
      </c>
      <c r="BG89" t="str">
        <v>null</v>
      </c>
      <c r="BH89" t="str">
        <v>null</v>
      </c>
      <c r="BK89" t="str">
        <v>ELECTRICITE DE FRANCE</v>
      </c>
      <c r="BL89" cm="1">
        <f t="array" ref="BL89">SUMPRODUCT(($AW$2:$AW$2182=$BK89)*(1/(COUNTIFS($AH$2:$AH$2182, $AH$2:$AH$2182, $AW$2:$AW$2182, $BK89)+(COUNTIFS($AH$2:$AH$2182, $AH$2:$AH$2182, $AW$2:$AW$2182, $BK89)=0))))</f>
        <v>2</v>
      </c>
      <c r="BM89" cm="1">
        <f t="array" ref="BM89">COUNTA(_xlfn.UNIQUE(_xlfn._xlws.FILTER(Table1[Project Topic], Table1[Organization]=$BK89)))</f>
        <v>5</v>
      </c>
      <c r="BN89" s="1" t="str">
        <v>THE ISRAEL ELECTRIC CORPORATION LIMITED</v>
      </c>
      <c r="BO89" t="s">
        <v>541</v>
      </c>
      <c r="BP89" cm="1">
        <f t="array" ref="BP89">SUM(IF(FREQUENCY(IF($R$2:$R$3000=BO89, MATCH($C$2:$C$3000, $C$2:$C$3000, 0)), ROW($C$2:$C$3000)-ROW($C$2)+1), 1))</f>
        <v>1</v>
      </c>
      <c r="BS89" s="68" t="s">
        <v>3437</v>
      </c>
      <c r="BT89">
        <v>1</v>
      </c>
      <c r="BV89" t="str">
        <v>THE ISRAEL ELECTRIC CORPORATION LIMITED</v>
      </c>
      <c r="BW89" cm="1">
        <f t="array" ref="BW89">SUM(--(FREQUENCY(IF($R$2:$R$1538=BV89, MATCH($C$2:$C$1538, $C$2:$C$1538, 0)), ROW($C$2:$C$1538)-ROW($C$2)+1)&gt;0))</f>
        <v>1</v>
      </c>
      <c r="BY89" t="str">
        <v>Developing early-warning systems for improved microalgae PROduction and anaerobic DIGestIOn</v>
      </c>
    </row>
    <row r="90" spans="1:77" ht="31.8" customHeight="1" x14ac:dyDescent="0.3">
      <c r="A90" s="56">
        <v>15</v>
      </c>
      <c r="B90" s="54" t="s">
        <v>3713</v>
      </c>
      <c r="C90" s="1" t="s">
        <v>1573</v>
      </c>
      <c r="D90" s="1" t="s">
        <v>1574</v>
      </c>
      <c r="E90" s="1">
        <v>700581</v>
      </c>
      <c r="F90" s="21">
        <v>42491</v>
      </c>
      <c r="G90" s="21">
        <v>43616</v>
      </c>
      <c r="H90" s="1" t="s">
        <v>22</v>
      </c>
      <c r="I90" s="1" t="s">
        <v>22</v>
      </c>
      <c r="J90" s="1" t="s">
        <v>22</v>
      </c>
      <c r="K90" s="1" t="s">
        <v>22</v>
      </c>
      <c r="L90" s="1" t="s">
        <v>1049</v>
      </c>
      <c r="M90" s="102" t="s">
        <v>1575</v>
      </c>
      <c r="N90" s="1" t="s">
        <v>1576</v>
      </c>
      <c r="O90" s="1" t="s">
        <v>1577</v>
      </c>
      <c r="P90" s="1" t="s">
        <v>22</v>
      </c>
      <c r="Q90" s="97">
        <f>IFERROR(INDEX(BP:BP, MATCH(R90, BN:BN, 0)), "")</f>
        <v>1</v>
      </c>
      <c r="R90" s="1" t="s">
        <v>1597</v>
      </c>
      <c r="S90" s="1" t="s">
        <v>1588</v>
      </c>
      <c r="T90" s="1" t="s">
        <v>1598</v>
      </c>
      <c r="U90" s="1" t="s">
        <v>22</v>
      </c>
      <c r="V90" s="1" t="s">
        <v>22</v>
      </c>
      <c r="W90" s="1" t="s">
        <v>22</v>
      </c>
      <c r="X90" s="1" t="s">
        <v>22</v>
      </c>
      <c r="Y90" s="1" t="s">
        <v>22</v>
      </c>
      <c r="Z90" s="1" t="s">
        <v>22</v>
      </c>
      <c r="AA90" s="1" t="s">
        <v>22</v>
      </c>
      <c r="AB90" s="4" t="s">
        <v>22</v>
      </c>
      <c r="AC90" s="4" t="s">
        <v>22</v>
      </c>
      <c r="AF90">
        <v>16</v>
      </c>
      <c r="AG90" t="str">
        <v>offshore wind energy</v>
      </c>
      <c r="AH90" t="str">
        <v>Innovative, low cost, low weight and safe floating wind technology optimized for deep water wind sites</v>
      </c>
      <c r="AI90" t="str">
        <v>FLOTANT</v>
      </c>
      <c r="AJ90">
        <v>815289</v>
      </c>
      <c r="AK90">
        <v>43556</v>
      </c>
      <c r="AL90">
        <v>44712</v>
      </c>
      <c r="AM90" t="str">
        <v>null</v>
      </c>
      <c r="AN90" t="str">
        <v>€ 4 944 957,50</v>
      </c>
      <c r="AO90" t="str">
        <v>null</v>
      </c>
      <c r="AP90" t="str">
        <v>null</v>
      </c>
      <c r="AQ90" t="str">
        <v>H2020-EU.3.3. - SOCIETAL CHALLENGES - Secure, clean and efficient energy</v>
      </c>
      <c r="AR90" t="str">
        <v>LC-SC3-RES-11-2018 - Developing solutions to reduce the cost and increase performance of renewable technologies</v>
      </c>
      <c r="AS90" t="str">
        <v>H2020-LC-SC3-2018-2019-2020</v>
      </c>
      <c r="AT90" t="str">
        <v>https://cordis.europa.eu/project/id/815289</v>
      </c>
      <c r="AU90" t="str">
        <v>Participant</v>
      </c>
      <c r="AV90">
        <v>1</v>
      </c>
      <c r="AW90" t="str">
        <v>RHEINISCH-WESTFAELISCHE TECHNISCHE HOCHSCHULE AACHEN</v>
      </c>
      <c r="AX90" t="str">
        <v>Germany</v>
      </c>
      <c r="AY90" t="str">
        <v>€ 284 298,75</v>
      </c>
      <c r="AZ90" t="str">
        <v>null</v>
      </c>
      <c r="BA90" t="str">
        <v>null</v>
      </c>
      <c r="BB90" t="str">
        <v>null</v>
      </c>
      <c r="BC90" t="str">
        <v>null</v>
      </c>
      <c r="BD90" t="str">
        <v>null</v>
      </c>
      <c r="BE90" t="str">
        <v>null</v>
      </c>
      <c r="BF90" t="str">
        <v>null</v>
      </c>
      <c r="BG90" t="str">
        <v>null</v>
      </c>
      <c r="BH90" t="str">
        <v>null</v>
      </c>
      <c r="BK90" t="str">
        <v>EQUINOR ENERGY AS</v>
      </c>
      <c r="BL90" cm="1">
        <f t="array" ref="BL90">SUMPRODUCT(($AW$2:$AW$2182=$BK90)*(1/(COUNTIFS($AH$2:$AH$2182, $AH$2:$AH$2182, $AW$2:$AW$2182, $BK90)+(COUNTIFS($AH$2:$AH$2182, $AH$2:$AH$2182, $AW$2:$AW$2182, $BK90)=0))))</f>
        <v>1</v>
      </c>
      <c r="BM90" cm="1">
        <f t="array" ref="BM90">COUNTA(_xlfn.UNIQUE(_xlfn._xlws.FILTER(Table1[Project Topic], Table1[Organization]=$BK90)))</f>
        <v>1</v>
      </c>
      <c r="BN90" s="93" t="str">
        <v>UNIVERSIDADE DE COIMBRA</v>
      </c>
      <c r="BO90" t="s">
        <v>550</v>
      </c>
      <c r="BP90" cm="1">
        <f t="array" ref="BP90">SUM(IF(FREQUENCY(IF($R$2:$R$3000=BO90, MATCH($C$2:$C$3000, $C$2:$C$3000, 0)), ROW($C$2:$C$3000)-ROW($C$2)+1), 1))</f>
        <v>1</v>
      </c>
      <c r="BS90" s="68" t="s">
        <v>3519</v>
      </c>
      <c r="BT90">
        <v>1</v>
      </c>
      <c r="BV90" t="str">
        <v>UNIVERSIDADE DE COIMBRA</v>
      </c>
      <c r="BW90" cm="1">
        <f t="array" ref="BW90">SUM(--(FREQUENCY(IF($R$2:$R$1538=BV90, MATCH($C$2:$C$1538, $C$2:$C$1538, 0)), ROW($C$2:$C$1538)-ROW($C$2)+1)&gt;0))</f>
        <v>2</v>
      </c>
      <c r="BY90" t="str">
        <v>PROMOTioN - Progress on Meshed HVDC Offshore Transmission Networks</v>
      </c>
    </row>
    <row r="91" spans="1:77" ht="31.8" customHeight="1" x14ac:dyDescent="0.3">
      <c r="A91" s="56">
        <v>15</v>
      </c>
      <c r="B91" s="54" t="s">
        <v>3713</v>
      </c>
      <c r="C91" s="1" t="s">
        <v>1573</v>
      </c>
      <c r="D91" s="1" t="s">
        <v>1574</v>
      </c>
      <c r="E91" s="1">
        <v>700581</v>
      </c>
      <c r="F91" s="21">
        <v>42491</v>
      </c>
      <c r="G91" s="21">
        <v>43616</v>
      </c>
      <c r="H91" s="1" t="s">
        <v>22</v>
      </c>
      <c r="I91" s="1" t="s">
        <v>22</v>
      </c>
      <c r="J91" s="1" t="s">
        <v>22</v>
      </c>
      <c r="K91" s="1" t="s">
        <v>22</v>
      </c>
      <c r="L91" s="1" t="s">
        <v>1049</v>
      </c>
      <c r="M91" s="102" t="s">
        <v>1575</v>
      </c>
      <c r="N91" s="1" t="s">
        <v>1576</v>
      </c>
      <c r="O91" s="1" t="s">
        <v>1577</v>
      </c>
      <c r="P91" s="1" t="s">
        <v>22</v>
      </c>
      <c r="Q91" s="97">
        <f>IFERROR(INDEX(BP:BP, MATCH(R91, BN:BN, 0)), "")</f>
        <v>1</v>
      </c>
      <c r="R91" s="1" t="s">
        <v>1608</v>
      </c>
      <c r="S91" s="1" t="s">
        <v>620</v>
      </c>
      <c r="T91" s="1" t="s">
        <v>1609</v>
      </c>
      <c r="U91" s="1" t="s">
        <v>22</v>
      </c>
      <c r="V91" s="1" t="s">
        <v>22</v>
      </c>
      <c r="W91" s="1" t="s">
        <v>22</v>
      </c>
      <c r="X91" s="1" t="s">
        <v>22</v>
      </c>
      <c r="Y91" s="1" t="s">
        <v>22</v>
      </c>
      <c r="Z91" s="1" t="s">
        <v>22</v>
      </c>
      <c r="AA91" s="1" t="s">
        <v>22</v>
      </c>
      <c r="AB91" s="4" t="s">
        <v>22</v>
      </c>
      <c r="AC91" s="4" t="s">
        <v>22</v>
      </c>
      <c r="AF91">
        <v>16</v>
      </c>
      <c r="AG91" t="str">
        <v>offshore wind energy</v>
      </c>
      <c r="AH91" t="str">
        <v>Innovative, low cost, low weight and safe floating wind technology optimized for deep water wind sites</v>
      </c>
      <c r="AI91" t="str">
        <v>FLOTANT</v>
      </c>
      <c r="AJ91">
        <v>815289</v>
      </c>
      <c r="AK91">
        <v>43556</v>
      </c>
      <c r="AL91">
        <v>44712</v>
      </c>
      <c r="AM91" t="str">
        <v>null</v>
      </c>
      <c r="AN91" t="str">
        <v>€ 4 944 957,50</v>
      </c>
      <c r="AO91" t="str">
        <v>null</v>
      </c>
      <c r="AP91" t="str">
        <v>null</v>
      </c>
      <c r="AQ91" t="str">
        <v>H2020-EU.3.3. - SOCIETAL CHALLENGES - Secure, clean and efficient energy</v>
      </c>
      <c r="AR91" t="str">
        <v>LC-SC3-RES-11-2018 - Developing solutions to reduce the cost and increase performance of renewable technologies</v>
      </c>
      <c r="AS91" t="str">
        <v>H2020-LC-SC3-2018-2019-2020</v>
      </c>
      <c r="AT91" t="str">
        <v>https://cordis.europa.eu/project/id/815289</v>
      </c>
      <c r="AU91" t="str">
        <v>Participant</v>
      </c>
      <c r="AV91">
        <v>1</v>
      </c>
      <c r="AW91" t="str">
        <v>STICHTING MARITIEM RESEARCH INSTITUUT NEDERLAND</v>
      </c>
      <c r="AX91" t="str">
        <v>Netherlands</v>
      </c>
      <c r="AY91" t="str">
        <v>€ 491 540,00</v>
      </c>
      <c r="AZ91" t="str">
        <v>null</v>
      </c>
      <c r="BA91" t="str">
        <v>null</v>
      </c>
      <c r="BB91" t="str">
        <v>null</v>
      </c>
      <c r="BC91" t="str">
        <v>null</v>
      </c>
      <c r="BD91" t="str">
        <v>null</v>
      </c>
      <c r="BE91" t="str">
        <v>null</v>
      </c>
      <c r="BF91" t="str">
        <v>null</v>
      </c>
      <c r="BG91" t="str">
        <v>null</v>
      </c>
      <c r="BH91" t="str">
        <v>null</v>
      </c>
      <c r="BK91" t="str">
        <v>INFRA PLAN KONZALTNIG JDOO ZA USLUGE</v>
      </c>
      <c r="BL91" cm="1">
        <f t="array" ref="BL91">SUMPRODUCT(($AW$2:$AW$2182=$BK91)*(1/(COUNTIFS($AH$2:$AH$2182, $AH$2:$AH$2182, $AW$2:$AW$2182, $BK91)+(COUNTIFS($AH$2:$AH$2182, $AH$2:$AH$2182, $AW$2:$AW$2182, $BK91)=0))))</f>
        <v>1</v>
      </c>
      <c r="BM91" cm="1">
        <f t="array" ref="BM91">COUNTA(_xlfn.UNIQUE(_xlfn._xlws.FILTER(Table1[Project Topic], Table1[Organization]=$BK91)))</f>
        <v>1</v>
      </c>
      <c r="BN91" s="1" t="str">
        <v>UNIVERSITA DEGLI STUDI ROMA TRE</v>
      </c>
      <c r="BO91" t="s">
        <v>561</v>
      </c>
      <c r="BP91" cm="1">
        <f t="array" ref="BP91">SUM(IF(FREQUENCY(IF($R$2:$R$3000=BO91, MATCH($C$2:$C$3000, $C$2:$C$3000, 0)), ROW($C$2:$C$3000)-ROW($C$2)+1), 1))</f>
        <v>1</v>
      </c>
      <c r="BS91" s="68" t="s">
        <v>3421</v>
      </c>
      <c r="BT91">
        <v>1</v>
      </c>
      <c r="BV91" t="str">
        <v>UNIVERSITA DEGLI STUDI ROMA TRE</v>
      </c>
      <c r="BW91" cm="1">
        <f t="array" ref="BW91">SUM(--(FREQUENCY(IF($R$2:$R$1538=BV91, MATCH($C$2:$C$1538, $C$2:$C$1538, 0)), ROW($C$2:$C$1538)-ROW($C$2)+1)&gt;0))</f>
        <v>1</v>
      </c>
      <c r="BY91" t="str">
        <v>100% Renewable Energies for Energy Intensive Industries</v>
      </c>
    </row>
    <row r="92" spans="1:77" ht="31.8" customHeight="1" x14ac:dyDescent="0.3">
      <c r="A92" s="56">
        <v>15</v>
      </c>
      <c r="B92" s="54" t="s">
        <v>3713</v>
      </c>
      <c r="C92" s="1" t="s">
        <v>1573</v>
      </c>
      <c r="D92" s="1" t="s">
        <v>1574</v>
      </c>
      <c r="E92" s="1">
        <v>700581</v>
      </c>
      <c r="F92" s="21">
        <v>42491</v>
      </c>
      <c r="G92" s="21">
        <v>43616</v>
      </c>
      <c r="H92" s="1" t="s">
        <v>22</v>
      </c>
      <c r="I92" s="1" t="s">
        <v>22</v>
      </c>
      <c r="J92" s="1" t="s">
        <v>22</v>
      </c>
      <c r="K92" s="1" t="s">
        <v>22</v>
      </c>
      <c r="L92" s="1" t="s">
        <v>1049</v>
      </c>
      <c r="M92" s="102" t="s">
        <v>1575</v>
      </c>
      <c r="N92" s="1" t="s">
        <v>1576</v>
      </c>
      <c r="O92" s="1" t="s">
        <v>1577</v>
      </c>
      <c r="P92" s="1" t="s">
        <v>22</v>
      </c>
      <c r="Q92" s="97">
        <f>IFERROR(INDEX(BP:BP, MATCH(R92, BN:BN, 0)), "")</f>
        <v>1</v>
      </c>
      <c r="R92" s="1" t="s">
        <v>1578</v>
      </c>
      <c r="S92" s="1" t="s">
        <v>318</v>
      </c>
      <c r="T92" s="1" t="s">
        <v>1579</v>
      </c>
      <c r="U92" s="1" t="s">
        <v>1580</v>
      </c>
      <c r="V92" s="1" t="s">
        <v>22</v>
      </c>
      <c r="W92" s="1" t="s">
        <v>1581</v>
      </c>
      <c r="X92" s="1" t="s">
        <v>679</v>
      </c>
      <c r="Y92" s="1" t="s">
        <v>1582</v>
      </c>
      <c r="Z92" s="1" t="s">
        <v>1583</v>
      </c>
      <c r="AA92" s="1" t="s">
        <v>1584</v>
      </c>
      <c r="AB92" s="4" t="s">
        <v>22</v>
      </c>
      <c r="AC92" s="4" t="s">
        <v>22</v>
      </c>
      <c r="AF92">
        <v>16</v>
      </c>
      <c r="AG92" t="str">
        <v>offshore wind energy</v>
      </c>
      <c r="AH92" t="str">
        <v>Innovative, low cost, low weight and safe floating wind technology optimized for deep water wind sites</v>
      </c>
      <c r="AI92" t="str">
        <v>FLOTANT</v>
      </c>
      <c r="AJ92">
        <v>815289</v>
      </c>
      <c r="AK92">
        <v>43556</v>
      </c>
      <c r="AL92">
        <v>44712</v>
      </c>
      <c r="AM92" t="str">
        <v>null</v>
      </c>
      <c r="AN92" t="str">
        <v>€ 4 944 957,50</v>
      </c>
      <c r="AO92" t="str">
        <v>null</v>
      </c>
      <c r="AP92" t="str">
        <v>null</v>
      </c>
      <c r="AQ92" t="str">
        <v>H2020-EU.3.3. - SOCIETAL CHALLENGES - Secure, clean and efficient energy</v>
      </c>
      <c r="AR92" t="str">
        <v>LC-SC3-RES-11-2018 - Developing solutions to reduce the cost and increase performance of renewable technologies</v>
      </c>
      <c r="AS92" t="str">
        <v>H2020-LC-SC3-2018-2019-2020</v>
      </c>
      <c r="AT92" t="str">
        <v>https://cordis.europa.eu/project/id/815289</v>
      </c>
      <c r="AU92" t="str">
        <v>Participant</v>
      </c>
      <c r="AV92">
        <v>1</v>
      </c>
      <c r="AW92" t="str">
        <v>TFI MARINE LIMITED</v>
      </c>
      <c r="AX92" t="str">
        <v>Ireland</v>
      </c>
      <c r="AY92" t="str">
        <v>€ 342 258,75</v>
      </c>
      <c r="AZ92" t="str">
        <v>null</v>
      </c>
      <c r="BA92" t="str">
        <v>null</v>
      </c>
      <c r="BB92" t="str">
        <v>null</v>
      </c>
      <c r="BC92" t="str">
        <v>null</v>
      </c>
      <c r="BD92" t="str">
        <v>null</v>
      </c>
      <c r="BE92" t="str">
        <v>null</v>
      </c>
      <c r="BF92" t="str">
        <v>null</v>
      </c>
      <c r="BG92" t="str">
        <v>null</v>
      </c>
      <c r="BH92" t="str">
        <v>null</v>
      </c>
      <c r="BK92" t="str">
        <v>Institut de CiÃ¨ncies del Mar, Agencia Estatal Consejo Superior de Investigaciones CientÃ­ficas</v>
      </c>
      <c r="BL92" cm="1">
        <f t="array" ref="BL92">SUMPRODUCT(($AW$2:$AW$2182=$BK92)*(1/(COUNTIFS($AH$2:$AH$2182, $AH$2:$AH$2182, $AW$2:$AW$2182, $BK92)+(COUNTIFS($AH$2:$AH$2182, $AH$2:$AH$2182, $AW$2:$AW$2182, $BK92)=0))))</f>
        <v>1</v>
      </c>
      <c r="BM92" cm="1">
        <f t="array" ref="BM92">COUNTA(_xlfn.UNIQUE(_xlfn._xlws.FILTER(Table1[Project Topic], Table1[Organization]=$BK92)))</f>
        <v>1</v>
      </c>
      <c r="BN92" s="93" t="str">
        <v>UNIVERSITE DU LUXEMBOURG</v>
      </c>
      <c r="BO92" t="s">
        <v>566</v>
      </c>
      <c r="BP92" cm="1">
        <f t="array" ref="BP92">SUM(IF(FREQUENCY(IF($R$2:$R$3000=BO92, MATCH($C$2:$C$3000, $C$2:$C$3000, 0)), ROW($C$2:$C$3000)-ROW($C$2)+1), 1))</f>
        <v>1</v>
      </c>
      <c r="BS92" s="68" t="s">
        <v>2394</v>
      </c>
      <c r="BT92">
        <v>1</v>
      </c>
      <c r="BV92" t="str">
        <v>UNIVERSITE DU LUXEMBOURG</v>
      </c>
      <c r="BW92" cm="1">
        <f t="array" ref="BW92">SUM(--(FREQUENCY(IF($R$2:$R$1538=BV92, MATCH($C$2:$C$1538, $C$2:$C$1538, 0)), ROW($C$2:$C$1538)-ROW($C$2)+1)&gt;0))</f>
        <v>2</v>
      </c>
      <c r="BY92" t="str">
        <v>ReadyToSail ( development and commercialization of a wireless real-time positioning, global communication and monitoring platform, mainly focused on marine environments)</v>
      </c>
    </row>
    <row r="93" spans="1:77" ht="31.8" customHeight="1" x14ac:dyDescent="0.3">
      <c r="A93" s="56">
        <v>15</v>
      </c>
      <c r="B93" s="54" t="s">
        <v>3713</v>
      </c>
      <c r="C93" s="1" t="s">
        <v>1573</v>
      </c>
      <c r="D93" s="1" t="s">
        <v>1574</v>
      </c>
      <c r="E93" s="1">
        <v>700581</v>
      </c>
      <c r="F93" s="21">
        <v>42491</v>
      </c>
      <c r="G93" s="21">
        <v>43616</v>
      </c>
      <c r="H93" s="1" t="s">
        <v>22</v>
      </c>
      <c r="I93" s="1" t="s">
        <v>22</v>
      </c>
      <c r="J93" s="1" t="s">
        <v>22</v>
      </c>
      <c r="K93" s="1" t="s">
        <v>22</v>
      </c>
      <c r="L93" s="1" t="s">
        <v>1049</v>
      </c>
      <c r="M93" s="102" t="s">
        <v>1575</v>
      </c>
      <c r="N93" s="1" t="s">
        <v>1576</v>
      </c>
      <c r="O93" s="1" t="s">
        <v>1577</v>
      </c>
      <c r="P93" s="1" t="s">
        <v>22</v>
      </c>
      <c r="Q93" s="97">
        <f>IFERROR(INDEX(BP:BP, MATCH(R93, BN:BN, 0)), "")</f>
        <v>1</v>
      </c>
      <c r="R93" s="1" t="s">
        <v>1599</v>
      </c>
      <c r="S93" s="1" t="s">
        <v>620</v>
      </c>
      <c r="T93" s="1" t="s">
        <v>1600</v>
      </c>
      <c r="U93" s="1" t="s">
        <v>22</v>
      </c>
      <c r="V93" s="1" t="s">
        <v>22</v>
      </c>
      <c r="W93" s="1" t="s">
        <v>22</v>
      </c>
      <c r="X93" s="1" t="s">
        <v>22</v>
      </c>
      <c r="Y93" s="1" t="s">
        <v>22</v>
      </c>
      <c r="Z93" s="1" t="s">
        <v>22</v>
      </c>
      <c r="AA93" s="1" t="s">
        <v>22</v>
      </c>
      <c r="AB93" s="4" t="s">
        <v>22</v>
      </c>
      <c r="AC93" s="4" t="s">
        <v>22</v>
      </c>
      <c r="AF93">
        <v>16</v>
      </c>
      <c r="AG93" t="str">
        <v>offshore wind energy</v>
      </c>
      <c r="AH93" t="str">
        <v>Innovative, low cost, low weight and safe floating wind technology optimized for deep water wind sites</v>
      </c>
      <c r="AI93" t="str">
        <v>FLOTANT</v>
      </c>
      <c r="AJ93">
        <v>815289</v>
      </c>
      <c r="AK93">
        <v>43556</v>
      </c>
      <c r="AL93">
        <v>44712</v>
      </c>
      <c r="AM93" t="str">
        <v>null</v>
      </c>
      <c r="AN93" t="str">
        <v>€ 4 944 957,50</v>
      </c>
      <c r="AO93" t="str">
        <v>null</v>
      </c>
      <c r="AP93" t="str">
        <v>null</v>
      </c>
      <c r="AQ93" t="str">
        <v>H2020-EU.3.3. - SOCIETAL CHALLENGES - Secure, clean and efficient energy</v>
      </c>
      <c r="AR93" t="str">
        <v>LC-SC3-RES-11-2018 - Developing solutions to reduce the cost and increase performance of renewable technologies</v>
      </c>
      <c r="AS93" t="str">
        <v>H2020-LC-SC3-2018-2019-2020</v>
      </c>
      <c r="AT93" t="str">
        <v>https://cordis.europa.eu/project/id/815289</v>
      </c>
      <c r="AU93" t="str">
        <v>Participant</v>
      </c>
      <c r="AV93">
        <v>2</v>
      </c>
      <c r="AW93" t="str">
        <v>THE UNIVERSITY OF EDINBURGH</v>
      </c>
      <c r="AX93" t="str">
        <v>United Kingdom</v>
      </c>
      <c r="AY93" t="str">
        <v>€ 292 105,00</v>
      </c>
      <c r="AZ93" t="str">
        <v>null</v>
      </c>
      <c r="BA93" t="str">
        <v>null</v>
      </c>
      <c r="BB93" t="str">
        <v>null</v>
      </c>
      <c r="BC93" t="str">
        <v>null</v>
      </c>
      <c r="BD93" t="str">
        <v>null</v>
      </c>
      <c r="BE93" t="str">
        <v>null</v>
      </c>
      <c r="BF93" t="str">
        <v>null</v>
      </c>
      <c r="BG93" t="str">
        <v>null</v>
      </c>
      <c r="BH93" t="str">
        <v>null</v>
      </c>
      <c r="BK93" t="str">
        <v>Klinkvort EURL</v>
      </c>
      <c r="BL93" cm="1">
        <f t="array" ref="BL93">SUMPRODUCT(($AW$2:$AW$2182=$BK93)*(1/(COUNTIFS($AH$2:$AH$2182, $AH$2:$AH$2182, $AW$2:$AW$2182, $BK93)+(COUNTIFS($AH$2:$AH$2182, $AH$2:$AH$2182, $AW$2:$AW$2182, $BK93)=0))))</f>
        <v>1</v>
      </c>
      <c r="BM93" cm="1">
        <f t="array" ref="BM93">COUNTA(_xlfn.UNIQUE(_xlfn._xlws.FILTER(Table1[Project Topic], Table1[Organization]=$BK93)))</f>
        <v>1</v>
      </c>
      <c r="BN93" s="1" t="str">
        <v>ABB BUSINESS SERVICE SPOLKA Z OGRANICZONA ODPOWIEDZIALNOSCIA</v>
      </c>
      <c r="BO93" t="s">
        <v>572</v>
      </c>
      <c r="BP93" cm="1">
        <f t="array" ref="BP93">SUM(IF(FREQUENCY(IF($R$2:$R$3000=BO93, MATCH($C$2:$C$3000, $C$2:$C$3000, 0)), ROW($C$2:$C$3000)-ROW($C$2)+1), 1))</f>
        <v>1</v>
      </c>
      <c r="BS93" s="68" t="s">
        <v>3473</v>
      </c>
      <c r="BT93">
        <v>1</v>
      </c>
      <c r="BV93" t="str">
        <v>ABB BUSINESS SERVICE SPOLKA Z OGRANICZONA ODPOWIEDZIALNOSCIA</v>
      </c>
      <c r="BW93" cm="1">
        <f t="array" ref="BW93">SUM(--(FREQUENCY(IF($R$2:$R$1538=BV93, MATCH($C$2:$C$1538, $C$2:$C$1538, 0)), ROW($C$2:$C$1538)-ROW($C$2)+1)&gt;0))</f>
        <v>1</v>
      </c>
      <c r="BY93" t="str">
        <v>A new European blueprint for circular bioplastics upcycling solutions</v>
      </c>
    </row>
    <row r="94" spans="1:77" ht="31.8" customHeight="1" x14ac:dyDescent="0.3">
      <c r="A94" s="56">
        <v>15</v>
      </c>
      <c r="B94" s="54" t="s">
        <v>3713</v>
      </c>
      <c r="C94" s="1" t="s">
        <v>1573</v>
      </c>
      <c r="D94" s="1" t="s">
        <v>1574</v>
      </c>
      <c r="E94" s="1">
        <v>700581</v>
      </c>
      <c r="F94" s="21">
        <v>42491</v>
      </c>
      <c r="G94" s="21">
        <v>43616</v>
      </c>
      <c r="H94" s="1" t="s">
        <v>22</v>
      </c>
      <c r="I94" s="1" t="s">
        <v>22</v>
      </c>
      <c r="J94" s="1" t="s">
        <v>22</v>
      </c>
      <c r="K94" s="1" t="s">
        <v>22</v>
      </c>
      <c r="L94" s="1" t="s">
        <v>1049</v>
      </c>
      <c r="M94" s="102" t="s">
        <v>1575</v>
      </c>
      <c r="N94" s="1" t="s">
        <v>1576</v>
      </c>
      <c r="O94" s="1" t="s">
        <v>1577</v>
      </c>
      <c r="P94" s="1" t="s">
        <v>22</v>
      </c>
      <c r="Q94" s="97">
        <f>IFERROR(INDEX(BP:BP, MATCH(R94, BN:BN, 0)), "")</f>
        <v>1</v>
      </c>
      <c r="R94" s="1" t="s">
        <v>1601</v>
      </c>
      <c r="S94" s="1" t="s">
        <v>132</v>
      </c>
      <c r="T94" s="1" t="s">
        <v>1602</v>
      </c>
      <c r="U94" s="1" t="s">
        <v>22</v>
      </c>
      <c r="V94" s="1" t="s">
        <v>22</v>
      </c>
      <c r="W94" s="1" t="s">
        <v>22</v>
      </c>
      <c r="X94" s="1" t="s">
        <v>22</v>
      </c>
      <c r="Y94" s="1" t="s">
        <v>22</v>
      </c>
      <c r="Z94" s="1" t="s">
        <v>22</v>
      </c>
      <c r="AA94" s="1" t="s">
        <v>22</v>
      </c>
      <c r="AB94" s="4" t="s">
        <v>22</v>
      </c>
      <c r="AC94" s="4" t="s">
        <v>22</v>
      </c>
      <c r="AF94">
        <v>16</v>
      </c>
      <c r="AG94" t="str">
        <v>offshore wind energy</v>
      </c>
      <c r="AH94" t="str">
        <v>Innovative, low cost, low weight and safe floating wind technology optimized for deep water wind sites</v>
      </c>
      <c r="AI94" t="str">
        <v>FLOTANT</v>
      </c>
      <c r="AJ94">
        <v>815289</v>
      </c>
      <c r="AK94">
        <v>43556</v>
      </c>
      <c r="AL94">
        <v>44712</v>
      </c>
      <c r="AM94" t="str">
        <v>null</v>
      </c>
      <c r="AN94" t="str">
        <v>€ 4 944 957,50</v>
      </c>
      <c r="AO94" t="str">
        <v>null</v>
      </c>
      <c r="AP94" t="str">
        <v>null</v>
      </c>
      <c r="AQ94" t="str">
        <v>H2020-EU.3.3. - SOCIETAL CHALLENGES - Secure, clean and efficient energy</v>
      </c>
      <c r="AR94" t="str">
        <v>LC-SC3-RES-11-2018 - Developing solutions to reduce the cost and increase performance of renewable technologies</v>
      </c>
      <c r="AS94" t="str">
        <v>H2020-LC-SC3-2018-2019-2020</v>
      </c>
      <c r="AT94" t="str">
        <v>https://cordis.europa.eu/project/id/815289</v>
      </c>
      <c r="AU94" t="str">
        <v>Participant</v>
      </c>
      <c r="AV94">
        <v>7</v>
      </c>
      <c r="AW94" t="str">
        <v>THE UNIVERSITY OF EXETER</v>
      </c>
      <c r="AX94" t="str">
        <v>United Kingdom</v>
      </c>
      <c r="AY94" t="str">
        <v>€ 460 662,50</v>
      </c>
      <c r="AZ94" t="str">
        <v>null</v>
      </c>
      <c r="BA94" t="str">
        <v>null</v>
      </c>
      <c r="BB94" t="str">
        <v>null</v>
      </c>
      <c r="BC94" t="str">
        <v>null</v>
      </c>
      <c r="BD94" t="str">
        <v>null</v>
      </c>
      <c r="BE94" t="str">
        <v>null</v>
      </c>
      <c r="BF94" t="str">
        <v>null</v>
      </c>
      <c r="BG94" t="str">
        <v>null</v>
      </c>
      <c r="BH94" t="str">
        <v>null</v>
      </c>
      <c r="BK94" t="str">
        <v>National Yunlin University of Science and Technology</v>
      </c>
      <c r="BL94" cm="1">
        <f t="array" ref="BL94">SUMPRODUCT(($AW$2:$AW$2182=$BK94)*(1/(COUNTIFS($AH$2:$AH$2182, $AH$2:$AH$2182, $AW$2:$AW$2182, $BK94)+(COUNTIFS($AH$2:$AH$2182, $AH$2:$AH$2182, $AW$2:$AW$2182, $BK94)=0))))</f>
        <v>1</v>
      </c>
      <c r="BM94" cm="1">
        <f t="array" ref="BM94">COUNTA(_xlfn.UNIQUE(_xlfn._xlws.FILTER(Table1[Project Topic], Table1[Organization]=$BK94)))</f>
        <v>1</v>
      </c>
      <c r="BN94" s="93" t="str">
        <v>ABB E-MOBILITY BV</v>
      </c>
      <c r="BO94" t="s">
        <v>584</v>
      </c>
      <c r="BP94" cm="1">
        <f t="array" ref="BP94">SUM(IF(FREQUENCY(IF($R$2:$R$3000=BO94, MATCH($C$2:$C$3000, $C$2:$C$3000, 0)), ROW($C$2:$C$3000)-ROW($C$2)+1), 1))</f>
        <v>1</v>
      </c>
      <c r="BS94" s="68" t="s">
        <v>3413</v>
      </c>
      <c r="BT94">
        <v>1</v>
      </c>
      <c r="BV94" t="str">
        <v>ABB E-MOBILITY BV</v>
      </c>
      <c r="BW94" cm="1">
        <f t="array" ref="BW94">SUM(--(FREQUENCY(IF($R$2:$R$1538=BV94, MATCH($C$2:$C$1538, $C$2:$C$1538, 0)), ROW($C$2:$C$1538)-ROW($C$2)+1)&gt;0))</f>
        <v>1</v>
      </c>
      <c r="BY94" t="str">
        <v>REnewable GAs TRAde Centre in Europe</v>
      </c>
    </row>
    <row r="95" spans="1:77" ht="31.8" customHeight="1" x14ac:dyDescent="0.3">
      <c r="A95" s="56">
        <v>15</v>
      </c>
      <c r="B95" s="54" t="s">
        <v>3713</v>
      </c>
      <c r="C95" s="1" t="s">
        <v>1573</v>
      </c>
      <c r="D95" s="1" t="s">
        <v>1574</v>
      </c>
      <c r="E95" s="1">
        <v>700581</v>
      </c>
      <c r="F95" s="21">
        <v>42491</v>
      </c>
      <c r="G95" s="21">
        <v>43616</v>
      </c>
      <c r="H95" s="1" t="s">
        <v>22</v>
      </c>
      <c r="I95" s="1" t="s">
        <v>22</v>
      </c>
      <c r="J95" s="1" t="s">
        <v>22</v>
      </c>
      <c r="K95" s="1" t="s">
        <v>22</v>
      </c>
      <c r="L95" s="1" t="s">
        <v>1049</v>
      </c>
      <c r="M95" s="102" t="s">
        <v>1575</v>
      </c>
      <c r="N95" s="1" t="s">
        <v>1576</v>
      </c>
      <c r="O95" s="1" t="s">
        <v>1577</v>
      </c>
      <c r="P95" s="1" t="s">
        <v>22</v>
      </c>
      <c r="Q95" s="97">
        <f>IFERROR(INDEX(BP:BP, MATCH(R95, BN:BN, 0)), "")</f>
        <v>1</v>
      </c>
      <c r="R95" s="1" t="s">
        <v>1594</v>
      </c>
      <c r="S95" s="1" t="s">
        <v>1595</v>
      </c>
      <c r="T95" s="1" t="s">
        <v>1596</v>
      </c>
      <c r="U95" s="1" t="s">
        <v>22</v>
      </c>
      <c r="V95" s="1" t="s">
        <v>22</v>
      </c>
      <c r="W95" s="1" t="s">
        <v>22</v>
      </c>
      <c r="X95" s="1" t="s">
        <v>22</v>
      </c>
      <c r="Y95" s="1" t="s">
        <v>22</v>
      </c>
      <c r="Z95" s="1" t="s">
        <v>22</v>
      </c>
      <c r="AA95" s="1" t="s">
        <v>22</v>
      </c>
      <c r="AB95" s="4" t="s">
        <v>22</v>
      </c>
      <c r="AC95" s="4" t="s">
        <v>22</v>
      </c>
      <c r="AF95">
        <v>16</v>
      </c>
      <c r="AG95" t="str">
        <v>offshore wind energy</v>
      </c>
      <c r="AH95" t="str">
        <v>Innovative, low cost, low weight and safe floating wind technology optimized for deep water wind sites</v>
      </c>
      <c r="AI95" t="str">
        <v>FLOTANT</v>
      </c>
      <c r="AJ95">
        <v>815289</v>
      </c>
      <c r="AK95">
        <v>43556</v>
      </c>
      <c r="AL95">
        <v>44712</v>
      </c>
      <c r="AM95" t="str">
        <v>null</v>
      </c>
      <c r="AN95" t="str">
        <v>€ 4 944 957,50</v>
      </c>
      <c r="AO95" t="str">
        <v>null</v>
      </c>
      <c r="AP95" t="str">
        <v>null</v>
      </c>
      <c r="AQ95" t="str">
        <v>H2020-EU.3.3. - SOCIETAL CHALLENGES - Secure, clean and efficient energy</v>
      </c>
      <c r="AR95" t="str">
        <v>LC-SC3-RES-11-2018 - Developing solutions to reduce the cost and increase performance of renewable technologies</v>
      </c>
      <c r="AS95" t="str">
        <v>H2020-LC-SC3-2018-2019-2020</v>
      </c>
      <c r="AT95" t="str">
        <v>https://cordis.europa.eu/project/id/815289</v>
      </c>
      <c r="AU95" t="str">
        <v>Participant</v>
      </c>
      <c r="AV95">
        <v>2</v>
      </c>
      <c r="AW95" t="str">
        <v>TRANSMISSION EXCELLENCE LIMITED</v>
      </c>
      <c r="AX95" t="str">
        <v>United Kingdom</v>
      </c>
      <c r="AY95" t="str">
        <v>€ 68 622,50</v>
      </c>
      <c r="AZ95" t="str">
        <v>null</v>
      </c>
      <c r="BA95" t="str">
        <v>null</v>
      </c>
      <c r="BB95" t="str">
        <v>null</v>
      </c>
      <c r="BC95" t="str">
        <v>null</v>
      </c>
      <c r="BD95" t="str">
        <v>null</v>
      </c>
      <c r="BE95" t="str">
        <v>null</v>
      </c>
      <c r="BF95" t="str">
        <v>null</v>
      </c>
      <c r="BG95" t="str">
        <v>null</v>
      </c>
      <c r="BH95" t="str">
        <v>null</v>
      </c>
      <c r="BK95" t="str">
        <v>NORCONSULT NORGE AS</v>
      </c>
      <c r="BL95" cm="1">
        <f t="array" ref="BL95">SUMPRODUCT(($AW$2:$AW$2182=$BK95)*(1/(COUNTIFS($AH$2:$AH$2182, $AH$2:$AH$2182, $AW$2:$AW$2182, $BK95)+(COUNTIFS($AH$2:$AH$2182, $AH$2:$AH$2182, $AW$2:$AW$2182, $BK95)=0))))</f>
        <v>1</v>
      </c>
      <c r="BM95" cm="1">
        <f t="array" ref="BM95">COUNTA(_xlfn.UNIQUE(_xlfn._xlws.FILTER(Table1[Project Topic], Table1[Organization]=$BK95)))</f>
        <v>1</v>
      </c>
      <c r="BN95" s="1" t="str">
        <v>ABB OY</v>
      </c>
      <c r="BO95" t="s">
        <v>594</v>
      </c>
      <c r="BP95" cm="1">
        <f t="array" ref="BP95">SUM(IF(FREQUENCY(IF($R$2:$R$3000=BO95, MATCH($C$2:$C$3000, $C$2:$C$3000, 0)), ROW($C$2:$C$3000)-ROW($C$2)+1), 1))</f>
        <v>1</v>
      </c>
      <c r="BS95" s="68" t="s">
        <v>3491</v>
      </c>
      <c r="BT95">
        <v>1</v>
      </c>
      <c r="BV95" t="str">
        <v>ABB OY</v>
      </c>
      <c r="BW95" cm="1">
        <f t="array" ref="BW95">SUM(--(FREQUENCY(IF($R$2:$R$1538=BV95, MATCH($C$2:$C$1538, $C$2:$C$1538, 0)), ROW($C$2:$C$1538)-ROW($C$2)+1)&gt;0))</f>
        <v>1</v>
      </c>
      <c r="BY95" t="str">
        <v>Co-creating strong uptake of REMEDIES for the future of our oceans through deploying plastic litter valorisation and prevention pathways</v>
      </c>
    </row>
    <row r="96" spans="1:77" ht="31.8" customHeight="1" x14ac:dyDescent="0.3">
      <c r="A96" s="56">
        <v>15</v>
      </c>
      <c r="B96" s="54" t="s">
        <v>3713</v>
      </c>
      <c r="C96" s="1" t="s">
        <v>1573</v>
      </c>
      <c r="D96" s="1" t="s">
        <v>1574</v>
      </c>
      <c r="E96" s="1">
        <v>700581</v>
      </c>
      <c r="F96" s="21">
        <v>42491</v>
      </c>
      <c r="G96" s="21">
        <v>43616</v>
      </c>
      <c r="H96" s="1" t="s">
        <v>22</v>
      </c>
      <c r="I96" s="1" t="s">
        <v>22</v>
      </c>
      <c r="J96" s="1" t="s">
        <v>22</v>
      </c>
      <c r="K96" s="1" t="s">
        <v>22</v>
      </c>
      <c r="L96" s="1" t="s">
        <v>1049</v>
      </c>
      <c r="M96" s="102" t="s">
        <v>1575</v>
      </c>
      <c r="N96" s="1" t="s">
        <v>1576</v>
      </c>
      <c r="O96" s="1" t="s">
        <v>1577</v>
      </c>
      <c r="P96" s="1" t="s">
        <v>22</v>
      </c>
      <c r="Q96" s="97">
        <f>IFERROR(INDEX(BP:BP, MATCH(R96, BN:BN, 0)), "")</f>
        <v>1</v>
      </c>
      <c r="R96" s="1" t="s">
        <v>1605</v>
      </c>
      <c r="S96" s="1" t="s">
        <v>1606</v>
      </c>
      <c r="T96" s="1" t="s">
        <v>1607</v>
      </c>
      <c r="U96" s="1" t="s">
        <v>22</v>
      </c>
      <c r="V96" s="1" t="s">
        <v>22</v>
      </c>
      <c r="W96" s="1" t="s">
        <v>22</v>
      </c>
      <c r="X96" s="1" t="s">
        <v>22</v>
      </c>
      <c r="Y96" s="1" t="s">
        <v>22</v>
      </c>
      <c r="Z96" s="1" t="s">
        <v>22</v>
      </c>
      <c r="AA96" s="1" t="s">
        <v>22</v>
      </c>
      <c r="AB96" s="4" t="s">
        <v>22</v>
      </c>
      <c r="AC96" s="4" t="s">
        <v>22</v>
      </c>
      <c r="AF96">
        <v>14</v>
      </c>
      <c r="AG96" t="str">
        <v>off shore wind energy production</v>
      </c>
      <c r="AH96" t="str">
        <v>New Floating Platform for offshore wind in deep waters</v>
      </c>
      <c r="AI96" t="str">
        <v>FLOW</v>
      </c>
      <c r="AJ96">
        <v>718838</v>
      </c>
      <c r="AK96">
        <v>42430</v>
      </c>
      <c r="AL96">
        <v>42613</v>
      </c>
      <c r="AM96" t="str">
        <v>null</v>
      </c>
      <c r="AN96" t="str">
        <v>null</v>
      </c>
      <c r="AO96" t="str">
        <v>null</v>
      </c>
      <c r="AP96" t="str">
        <v>null</v>
      </c>
      <c r="AQ96" t="str">
        <v>H2020-EU.3.3. - SOCIETAL CHALLENGES - Secure, clean and efficient energy </v>
      </c>
      <c r="AR96" t="str">
        <v>SIE-01-2015-1 - Stimulating the innovation potential of SMEs for a low carbon energy system</v>
      </c>
      <c r="AS96" t="str">
        <v>H2020-SMEInst-2014-2015</v>
      </c>
      <c r="AT96" t="str">
        <v>https://cordis.europa.eu/project/id/718838</v>
      </c>
      <c r="AU96" t="str">
        <v>Coordinator</v>
      </c>
      <c r="AV96">
        <v>1</v>
      </c>
      <c r="AW96" t="str">
        <v>NAUTILUS FLOATING SOLUTIONS SOCIEDAD LIMITADA</v>
      </c>
      <c r="AX96" t="str">
        <v>Spain</v>
      </c>
      <c r="AY96" t="str">
        <v>null</v>
      </c>
      <c r="AZ96" t="str">
        <v>www.linkedin.com/company/nautilus-floating-solutions/</v>
      </c>
      <c r="BA96" t="str">
        <v>null</v>
      </c>
      <c r="BB96" t="str">
        <v>Asier Rufino Bengoechea</v>
      </c>
      <c r="BC96" t="str">
        <v>Director</v>
      </c>
      <c r="BD96" t="str">
        <v>asier.rufino@tecnalia.com</v>
      </c>
      <c r="BE96" t="str">
        <v>null</v>
      </c>
      <c r="BF96" t="str">
        <v>linkedin.com/in/asier-rufino</v>
      </c>
      <c r="BG96" t="str">
        <v>null</v>
      </c>
      <c r="BH96" t="str">
        <v>null</v>
      </c>
      <c r="BK96" t="str">
        <v>NORGES TEKNISK-NATURVITENSKAPELIGE UNIVERSITET NTNU</v>
      </c>
      <c r="BL96" cm="1">
        <f t="array" ref="BL96">SUMPRODUCT(($AW$2:$AW$2182=$BK96)*(1/(COUNTIFS($AH$2:$AH$2182, $AH$2:$AH$2182, $AW$2:$AW$2182, $BK96)+(COUNTIFS($AH$2:$AH$2182, $AH$2:$AH$2182, $AW$2:$AW$2182, $BK96)=0))))</f>
        <v>1</v>
      </c>
      <c r="BM96" cm="1">
        <f t="array" ref="BM96">COUNTA(_xlfn.UNIQUE(_xlfn._xlws.FILTER(Table1[Project Topic], Table1[Organization]=$BK96)))</f>
        <v>4</v>
      </c>
      <c r="BN96" s="93" t="str">
        <v>CNET CENTRE FOR NEW ENERGY TECHNOLOGIES SA</v>
      </c>
      <c r="BO96" t="s">
        <v>595</v>
      </c>
      <c r="BP96" cm="1">
        <f t="array" ref="BP96">SUM(IF(FREQUENCY(IF($R$2:$R$3000=BO96, MATCH($C$2:$C$3000, $C$2:$C$3000, 0)), ROW($C$2:$C$3000)-ROW($C$2)+1), 1))</f>
        <v>1</v>
      </c>
      <c r="BS96" s="68" t="s">
        <v>3500</v>
      </c>
      <c r="BT96">
        <v>1</v>
      </c>
      <c r="BV96" t="str">
        <v>CNET CENTRE FOR NEW ENERGY TECHNOLOGIES SA</v>
      </c>
      <c r="BW96" cm="1">
        <f t="array" ref="BW96">SUM(--(FREQUENCY(IF($R$2:$R$1538=BV96, MATCH($C$2:$C$1538, $C$2:$C$1538, 0)), ROW($C$2:$C$1538)-ROW($C$2)+1)&gt;0))</f>
        <v>1</v>
      </c>
      <c r="BY96" t="str">
        <v>Remote area Energy supply with Multiple Options for integrated hydrogen-based TEchnologies</v>
      </c>
    </row>
    <row r="97" spans="1:77" ht="31.8" customHeight="1" x14ac:dyDescent="0.3">
      <c r="A97" s="56">
        <v>15</v>
      </c>
      <c r="B97" s="54" t="s">
        <v>3713</v>
      </c>
      <c r="C97" s="1" t="s">
        <v>1573</v>
      </c>
      <c r="D97" s="1" t="s">
        <v>1574</v>
      </c>
      <c r="E97" s="1">
        <v>700581</v>
      </c>
      <c r="F97" s="21">
        <v>42491</v>
      </c>
      <c r="G97" s="21">
        <v>43616</v>
      </c>
      <c r="H97" s="1" t="s">
        <v>22</v>
      </c>
      <c r="I97" s="1" t="s">
        <v>22</v>
      </c>
      <c r="J97" s="1" t="s">
        <v>22</v>
      </c>
      <c r="K97" s="1" t="s">
        <v>22</v>
      </c>
      <c r="L97" s="1" t="s">
        <v>1049</v>
      </c>
      <c r="M97" s="102" t="s">
        <v>1575</v>
      </c>
      <c r="N97" s="1" t="s">
        <v>1576</v>
      </c>
      <c r="O97" s="1" t="s">
        <v>1577</v>
      </c>
      <c r="P97" s="1" t="s">
        <v>22</v>
      </c>
      <c r="Q97" s="97">
        <f>IFERROR(INDEX(BP:BP, MATCH(R97, BN:BN, 0)), "")</f>
        <v>1</v>
      </c>
      <c r="R97" s="1" t="s">
        <v>1590</v>
      </c>
      <c r="S97" s="1" t="s">
        <v>1526</v>
      </c>
      <c r="T97" s="1" t="s">
        <v>1591</v>
      </c>
      <c r="U97" s="1" t="s">
        <v>22</v>
      </c>
      <c r="V97" s="1" t="s">
        <v>22</v>
      </c>
      <c r="W97" s="1" t="s">
        <v>22</v>
      </c>
      <c r="X97" s="1" t="s">
        <v>22</v>
      </c>
      <c r="Y97" s="1" t="s">
        <v>22</v>
      </c>
      <c r="Z97" s="1" t="s">
        <v>22</v>
      </c>
      <c r="AA97" s="1" t="s">
        <v>22</v>
      </c>
      <c r="AB97" s="4" t="s">
        <v>22</v>
      </c>
      <c r="AC97" s="4" t="s">
        <v>22</v>
      </c>
      <c r="AF97">
        <v>16</v>
      </c>
      <c r="AG97" t="str">
        <v>offshore wind energy</v>
      </c>
      <c r="AH97" t="str">
        <v>Foundations foR Offshore wiNd TurbInES</v>
      </c>
      <c r="AI97" t="str">
        <v>FRONTIERS</v>
      </c>
      <c r="AJ97" t="str">
        <v>101072360  </v>
      </c>
      <c r="AK97">
        <v>44805</v>
      </c>
      <c r="AL97">
        <v>46265</v>
      </c>
      <c r="AM97" t="str">
        <v>null</v>
      </c>
      <c r="AN97" t="str">
        <v>No Data</v>
      </c>
      <c r="AO97" t="str">
        <v>null</v>
      </c>
      <c r="AP97" t="str">
        <v>null</v>
      </c>
      <c r="AQ97" t="str">
        <v>HORIZON.1.2 - Marie Skłodowska-Curie Actions (MSCA)</v>
      </c>
      <c r="AR97" t="str">
        <v>HORIZON-MSCA-2021-DN-01-01 - MSCA Doctoral Networks 2021</v>
      </c>
      <c r="AS97" t="str">
        <v>HORIZON-MSCA-2021-DN-01</v>
      </c>
      <c r="AT97" t="str">
        <v>https://cordis.europa.eu/project/id/101072360</v>
      </c>
      <c r="AU97" t="str">
        <v>Partner</v>
      </c>
      <c r="AV97">
        <v>1</v>
      </c>
      <c r="AW97" t="str">
        <v>ALLIANCE FOR SUSTAINABLE ENERGY LLC</v>
      </c>
      <c r="AX97" t="str">
        <v>United States</v>
      </c>
      <c r="AY97">
        <v>0</v>
      </c>
      <c r="AZ97" t="str">
        <v>null</v>
      </c>
      <c r="BA97" t="str">
        <v>null</v>
      </c>
      <c r="BB97" t="str">
        <v>null</v>
      </c>
      <c r="BC97" t="str">
        <v>null</v>
      </c>
      <c r="BD97" t="str">
        <v>null</v>
      </c>
      <c r="BE97" t="str">
        <v>null</v>
      </c>
      <c r="BF97" t="str">
        <v>null</v>
      </c>
      <c r="BG97" t="str">
        <v>null</v>
      </c>
      <c r="BH97" t="str">
        <v>null</v>
      </c>
      <c r="BK97" t="str">
        <v>OffshoreWind4Kids vzw</v>
      </c>
      <c r="BL97" cm="1">
        <f t="array" ref="BL97">SUMPRODUCT(($AW$2:$AW$2182=$BK97)*(1/(COUNTIFS($AH$2:$AH$2182, $AH$2:$AH$2182, $AW$2:$AW$2182, $BK97)+(COUNTIFS($AH$2:$AH$2182, $AH$2:$AH$2182, $AW$2:$AW$2182, $BK97)=0))))</f>
        <v>1</v>
      </c>
      <c r="BM97" cm="1">
        <f t="array" ref="BM97">COUNTA(_xlfn.UNIQUE(_xlfn._xlws.FILTER(Table1[Project Topic], Table1[Organization]=$BK97)))</f>
        <v>1</v>
      </c>
      <c r="BN97" s="1" t="str">
        <v>EXAIL ROBOTICS</v>
      </c>
      <c r="BO97" t="s">
        <v>596</v>
      </c>
      <c r="BP97" cm="1">
        <f t="array" ref="BP97">SUM(IF(FREQUENCY(IF($R$2:$R$3000=BO97, MATCH($C$2:$C$3000, $C$2:$C$3000, 0)), ROW($C$2:$C$3000)-ROW($C$2)+1), 1))</f>
        <v>1</v>
      </c>
      <c r="BS97" s="68" t="s">
        <v>1618</v>
      </c>
      <c r="BT97">
        <v>1</v>
      </c>
      <c r="BV97" t="str">
        <v>EXAIL ROBOTICS</v>
      </c>
      <c r="BW97" cm="1">
        <f t="array" ref="BW97">SUM(--(FREQUENCY(IF($R$2:$R$1538=BV97, MATCH($C$2:$C$1538, $C$2:$C$1538, 0)), ROW($C$2:$C$1538)-ROW($C$2)+1)&gt;0))</f>
        <v>2</v>
      </c>
      <c r="BY97" t="str">
        <v>Resilience-centric Smart, Green, Networked EU Inland Waterways</v>
      </c>
    </row>
    <row r="98" spans="1:77" ht="31.8" customHeight="1" x14ac:dyDescent="0.3">
      <c r="A98" s="56">
        <v>15</v>
      </c>
      <c r="B98" s="54" t="s">
        <v>3713</v>
      </c>
      <c r="C98" s="1" t="s">
        <v>1573</v>
      </c>
      <c r="D98" s="1" t="s">
        <v>1574</v>
      </c>
      <c r="E98" s="1">
        <v>700581</v>
      </c>
      <c r="F98" s="21">
        <v>42491</v>
      </c>
      <c r="G98" s="21">
        <v>43616</v>
      </c>
      <c r="H98" s="1" t="s">
        <v>22</v>
      </c>
      <c r="I98" s="1" t="s">
        <v>22</v>
      </c>
      <c r="J98" s="1" t="s">
        <v>22</v>
      </c>
      <c r="K98" s="1" t="s">
        <v>22</v>
      </c>
      <c r="L98" s="1" t="s">
        <v>1049</v>
      </c>
      <c r="M98" s="102" t="s">
        <v>1575</v>
      </c>
      <c r="N98" s="1" t="s">
        <v>1576</v>
      </c>
      <c r="O98" s="1" t="s">
        <v>1577</v>
      </c>
      <c r="P98" s="1" t="s">
        <v>22</v>
      </c>
      <c r="Q98" s="97">
        <f>IFERROR(INDEX(BP:BP, MATCH(R98, BN:BN, 0)), "")</f>
        <v>1</v>
      </c>
      <c r="R98" s="1" t="s">
        <v>1603</v>
      </c>
      <c r="S98" s="1" t="s">
        <v>1588</v>
      </c>
      <c r="T98" s="1" t="s">
        <v>1604</v>
      </c>
      <c r="U98" s="1" t="s">
        <v>22</v>
      </c>
      <c r="V98" s="1" t="s">
        <v>22</v>
      </c>
      <c r="W98" s="1" t="s">
        <v>22</v>
      </c>
      <c r="X98" s="1" t="s">
        <v>22</v>
      </c>
      <c r="Y98" s="1" t="s">
        <v>22</v>
      </c>
      <c r="Z98" s="1" t="s">
        <v>22</v>
      </c>
      <c r="AA98" s="1" t="s">
        <v>22</v>
      </c>
      <c r="AB98" s="4" t="s">
        <v>22</v>
      </c>
      <c r="AC98" s="4" t="s">
        <v>22</v>
      </c>
      <c r="AF98">
        <v>16</v>
      </c>
      <c r="AG98" t="str">
        <v>offshore wind energy</v>
      </c>
      <c r="AH98" t="str">
        <v>Foundations foR Offshore wiNd TurbInES</v>
      </c>
      <c r="AI98" t="str">
        <v>FRONTIERS</v>
      </c>
      <c r="AJ98" t="str">
        <v>101072360  </v>
      </c>
      <c r="AK98">
        <v>44805</v>
      </c>
      <c r="AL98">
        <v>46265</v>
      </c>
      <c r="AM98" t="str">
        <v>null</v>
      </c>
      <c r="AN98" t="str">
        <v>No Data</v>
      </c>
      <c r="AO98" t="str">
        <v>null</v>
      </c>
      <c r="AP98" t="str">
        <v>null</v>
      </c>
      <c r="AQ98" t="str">
        <v>HORIZON.1.2 - Marie Skłodowska-Curie Actions (MSCA)</v>
      </c>
      <c r="AR98" t="str">
        <v>HORIZON-MSCA-2021-DN-01-01 - MSCA Doctoral Networks 2021</v>
      </c>
      <c r="AS98" t="str">
        <v>HORIZON-MSCA-2021-DN-01</v>
      </c>
      <c r="AT98" t="str">
        <v>https://cordis.europa.eu/project/id/101072360</v>
      </c>
      <c r="AU98" t="str">
        <v>Partner</v>
      </c>
      <c r="AV98">
        <v>1</v>
      </c>
      <c r="AW98" t="str">
        <v>DANMARKS TEKNISKE UNIVERSITET</v>
      </c>
      <c r="AX98" t="str">
        <v>Denmark</v>
      </c>
      <c r="AY98">
        <v>0</v>
      </c>
      <c r="AZ98" t="str">
        <v>null</v>
      </c>
      <c r="BA98" t="str">
        <v>null</v>
      </c>
      <c r="BB98" t="str">
        <v>null</v>
      </c>
      <c r="BC98" t="str">
        <v>null</v>
      </c>
      <c r="BD98" t="str">
        <v>null</v>
      </c>
      <c r="BE98" t="str">
        <v>null</v>
      </c>
      <c r="BF98" t="str">
        <v>null</v>
      </c>
      <c r="BG98" t="str">
        <v>null</v>
      </c>
      <c r="BH98" t="str">
        <v>null</v>
      </c>
      <c r="BK98" t="str">
        <v>SEA AND LAND PROJECT ENGINEERING LIMITED</v>
      </c>
      <c r="BL98" cm="1">
        <f t="array" ref="BL98">SUMPRODUCT(($AW$2:$AW$2182=$BK98)*(1/(COUNTIFS($AH$2:$AH$2182, $AH$2:$AH$2182, $AW$2:$AW$2182, $BK98)+(COUNTIFS($AH$2:$AH$2182, $AH$2:$AH$2182, $AW$2:$AW$2182, $BK98)=0))))</f>
        <v>1</v>
      </c>
      <c r="BM98" cm="1">
        <f t="array" ref="BM98">COUNTA(_xlfn.UNIQUE(_xlfn._xlws.FILTER(Table1[Project Topic], Table1[Organization]=$BK98)))</f>
        <v>1</v>
      </c>
      <c r="BN98" s="93" t="str">
        <v>INESC TEC - INSTITUTO DE ENGENHARIADE SISTEMAS E COMPUTADORES, TECNOLOGIA E CIENCIA</v>
      </c>
      <c r="BO98" t="s">
        <v>600</v>
      </c>
      <c r="BP98" cm="1">
        <f t="array" ref="BP98">SUM(IF(FREQUENCY(IF($R$2:$R$3000=BO98, MATCH($C$2:$C$3000, $C$2:$C$3000, 0)), ROW($C$2:$C$3000)-ROW($C$2)+1), 1))</f>
        <v>1</v>
      </c>
      <c r="BS98" s="68" t="s">
        <v>3435</v>
      </c>
      <c r="BT98">
        <v>1</v>
      </c>
      <c r="BV98" t="str">
        <v>INESC TEC - INSTITUTO DE ENGENHARIADE SISTEMAS E COMPUTADORES, TECNOLOGIA E CIENCIA</v>
      </c>
      <c r="BW98" cm="1">
        <f t="array" ref="BW98">SUM(--(FREQUENCY(IF($R$2:$R$1538=BV98, MATCH($C$2:$C$1538, $C$2:$C$1538, 0)), ROW($C$2:$C$1538)-ROW($C$2)+1)&gt;0))</f>
        <v>2</v>
      </c>
      <c r="BY98" t="str">
        <v>Marine renewable energies in areas beyond national jurisdiction: legal answers to new environmental and governing challenges</v>
      </c>
    </row>
    <row r="99" spans="1:77" ht="31.8" customHeight="1" x14ac:dyDescent="0.3">
      <c r="A99" s="58">
        <v>16</v>
      </c>
      <c r="B99" s="57" t="s">
        <v>3714</v>
      </c>
      <c r="C99" s="1" t="s">
        <v>2205</v>
      </c>
      <c r="D99" s="1" t="s">
        <v>2206</v>
      </c>
      <c r="E99" s="1">
        <v>871571</v>
      </c>
      <c r="F99" s="21">
        <v>43831</v>
      </c>
      <c r="G99" s="21">
        <v>45291</v>
      </c>
      <c r="H99" s="1" t="s">
        <v>22</v>
      </c>
      <c r="I99" s="1" t="s">
        <v>2207</v>
      </c>
      <c r="J99" s="1" t="s">
        <v>22</v>
      </c>
      <c r="K99" s="1" t="s">
        <v>22</v>
      </c>
      <c r="L99" s="1" t="s">
        <v>1068</v>
      </c>
      <c r="M99" s="102" t="s">
        <v>2208</v>
      </c>
      <c r="N99" s="1" t="s">
        <v>582</v>
      </c>
      <c r="O99" s="1" t="s">
        <v>2209</v>
      </c>
      <c r="P99" s="1" t="s">
        <v>689</v>
      </c>
      <c r="Q99" s="97">
        <f>IFERROR(INDEX(BP:BP, MATCH(R99, BN:BN, 0)), "")</f>
        <v>1</v>
      </c>
      <c r="R99" s="1" t="s">
        <v>2225</v>
      </c>
      <c r="S99" s="1" t="s">
        <v>769</v>
      </c>
      <c r="T99" s="1" t="s">
        <v>2226</v>
      </c>
      <c r="U99" s="1" t="s">
        <v>22</v>
      </c>
      <c r="V99" s="1" t="s">
        <v>22</v>
      </c>
      <c r="W99" s="1" t="s">
        <v>22</v>
      </c>
      <c r="X99" s="1" t="s">
        <v>22</v>
      </c>
      <c r="Y99" s="1" t="s">
        <v>22</v>
      </c>
      <c r="Z99" s="1" t="s">
        <v>22</v>
      </c>
      <c r="AA99" s="1" t="s">
        <v>22</v>
      </c>
      <c r="AB99" s="4" t="s">
        <v>22</v>
      </c>
      <c r="AC99" s="4" t="s">
        <v>22</v>
      </c>
      <c r="AF99">
        <v>16</v>
      </c>
      <c r="AG99" t="str">
        <v>offshore wind energy</v>
      </c>
      <c r="AH99" t="str">
        <v>Foundations foR Offshore wiNd TurbInES</v>
      </c>
      <c r="AI99" t="str">
        <v>FRONTIERS</v>
      </c>
      <c r="AJ99" t="str">
        <v>101072360  </v>
      </c>
      <c r="AK99">
        <v>44805</v>
      </c>
      <c r="AL99">
        <v>46265</v>
      </c>
      <c r="AM99" t="str">
        <v>null</v>
      </c>
      <c r="AN99" t="str">
        <v>No Data</v>
      </c>
      <c r="AO99" t="str">
        <v>null</v>
      </c>
      <c r="AP99" t="str">
        <v>null</v>
      </c>
      <c r="AQ99" t="str">
        <v>HORIZON.1.2 - Marie Skłodowska-Curie Actions (MSCA)</v>
      </c>
      <c r="AR99" t="str">
        <v>HORIZON-MSCA-2021-DN-01-01 - MSCA Doctoral Networks 2021</v>
      </c>
      <c r="AS99" t="str">
        <v>HORIZON-MSCA-2021-DN-01</v>
      </c>
      <c r="AT99" t="str">
        <v>https://cordis.europa.eu/project/id/101072360</v>
      </c>
      <c r="AU99" t="str">
        <v>Partner</v>
      </c>
      <c r="AV99">
        <v>3</v>
      </c>
      <c r="AW99" t="str">
        <v>DNV AS</v>
      </c>
      <c r="AX99" t="str">
        <v>Norway</v>
      </c>
      <c r="AY99">
        <v>0</v>
      </c>
      <c r="AZ99" t="str">
        <v>null</v>
      </c>
      <c r="BA99" t="str">
        <v>null</v>
      </c>
      <c r="BB99" t="str">
        <v>null</v>
      </c>
      <c r="BC99" t="str">
        <v>null</v>
      </c>
      <c r="BD99" t="str">
        <v>null</v>
      </c>
      <c r="BE99" t="str">
        <v>null</v>
      </c>
      <c r="BF99" t="str">
        <v>null</v>
      </c>
      <c r="BG99" t="str">
        <v>null</v>
      </c>
      <c r="BH99" t="str">
        <v>null</v>
      </c>
      <c r="BK99" t="str">
        <v>STIFTELSEN NORGES GEOTEKNISKE INSTITUTT</v>
      </c>
      <c r="BL99" cm="1">
        <f t="array" ref="BL99">SUMPRODUCT(($AW$2:$AW$2182=$BK99)*(1/(COUNTIFS($AH$2:$AH$2182, $AH$2:$AH$2182, $AW$2:$AW$2182, $BK99)+(COUNTIFS($AH$2:$AH$2182, $AH$2:$AH$2182, $AW$2:$AW$2182, $BK99)=0))))</f>
        <v>1</v>
      </c>
      <c r="BM99" cm="1">
        <f t="array" ref="BM99">COUNTA(_xlfn.UNIQUE(_xlfn._xlws.FILTER(Table1[Project Topic], Table1[Organization]=$BK99)))</f>
        <v>1</v>
      </c>
      <c r="BN99" s="1" t="str">
        <v>IQUA ROBOTICS SOCIEDAD LIMITADA</v>
      </c>
      <c r="BO99" t="s">
        <v>608</v>
      </c>
      <c r="BP99" cm="1">
        <f t="array" ref="BP99">SUM(IF(FREQUENCY(IF($R$2:$R$3000=BO99, MATCH($C$2:$C$3000, $C$2:$C$3000, 0)), ROW($C$2:$C$3000)-ROW($C$2)+1), 1))</f>
        <v>1</v>
      </c>
      <c r="BS99" s="68" t="s">
        <v>3458</v>
      </c>
      <c r="BT99">
        <v>1</v>
      </c>
      <c r="BV99" t="str">
        <v>IQUA ROBOTICS SOCIEDAD LIMITADA</v>
      </c>
      <c r="BW99" cm="1">
        <f t="array" ref="BW99">SUM(--(FREQUENCY(IF($R$2:$R$1538=BV99, MATCH($C$2:$C$1538, $C$2:$C$1538, 0)), ROW($C$2:$C$1538)-ROW($C$2)+1)&gt;0))</f>
        <v>1</v>
      </c>
      <c r="BY99" t="str">
        <v xml:space="preserve">Realising European ReSiliencE for CritIcaL INfraStructure </v>
      </c>
    </row>
    <row r="100" spans="1:77" ht="31.8" customHeight="1" x14ac:dyDescent="0.3">
      <c r="A100" s="58">
        <v>16</v>
      </c>
      <c r="B100" s="57" t="s">
        <v>3714</v>
      </c>
      <c r="C100" s="1" t="s">
        <v>2205</v>
      </c>
      <c r="D100" s="1" t="s">
        <v>2206</v>
      </c>
      <c r="E100" s="1">
        <v>871571</v>
      </c>
      <c r="F100" s="21">
        <v>43831</v>
      </c>
      <c r="G100" s="21">
        <v>45291</v>
      </c>
      <c r="H100" s="1" t="s">
        <v>22</v>
      </c>
      <c r="I100" s="1" t="s">
        <v>2207</v>
      </c>
      <c r="J100" s="1" t="s">
        <v>22</v>
      </c>
      <c r="K100" s="1" t="s">
        <v>22</v>
      </c>
      <c r="L100" s="1" t="s">
        <v>1068</v>
      </c>
      <c r="M100" s="102" t="s">
        <v>2208</v>
      </c>
      <c r="N100" s="1" t="s">
        <v>582</v>
      </c>
      <c r="O100" s="1" t="s">
        <v>2209</v>
      </c>
      <c r="P100" s="1" t="s">
        <v>689</v>
      </c>
      <c r="Q100" s="97">
        <f>IFERROR(INDEX(BP:BP, MATCH(R100, BN:BN, 0)), "")</f>
        <v>1</v>
      </c>
      <c r="R100" s="1" t="s">
        <v>2227</v>
      </c>
      <c r="S100" s="1" t="s">
        <v>110</v>
      </c>
      <c r="T100" s="1" t="s">
        <v>2228</v>
      </c>
      <c r="U100" s="1" t="s">
        <v>22</v>
      </c>
      <c r="V100" s="1" t="s">
        <v>22</v>
      </c>
      <c r="W100" s="1" t="s">
        <v>22</v>
      </c>
      <c r="X100" s="1" t="s">
        <v>22</v>
      </c>
      <c r="Y100" s="1" t="s">
        <v>22</v>
      </c>
      <c r="Z100" s="1" t="s">
        <v>22</v>
      </c>
      <c r="AA100" s="1" t="s">
        <v>22</v>
      </c>
      <c r="AB100" s="4" t="s">
        <v>22</v>
      </c>
      <c r="AC100" s="4" t="s">
        <v>22</v>
      </c>
      <c r="AF100">
        <v>16</v>
      </c>
      <c r="AG100" t="str">
        <v>offshore wind energy</v>
      </c>
      <c r="AH100" t="str">
        <v>Foundations foR Offshore wiNd TurbInES</v>
      </c>
      <c r="AI100" t="str">
        <v>FRONTIERS</v>
      </c>
      <c r="AJ100" t="str">
        <v>101072360  </v>
      </c>
      <c r="AK100">
        <v>44805</v>
      </c>
      <c r="AL100">
        <v>46265</v>
      </c>
      <c r="AM100" t="str">
        <v>null</v>
      </c>
      <c r="AN100" t="str">
        <v>No Data</v>
      </c>
      <c r="AO100" t="str">
        <v>null</v>
      </c>
      <c r="AP100" t="str">
        <v>null</v>
      </c>
      <c r="AQ100" t="str">
        <v>HORIZON.1.2 - Marie Skłodowska-Curie Actions (MSCA)</v>
      </c>
      <c r="AR100" t="str">
        <v>HORIZON-MSCA-2021-DN-01-01 - MSCA Doctoral Networks 2021</v>
      </c>
      <c r="AS100" t="str">
        <v>HORIZON-MSCA-2021-DN-01</v>
      </c>
      <c r="AT100" t="str">
        <v>https://cordis.europa.eu/project/id/101072360</v>
      </c>
      <c r="AU100" t="str">
        <v>Participant</v>
      </c>
      <c r="AV100">
        <v>1</v>
      </c>
      <c r="AW100" t="str">
        <v>ELECTRICITE DE FRANCE</v>
      </c>
      <c r="AX100" t="str">
        <v>France</v>
      </c>
      <c r="AY100" t="str">
        <v>€  282 693,60</v>
      </c>
      <c r="AZ100" t="str">
        <v>null</v>
      </c>
      <c r="BA100" t="str">
        <v>null</v>
      </c>
      <c r="BB100" t="str">
        <v>null</v>
      </c>
      <c r="BC100" t="str">
        <v>null</v>
      </c>
      <c r="BD100" t="str">
        <v>null</v>
      </c>
      <c r="BE100" t="str">
        <v>null</v>
      </c>
      <c r="BF100" t="str">
        <v>null</v>
      </c>
      <c r="BG100" t="str">
        <v>null</v>
      </c>
      <c r="BH100" t="str">
        <v>null</v>
      </c>
      <c r="BK100" t="str">
        <v>THE UNIVERSITY OF NOTTINGHAM</v>
      </c>
      <c r="BL100" cm="1">
        <f t="array" ref="BL100">SUMPRODUCT(($AW$2:$AW$2182=$BK100)*(1/(COUNTIFS($AH$2:$AH$2182, $AH$2:$AH$2182, $AW$2:$AW$2182, $BK100)+(COUNTIFS($AH$2:$AH$2182, $AH$2:$AH$2182, $AW$2:$AW$2182, $BK100)=0))))</f>
        <v>1</v>
      </c>
      <c r="BM100" cm="1">
        <f t="array" ref="BM100">COUNTA(_xlfn.UNIQUE(_xlfn._xlws.FILTER(Table1[Project Topic], Table1[Organization]=$BK100)))</f>
        <v>2</v>
      </c>
      <c r="BN100" s="93" t="str">
        <v>PRINCIPLE POWER FRANCE</v>
      </c>
      <c r="BO100" t="s">
        <v>619</v>
      </c>
      <c r="BP100" cm="1">
        <f t="array" ref="BP100">SUM(IF(FREQUENCY(IF($R$2:$R$3000=BO100, MATCH($C$2:$C$3000, $C$2:$C$3000, 0)), ROW($C$2:$C$3000)-ROW($C$2)+1), 1))</f>
        <v>1</v>
      </c>
      <c r="BS100" s="68" t="s">
        <v>3525</v>
      </c>
      <c r="BT100">
        <v>1</v>
      </c>
      <c r="BV100" t="str">
        <v>PRINCIPLE POWER FRANCE</v>
      </c>
      <c r="BW100" cm="1">
        <f t="array" ref="BW100">SUM(--(FREQUENCY(IF($R$2:$R$1538=BV100, MATCH($C$2:$C$1538, $C$2:$C$1538, 0)), ROW($C$2:$C$1538)-ROW($C$2)+1)&gt;0))</f>
        <v>1</v>
      </c>
      <c r="BY100" t="str">
        <v xml:space="preserve"> Re-Valuing Urban Quality &amp; Climate Neutrality in European Waterfront Cities</v>
      </c>
    </row>
    <row r="101" spans="1:77" ht="31.8" customHeight="1" x14ac:dyDescent="0.3">
      <c r="A101" s="58">
        <v>16</v>
      </c>
      <c r="B101" s="57" t="s">
        <v>3714</v>
      </c>
      <c r="C101" s="1" t="s">
        <v>2205</v>
      </c>
      <c r="D101" s="1" t="s">
        <v>2206</v>
      </c>
      <c r="E101" s="1">
        <v>871571</v>
      </c>
      <c r="F101" s="21">
        <v>43831</v>
      </c>
      <c r="G101" s="21">
        <v>45291</v>
      </c>
      <c r="H101" s="1" t="s">
        <v>22</v>
      </c>
      <c r="I101" s="1" t="s">
        <v>2207</v>
      </c>
      <c r="J101" s="1" t="s">
        <v>22</v>
      </c>
      <c r="K101" s="1" t="s">
        <v>22</v>
      </c>
      <c r="L101" s="1" t="s">
        <v>1068</v>
      </c>
      <c r="M101" s="102" t="s">
        <v>2208</v>
      </c>
      <c r="N101" s="1" t="s">
        <v>582</v>
      </c>
      <c r="O101" s="1" t="s">
        <v>2209</v>
      </c>
      <c r="P101" s="1" t="s">
        <v>457</v>
      </c>
      <c r="Q101" s="97">
        <f>IFERROR(INDEX(BP:BP, MATCH(R101, BN:BN, 0)), "")</f>
        <v>1</v>
      </c>
      <c r="R101" s="1" t="s">
        <v>2223</v>
      </c>
      <c r="S101" s="1" t="s">
        <v>125</v>
      </c>
      <c r="T101" s="1" t="s">
        <v>2224</v>
      </c>
      <c r="U101" s="1" t="s">
        <v>22</v>
      </c>
      <c r="V101" s="1" t="s">
        <v>22</v>
      </c>
      <c r="W101" s="1" t="s">
        <v>22</v>
      </c>
      <c r="X101" s="1" t="s">
        <v>22</v>
      </c>
      <c r="Y101" s="1" t="s">
        <v>22</v>
      </c>
      <c r="Z101" s="1" t="s">
        <v>22</v>
      </c>
      <c r="AA101" s="1" t="s">
        <v>22</v>
      </c>
      <c r="AB101" s="4" t="s">
        <v>22</v>
      </c>
      <c r="AC101" s="4" t="s">
        <v>22</v>
      </c>
      <c r="AF101">
        <v>16</v>
      </c>
      <c r="AG101" t="str">
        <v>offshore wind energy</v>
      </c>
      <c r="AH101" t="str">
        <v>Foundations foR Offshore wiNd TurbInES</v>
      </c>
      <c r="AI101" t="str">
        <v>FRONTIERS</v>
      </c>
      <c r="AJ101" t="str">
        <v>101072360  </v>
      </c>
      <c r="AK101">
        <v>44805</v>
      </c>
      <c r="AL101">
        <v>46265</v>
      </c>
      <c r="AM101" t="str">
        <v>null</v>
      </c>
      <c r="AN101" t="str">
        <v>No Data</v>
      </c>
      <c r="AO101" t="str">
        <v>null</v>
      </c>
      <c r="AP101" t="str">
        <v>null</v>
      </c>
      <c r="AQ101" t="str">
        <v>HORIZON.1.2 - Marie Skłodowska-Curie Actions (MSCA)</v>
      </c>
      <c r="AR101" t="str">
        <v>HORIZON-MSCA-2021-DN-01-01 - MSCA Doctoral Networks 2021</v>
      </c>
      <c r="AS101" t="str">
        <v>HORIZON-MSCA-2021-DN-01</v>
      </c>
      <c r="AT101" t="str">
        <v>https://cordis.europa.eu/project/id/101072360</v>
      </c>
      <c r="AU101" t="str">
        <v>Partner</v>
      </c>
      <c r="AV101">
        <v>1</v>
      </c>
      <c r="AW101" t="str">
        <v>EQUINOR ENERGY AS</v>
      </c>
      <c r="AX101" t="str">
        <v>Norway</v>
      </c>
      <c r="AY101">
        <v>0</v>
      </c>
      <c r="AZ101" t="str">
        <v>null</v>
      </c>
      <c r="BA101" t="str">
        <v>null</v>
      </c>
      <c r="BB101" t="str">
        <v>null</v>
      </c>
      <c r="BC101" t="str">
        <v>null</v>
      </c>
      <c r="BD101" t="str">
        <v>null</v>
      </c>
      <c r="BE101" t="str">
        <v>null</v>
      </c>
      <c r="BF101" t="str">
        <v>null</v>
      </c>
      <c r="BG101" t="str">
        <v>null</v>
      </c>
      <c r="BH101" t="str">
        <v>null</v>
      </c>
      <c r="BK101" t="str">
        <v>THE UNIVERSITY OF TEXAS SYSTEM</v>
      </c>
      <c r="BL101" cm="1">
        <f t="array" ref="BL101">SUMPRODUCT(($AW$2:$AW$2182=$BK101)*(1/(COUNTIFS($AH$2:$AH$2182, $AH$2:$AH$2182, $AW$2:$AW$2182, $BK101)+(COUNTIFS($AH$2:$AH$2182, $AH$2:$AH$2182, $AW$2:$AW$2182, $BK101)=0))))</f>
        <v>1</v>
      </c>
      <c r="BM101" cm="1">
        <f t="array" ref="BM101">COUNTA(_xlfn.UNIQUE(_xlfn._xlws.FILTER(Table1[Project Topic], Table1[Organization]=$BK101)))</f>
        <v>1</v>
      </c>
      <c r="BN101" s="1" t="str">
        <v>PRINCIPLE POWER PORTUGAL UNIPESSOALLDA</v>
      </c>
      <c r="BO101" t="s">
        <v>637</v>
      </c>
      <c r="BP101" cm="1">
        <f t="array" ref="BP101">SUM(IF(FREQUENCY(IF($R$2:$R$3000=BO101, MATCH($C$2:$C$3000, $C$2:$C$3000, 0)), ROW($C$2:$C$3000)-ROW($C$2)+1), 1))</f>
        <v>2</v>
      </c>
      <c r="BS101" s="68" t="s">
        <v>1509</v>
      </c>
      <c r="BT101">
        <v>1</v>
      </c>
      <c r="BV101" t="str">
        <v>PRINCIPLE POWER PORTUGAL UNIPESSOALLDA</v>
      </c>
      <c r="BW101" cm="1">
        <f t="array" ref="BW101">SUM(--(FREQUENCY(IF($R$2:$R$1538=BV101, MATCH($C$2:$C$1538, $C$2:$C$1538, 0)), ROW($C$2:$C$1538)-ROW($C$2)+1)&gt;0))</f>
        <v>1</v>
      </c>
      <c r="BY101" t="str">
        <v>Risk Based Consenting of Offshore Renewable Energy Projects</v>
      </c>
    </row>
    <row r="102" spans="1:77" ht="31.8" customHeight="1" x14ac:dyDescent="0.3">
      <c r="A102" s="56">
        <v>16</v>
      </c>
      <c r="B102" s="54" t="s">
        <v>3714</v>
      </c>
      <c r="C102" s="1" t="s">
        <v>2205</v>
      </c>
      <c r="D102" s="1" t="s">
        <v>2206</v>
      </c>
      <c r="E102" s="1">
        <v>871571</v>
      </c>
      <c r="F102" s="21">
        <v>43831</v>
      </c>
      <c r="G102" s="21">
        <v>45291</v>
      </c>
      <c r="H102" s="1" t="s">
        <v>22</v>
      </c>
      <c r="I102" s="1" t="s">
        <v>2207</v>
      </c>
      <c r="J102" s="1" t="s">
        <v>22</v>
      </c>
      <c r="K102" s="1" t="s">
        <v>22</v>
      </c>
      <c r="L102" s="1" t="s">
        <v>1068</v>
      </c>
      <c r="M102" s="102" t="s">
        <v>2208</v>
      </c>
      <c r="N102" s="1" t="s">
        <v>582</v>
      </c>
      <c r="O102" s="1" t="s">
        <v>2209</v>
      </c>
      <c r="P102" s="1" t="s">
        <v>457</v>
      </c>
      <c r="Q102" s="97">
        <f>IFERROR(INDEX(BP:BP, MATCH(R102, BN:BN, 0)), "")</f>
        <v>1</v>
      </c>
      <c r="R102" s="1" t="s">
        <v>2217</v>
      </c>
      <c r="S102" s="1" t="s">
        <v>28</v>
      </c>
      <c r="T102" s="1" t="s">
        <v>2218</v>
      </c>
      <c r="U102" s="1" t="s">
        <v>22</v>
      </c>
      <c r="V102" s="1" t="s">
        <v>22</v>
      </c>
      <c r="W102" s="1" t="s">
        <v>22</v>
      </c>
      <c r="X102" s="1" t="s">
        <v>22</v>
      </c>
      <c r="Y102" s="1" t="s">
        <v>22</v>
      </c>
      <c r="Z102" s="1" t="s">
        <v>22</v>
      </c>
      <c r="AA102" s="1" t="s">
        <v>22</v>
      </c>
      <c r="AB102" s="4" t="s">
        <v>22</v>
      </c>
      <c r="AC102" s="4" t="s">
        <v>22</v>
      </c>
      <c r="AF102">
        <v>16</v>
      </c>
      <c r="AG102" t="str">
        <v>offshore wind energy</v>
      </c>
      <c r="AH102" t="str">
        <v>Foundations foR Offshore wiNd TurbInES</v>
      </c>
      <c r="AI102" t="str">
        <v>FRONTIERS</v>
      </c>
      <c r="AJ102" t="str">
        <v>101072360  </v>
      </c>
      <c r="AK102">
        <v>44805</v>
      </c>
      <c r="AL102">
        <v>46265</v>
      </c>
      <c r="AM102" t="str">
        <v>null</v>
      </c>
      <c r="AN102" t="str">
        <v>No Data</v>
      </c>
      <c r="AO102" t="str">
        <v>null</v>
      </c>
      <c r="AP102" t="str">
        <v>null</v>
      </c>
      <c r="AQ102" t="str">
        <v>HORIZON.1.2 - Marie Skłodowska-Curie Actions (MSCA)</v>
      </c>
      <c r="AR102" t="str">
        <v>HORIZON-MSCA-2021-DN-01-01 - MSCA Doctoral Networks 2021</v>
      </c>
      <c r="AS102" t="str">
        <v>HORIZON-MSCA-2021-DN-01</v>
      </c>
      <c r="AT102" t="str">
        <v>https://cordis.europa.eu/project/id/101072360</v>
      </c>
      <c r="AU102" t="str">
        <v>Participant</v>
      </c>
      <c r="AV102">
        <v>1</v>
      </c>
      <c r="AW102" t="str">
        <v>ESTEYCO SA</v>
      </c>
      <c r="AX102" t="str">
        <v>Spain</v>
      </c>
      <c r="AY102" t="str">
        <v>€  251 971,20</v>
      </c>
      <c r="AZ102" t="str">
        <v>null</v>
      </c>
      <c r="BA102" t="str">
        <v>null</v>
      </c>
      <c r="BB102" t="str">
        <v>null</v>
      </c>
      <c r="BC102" t="str">
        <v>null</v>
      </c>
      <c r="BD102" t="str">
        <v>null</v>
      </c>
      <c r="BE102" t="str">
        <v>null</v>
      </c>
      <c r="BF102" t="str">
        <v>null</v>
      </c>
      <c r="BG102" t="str">
        <v>null</v>
      </c>
      <c r="BH102" t="str">
        <v>null</v>
      </c>
      <c r="BK102" t="str">
        <v>THE UNIVERSITY OF WESTERN AUSTRALIA</v>
      </c>
      <c r="BL102" cm="1">
        <f t="array" ref="BL102">SUMPRODUCT(($AW$2:$AW$2182=$BK102)*(1/(COUNTIFS($AH$2:$AH$2182, $AH$2:$AH$2182, $AW$2:$AW$2182, $BK102)+(COUNTIFS($AH$2:$AH$2182, $AH$2:$AH$2182, $AW$2:$AW$2182, $BK102)=0))))</f>
        <v>2</v>
      </c>
      <c r="BM102" cm="1">
        <f t="array" ref="BM102">COUNTA(_xlfn.UNIQUE(_xlfn._xlws.FILTER(Table1[Project Topic], Table1[Organization]=$BK102)))</f>
        <v>2</v>
      </c>
      <c r="BN102" s="93" t="str">
        <v>RINA CONSULTING SPA</v>
      </c>
      <c r="BO102" t="s">
        <v>661</v>
      </c>
      <c r="BP102" cm="1">
        <f t="array" ref="BP102">SUM(IF(FREQUENCY(IF($R$2:$R$3000=BO102, MATCH($C$2:$C$3000, $C$2:$C$3000, 0)), ROW($C$2:$C$3000)-ROW($C$2)+1), 1))</f>
        <v>3</v>
      </c>
      <c r="BS102" s="68" t="s">
        <v>3419</v>
      </c>
      <c r="BT102">
        <v>1</v>
      </c>
      <c r="BV102" t="str">
        <v>RINA CONSULTING SPA</v>
      </c>
      <c r="BW102" cm="1">
        <f t="array" ref="BW102">SUM(--(FREQUENCY(IF($R$2:$R$1538=BV102, MATCH($C$2:$C$1538, $C$2:$C$1538, 0)), ROW($C$2:$C$1538)-ROW($C$2)+1)&gt;0))</f>
        <v>5</v>
      </c>
      <c r="BY102" t="str">
        <v>Reliable OM decision tools and strategies for high LCoE reduction on Offshore wind</v>
      </c>
    </row>
    <row r="103" spans="1:77" ht="31.8" customHeight="1" x14ac:dyDescent="0.3">
      <c r="A103" s="58">
        <v>16</v>
      </c>
      <c r="B103" s="57" t="s">
        <v>3714</v>
      </c>
      <c r="C103" s="1" t="s">
        <v>2205</v>
      </c>
      <c r="D103" s="1" t="s">
        <v>2206</v>
      </c>
      <c r="E103" s="1">
        <v>871571</v>
      </c>
      <c r="F103" s="21">
        <v>43831</v>
      </c>
      <c r="G103" s="21">
        <v>45291</v>
      </c>
      <c r="H103" s="1" t="s">
        <v>22</v>
      </c>
      <c r="I103" s="1" t="s">
        <v>2207</v>
      </c>
      <c r="J103" s="1" t="s">
        <v>22</v>
      </c>
      <c r="K103" s="1" t="s">
        <v>22</v>
      </c>
      <c r="L103" s="1" t="s">
        <v>1068</v>
      </c>
      <c r="M103" s="102" t="s">
        <v>2208</v>
      </c>
      <c r="N103" s="1" t="s">
        <v>582</v>
      </c>
      <c r="O103" s="1" t="s">
        <v>2209</v>
      </c>
      <c r="P103" s="1" t="s">
        <v>457</v>
      </c>
      <c r="Q103" s="97">
        <f>IFERROR(INDEX(BP:BP, MATCH(R103, BN:BN, 0)), "")</f>
        <v>1</v>
      </c>
      <c r="R103" s="1" t="s">
        <v>694</v>
      </c>
      <c r="S103" s="1" t="s">
        <v>36</v>
      </c>
      <c r="T103" s="1" t="s">
        <v>2229</v>
      </c>
      <c r="U103" s="1" t="s">
        <v>22</v>
      </c>
      <c r="V103" s="1" t="s">
        <v>22</v>
      </c>
      <c r="W103" s="1" t="s">
        <v>22</v>
      </c>
      <c r="X103" s="1" t="s">
        <v>22</v>
      </c>
      <c r="Y103" s="1" t="s">
        <v>22</v>
      </c>
      <c r="Z103" s="1" t="s">
        <v>22</v>
      </c>
      <c r="AA103" s="1" t="s">
        <v>22</v>
      </c>
      <c r="AB103" s="4" t="s">
        <v>22</v>
      </c>
      <c r="AC103" s="4" t="s">
        <v>22</v>
      </c>
      <c r="AF103">
        <v>16</v>
      </c>
      <c r="AG103" t="str">
        <v>offshore wind energy</v>
      </c>
      <c r="AH103" t="str">
        <v>Foundations foR Offshore wiNd TurbInES</v>
      </c>
      <c r="AI103" t="str">
        <v>FRONTIERS</v>
      </c>
      <c r="AJ103" t="str">
        <v>101072360  </v>
      </c>
      <c r="AK103">
        <v>44805</v>
      </c>
      <c r="AL103">
        <v>46265</v>
      </c>
      <c r="AM103" t="str">
        <v>null</v>
      </c>
      <c r="AN103" t="str">
        <v>No Data</v>
      </c>
      <c r="AO103" t="str">
        <v>null</v>
      </c>
      <c r="AP103" t="str">
        <v>null</v>
      </c>
      <c r="AQ103" t="str">
        <v>HORIZON.1.2 - Marie Skłodowska-Curie Actions (MSCA)</v>
      </c>
      <c r="AR103" t="str">
        <v>HORIZON-MSCA-2021-DN-01-01 - MSCA Doctoral Networks 2021</v>
      </c>
      <c r="AS103" t="str">
        <v>HORIZON-MSCA-2021-DN-01</v>
      </c>
      <c r="AT103" t="str">
        <v>https://cordis.europa.eu/project/id/101072360</v>
      </c>
      <c r="AU103" t="str">
        <v>Partner</v>
      </c>
      <c r="AV103">
        <v>1</v>
      </c>
      <c r="AW103" t="str">
        <v>INFRA PLAN KONZALTNIG JDOO ZA USLUGE</v>
      </c>
      <c r="AX103" t="str">
        <v>Croatia</v>
      </c>
      <c r="AY103">
        <v>0</v>
      </c>
      <c r="AZ103" t="str">
        <v>null</v>
      </c>
      <c r="BA103" t="str">
        <v>null</v>
      </c>
      <c r="BB103" t="str">
        <v>null</v>
      </c>
      <c r="BC103" t="str">
        <v>null</v>
      </c>
      <c r="BD103" t="str">
        <v>null</v>
      </c>
      <c r="BE103" t="str">
        <v>null</v>
      </c>
      <c r="BF103" t="str">
        <v>null</v>
      </c>
      <c r="BG103" t="str">
        <v>null</v>
      </c>
      <c r="BH103" t="str">
        <v>null</v>
      </c>
      <c r="BK103" t="str">
        <v>CG HOLDINGS BELGIUM NV</v>
      </c>
      <c r="BL103" cm="1">
        <f t="array" ref="BL103">SUMPRODUCT(($AW$2:$AW$2182=$BK103)*(1/(COUNTIFS($AH$2:$AH$2182, $AH$2:$AH$2182, $AW$2:$AW$2182, $BK103)+(COUNTIFS($AH$2:$AH$2182, $AH$2:$AH$2182, $AW$2:$AW$2182, $BK103)=0))))</f>
        <v>1</v>
      </c>
      <c r="BM103" cm="1">
        <f t="array" ref="BM103">COUNTA(_xlfn.UNIQUE(_xlfn._xlws.FILTER(Table1[Project Topic], Table1[Organization]=$BK103)))</f>
        <v>1</v>
      </c>
      <c r="BN103" s="1" t="str">
        <v>RINA SERVICES SPA</v>
      </c>
      <c r="BO103" t="s">
        <v>668</v>
      </c>
      <c r="BP103" cm="1">
        <f t="array" ref="BP103">SUM(IF(FREQUENCY(IF($R$2:$R$3000=BO103, MATCH($C$2:$C$3000, $C$2:$C$3000, 0)), ROW($C$2:$C$3000)-ROW($C$2)+1), 1))</f>
        <v>1</v>
      </c>
      <c r="BS103" s="68" t="s">
        <v>3428</v>
      </c>
      <c r="BT103">
        <v>1</v>
      </c>
      <c r="BV103" t="str">
        <v>RINA SERVICES SPA</v>
      </c>
      <c r="BW103" cm="1">
        <f t="array" ref="BW103">SUM(--(FREQUENCY(IF($R$2:$R$1538=BV103, MATCH($C$2:$C$1538, $C$2:$C$1538, 0)), ROW($C$2:$C$1538)-ROW($C$2)+1)&gt;0))</f>
        <v>2</v>
      </c>
      <c r="BY103" t="str">
        <v>Smart Cities EMC Network for Training</v>
      </c>
    </row>
    <row r="104" spans="1:77" ht="31.8" customHeight="1" x14ac:dyDescent="0.3">
      <c r="A104" s="56">
        <v>16</v>
      </c>
      <c r="B104" s="54" t="s">
        <v>3714</v>
      </c>
      <c r="C104" s="1" t="s">
        <v>2205</v>
      </c>
      <c r="D104" s="1" t="s">
        <v>2206</v>
      </c>
      <c r="E104" s="1">
        <v>871571</v>
      </c>
      <c r="F104" s="21">
        <v>43831</v>
      </c>
      <c r="G104" s="21">
        <v>45291</v>
      </c>
      <c r="H104" s="1" t="s">
        <v>22</v>
      </c>
      <c r="I104" s="1" t="s">
        <v>2207</v>
      </c>
      <c r="J104" s="1" t="s">
        <v>22</v>
      </c>
      <c r="K104" s="1" t="s">
        <v>22</v>
      </c>
      <c r="L104" s="1" t="s">
        <v>1068</v>
      </c>
      <c r="M104" s="102" t="s">
        <v>2208</v>
      </c>
      <c r="N104" s="1" t="s">
        <v>582</v>
      </c>
      <c r="O104" s="1" t="s">
        <v>2209</v>
      </c>
      <c r="P104" s="1" t="s">
        <v>679</v>
      </c>
      <c r="Q104" s="97">
        <f>IFERROR(INDEX(BP:BP, MATCH(R104, BN:BN, 0)), "")</f>
        <v>1</v>
      </c>
      <c r="R104" s="1" t="s">
        <v>2210</v>
      </c>
      <c r="S104" s="1" t="s">
        <v>28</v>
      </c>
      <c r="T104" s="1" t="s">
        <v>2211</v>
      </c>
      <c r="U104" s="1" t="s">
        <v>2212</v>
      </c>
      <c r="V104" s="1" t="s">
        <v>22</v>
      </c>
      <c r="W104" s="1" t="s">
        <v>2213</v>
      </c>
      <c r="X104" s="1" t="s">
        <v>408</v>
      </c>
      <c r="Y104" s="1" t="s">
        <v>2214</v>
      </c>
      <c r="Z104" s="1" t="s">
        <v>22</v>
      </c>
      <c r="AA104" s="1" t="s">
        <v>2215</v>
      </c>
      <c r="AB104" s="4" t="s">
        <v>22</v>
      </c>
      <c r="AC104" s="4" t="s">
        <v>22</v>
      </c>
      <c r="AF104">
        <v>16</v>
      </c>
      <c r="AG104" t="str">
        <v>offshore wind energy</v>
      </c>
      <c r="AH104" t="str">
        <v>Foundations foR Offshore wiNd TurbInES</v>
      </c>
      <c r="AI104" t="str">
        <v>FRONTIERS</v>
      </c>
      <c r="AJ104" t="str">
        <v>101072360  </v>
      </c>
      <c r="AK104">
        <v>44805</v>
      </c>
      <c r="AL104">
        <v>46265</v>
      </c>
      <c r="AM104" t="str">
        <v>null</v>
      </c>
      <c r="AN104" t="str">
        <v>No Data</v>
      </c>
      <c r="AO104" t="str">
        <v>null</v>
      </c>
      <c r="AP104" t="str">
        <v>null</v>
      </c>
      <c r="AQ104" t="str">
        <v>HORIZON.1.2 - Marie Skłodowska-Curie Actions (MSCA)</v>
      </c>
      <c r="AR104" t="str">
        <v>HORIZON-MSCA-2021-DN-01-01 - MSCA Doctoral Networks 2021</v>
      </c>
      <c r="AS104" t="str">
        <v>HORIZON-MSCA-2021-DN-01</v>
      </c>
      <c r="AT104" t="str">
        <v>https://cordis.europa.eu/project/id/101072360</v>
      </c>
      <c r="AU104" t="str">
        <v>Partner</v>
      </c>
      <c r="AV104">
        <v>1</v>
      </c>
      <c r="AW104" t="str">
        <v>Institut de CiÃ¨ncies del Mar, Agencia Estatal Consejo Superior de Investigaciones CientÃ­ficas</v>
      </c>
      <c r="AX104" t="str">
        <v>Spain</v>
      </c>
      <c r="AY104">
        <v>0</v>
      </c>
      <c r="AZ104" t="str">
        <v>null</v>
      </c>
      <c r="BA104" t="str">
        <v>null</v>
      </c>
      <c r="BB104" t="str">
        <v>null</v>
      </c>
      <c r="BC104" t="str">
        <v>null</v>
      </c>
      <c r="BD104" t="str">
        <v>null</v>
      </c>
      <c r="BE104" t="str">
        <v>null</v>
      </c>
      <c r="BF104" t="str">
        <v>null</v>
      </c>
      <c r="BG104" t="str">
        <v>null</v>
      </c>
      <c r="BH104" t="str">
        <v>null</v>
      </c>
      <c r="BK104" t="str">
        <v>CINERGIA POWER SOLUTIONS SLCCL</v>
      </c>
      <c r="BL104" cm="1">
        <f t="array" ref="BL104">SUMPRODUCT(($AW$2:$AW$2182=$BK104)*(1/(COUNTIFS($AH$2:$AH$2182, $AH$2:$AH$2182, $AW$2:$AW$2182, $BK104)+(COUNTIFS($AH$2:$AH$2182, $AH$2:$AH$2182, $AW$2:$AW$2182, $BK104)=0))))</f>
        <v>1</v>
      </c>
      <c r="BM104" cm="1">
        <f t="array" ref="BM104">COUNTA(_xlfn.UNIQUE(_xlfn._xlws.FILTER(Table1[Project Topic], Table1[Organization]=$BK104)))</f>
        <v>1</v>
      </c>
      <c r="BN104" s="93" t="str">
        <v>SPACE APPLICATIONS SERVICES NV</v>
      </c>
      <c r="BO104" t="s">
        <v>670</v>
      </c>
      <c r="BP104" cm="1">
        <f t="array" ref="BP104">SUM(IF(FREQUENCY(IF($R$2:$R$3000=BO104, MATCH($C$2:$C$3000, $C$2:$C$3000, 0)), ROW($C$2:$C$3000)-ROW($C$2)+1), 1))</f>
        <v>1</v>
      </c>
      <c r="BS104" s="68" t="s">
        <v>661</v>
      </c>
      <c r="BT104">
        <v>1</v>
      </c>
      <c r="BV104" t="str">
        <v>SPACE APPLICATIONS SERVICES NV</v>
      </c>
      <c r="BW104" cm="1">
        <f t="array" ref="BW104">SUM(--(FREQUENCY(IF($R$2:$R$1538=BV104, MATCH($C$2:$C$1538, $C$2:$C$1538, 0)), ROW($C$2:$C$1538)-ROW($C$2)+1)&gt;0))</f>
        <v>1</v>
      </c>
      <c r="BY104" t="str">
        <v>Strategies for the Exploitation of Anchors for FLoating Offshore Wind Energy Reaping</v>
      </c>
    </row>
    <row r="105" spans="1:77" ht="31.8" customHeight="1" x14ac:dyDescent="0.3">
      <c r="A105" s="58">
        <v>16</v>
      </c>
      <c r="B105" s="57" t="s">
        <v>3714</v>
      </c>
      <c r="C105" s="1" t="s">
        <v>2205</v>
      </c>
      <c r="D105" s="1" t="s">
        <v>2206</v>
      </c>
      <c r="E105" s="1">
        <v>871571</v>
      </c>
      <c r="F105" s="21">
        <v>43831</v>
      </c>
      <c r="G105" s="21">
        <v>45291</v>
      </c>
      <c r="H105" s="1" t="s">
        <v>22</v>
      </c>
      <c r="I105" s="1" t="s">
        <v>2207</v>
      </c>
      <c r="J105" s="1" t="s">
        <v>22</v>
      </c>
      <c r="K105" s="1" t="s">
        <v>22</v>
      </c>
      <c r="L105" s="1" t="s">
        <v>1068</v>
      </c>
      <c r="M105" s="102" t="s">
        <v>2208</v>
      </c>
      <c r="N105" s="1" t="s">
        <v>582</v>
      </c>
      <c r="O105" s="1" t="s">
        <v>2209</v>
      </c>
      <c r="P105" s="1" t="s">
        <v>457</v>
      </c>
      <c r="Q105" s="97">
        <f>IFERROR(INDEX(BP:BP, MATCH(R105, BN:BN, 0)), "")</f>
        <v>1</v>
      </c>
      <c r="R105" s="1" t="s">
        <v>2232</v>
      </c>
      <c r="S105" s="1" t="s">
        <v>132</v>
      </c>
      <c r="T105" s="1" t="s">
        <v>2233</v>
      </c>
      <c r="U105" s="1" t="s">
        <v>22</v>
      </c>
      <c r="V105" s="1" t="s">
        <v>22</v>
      </c>
      <c r="W105" s="1" t="s">
        <v>22</v>
      </c>
      <c r="X105" s="1" t="s">
        <v>22</v>
      </c>
      <c r="Y105" s="1" t="s">
        <v>22</v>
      </c>
      <c r="Z105" s="1" t="s">
        <v>22</v>
      </c>
      <c r="AA105" s="1" t="s">
        <v>22</v>
      </c>
      <c r="AB105" s="4" t="s">
        <v>22</v>
      </c>
      <c r="AC105" s="4" t="s">
        <v>22</v>
      </c>
      <c r="AF105">
        <v>16</v>
      </c>
      <c r="AG105" t="str">
        <v>offshore wind energy</v>
      </c>
      <c r="AH105" t="str">
        <v>Foundations foR Offshore wiNd TurbInES</v>
      </c>
      <c r="AI105" t="str">
        <v>FRONTIERS</v>
      </c>
      <c r="AJ105" t="str">
        <v>101072360  </v>
      </c>
      <c r="AK105">
        <v>44805</v>
      </c>
      <c r="AL105">
        <v>46265</v>
      </c>
      <c r="AM105" t="str">
        <v>null</v>
      </c>
      <c r="AN105" t="str">
        <v>No Data</v>
      </c>
      <c r="AO105" t="str">
        <v>null</v>
      </c>
      <c r="AP105" t="str">
        <v>null</v>
      </c>
      <c r="AQ105" t="str">
        <v>HORIZON.1.2 - Marie Skłodowska-Curie Actions (MSCA)</v>
      </c>
      <c r="AR105" t="str">
        <v>HORIZON-MSCA-2021-DN-01-01 - MSCA Doctoral Networks 2021</v>
      </c>
      <c r="AS105" t="str">
        <v>HORIZON-MSCA-2021-DN-01</v>
      </c>
      <c r="AT105" t="str">
        <v>https://cordis.europa.eu/project/id/101072360</v>
      </c>
      <c r="AU105" t="str">
        <v>Partner</v>
      </c>
      <c r="AV105">
        <v>3</v>
      </c>
      <c r="AW105" t="str">
        <v>Klinkvort EURL</v>
      </c>
      <c r="AX105" t="str">
        <v>France</v>
      </c>
      <c r="AY105">
        <v>0</v>
      </c>
      <c r="AZ105" t="str">
        <v>null</v>
      </c>
      <c r="BA105" t="str">
        <v>null</v>
      </c>
      <c r="BB105" t="str">
        <v>null</v>
      </c>
      <c r="BC105" t="str">
        <v>null</v>
      </c>
      <c r="BD105" t="str">
        <v>null</v>
      </c>
      <c r="BE105" t="str">
        <v>null</v>
      </c>
      <c r="BF105" t="str">
        <v>null</v>
      </c>
      <c r="BG105" t="str">
        <v>null</v>
      </c>
      <c r="BH105" t="str">
        <v>null</v>
      </c>
      <c r="BK105" t="str">
        <v>ELIA SYSTEM OPERATOR</v>
      </c>
      <c r="BL105" cm="1">
        <f t="array" ref="BL105">SUMPRODUCT(($AW$2:$AW$2182=$BK105)*(1/(COUNTIFS($AH$2:$AH$2182, $AH$2:$AH$2182, $AW$2:$AW$2182, $BK105)+(COUNTIFS($AH$2:$AH$2182, $AH$2:$AH$2182, $AW$2:$AW$2182, $BK105)=0))))</f>
        <v>1</v>
      </c>
      <c r="BM105" cm="1">
        <f t="array" ref="BM105">COUNTA(_xlfn.UNIQUE(_xlfn._xlws.FILTER(Table1[Project Topic], Table1[Organization]=$BK105)))</f>
        <v>1</v>
      </c>
      <c r="BN105" s="1" t="str">
        <v>UNIVERSITAT DE GIRONA</v>
      </c>
      <c r="BO105" t="s">
        <v>676</v>
      </c>
      <c r="BP105" cm="1">
        <f t="array" ref="BP105">SUM(IF(FREQUENCY(IF($R$2:$R$3000=BO105, MATCH($C$2:$C$3000, $C$2:$C$3000, 0)), ROW($C$2:$C$3000)-ROW($C$2)+1), 1))</f>
        <v>2</v>
      </c>
      <c r="BS105" s="68" t="s">
        <v>3430</v>
      </c>
      <c r="BT105">
        <v>1</v>
      </c>
      <c r="BV105" t="str">
        <v>UNIVERSITAT DE GIRONA</v>
      </c>
      <c r="BW105" cm="1">
        <f t="array" ref="BW105">SUM(--(FREQUENCY(IF($R$2:$R$1538=BV105, MATCH($C$2:$C$1538, $C$2:$C$1538, 0)), ROW($C$2:$C$1538)-ROW($C$2)+1)&gt;0))</f>
        <v>2</v>
      </c>
      <c r="BY105" t="str">
        <v>Circular solutions for fishing gears</v>
      </c>
    </row>
    <row r="106" spans="1:77" ht="31.8" customHeight="1" x14ac:dyDescent="0.3">
      <c r="A106" s="56">
        <v>16</v>
      </c>
      <c r="B106" s="54" t="s">
        <v>3714</v>
      </c>
      <c r="C106" s="1" t="s">
        <v>2205</v>
      </c>
      <c r="D106" s="1" t="s">
        <v>2206</v>
      </c>
      <c r="E106" s="1">
        <v>871571</v>
      </c>
      <c r="F106" s="21">
        <v>43831</v>
      </c>
      <c r="G106" s="21">
        <v>45291</v>
      </c>
      <c r="H106" s="1" t="s">
        <v>22</v>
      </c>
      <c r="I106" s="1" t="s">
        <v>2207</v>
      </c>
      <c r="J106" s="1" t="s">
        <v>22</v>
      </c>
      <c r="K106" s="1" t="s">
        <v>22</v>
      </c>
      <c r="L106" s="1" t="s">
        <v>1068</v>
      </c>
      <c r="M106" s="102" t="s">
        <v>2208</v>
      </c>
      <c r="N106" s="1" t="s">
        <v>582</v>
      </c>
      <c r="O106" s="1" t="s">
        <v>2209</v>
      </c>
      <c r="P106" s="1" t="s">
        <v>457</v>
      </c>
      <c r="Q106" s="97">
        <f>IFERROR(INDEX(BP:BP, MATCH(R106, BN:BN, 0)), "")</f>
        <v>1</v>
      </c>
      <c r="R106" s="1" t="s">
        <v>2219</v>
      </c>
      <c r="S106" s="1" t="s">
        <v>36</v>
      </c>
      <c r="T106" s="1" t="s">
        <v>2220</v>
      </c>
      <c r="U106" s="1" t="s">
        <v>22</v>
      </c>
      <c r="V106" s="1" t="s">
        <v>22</v>
      </c>
      <c r="W106" s="1" t="s">
        <v>22</v>
      </c>
      <c r="X106" s="1" t="s">
        <v>22</v>
      </c>
      <c r="Y106" s="1" t="s">
        <v>22</v>
      </c>
      <c r="Z106" s="1" t="s">
        <v>22</v>
      </c>
      <c r="AA106" s="1" t="s">
        <v>22</v>
      </c>
      <c r="AB106" s="4" t="s">
        <v>22</v>
      </c>
      <c r="AC106" s="4" t="s">
        <v>22</v>
      </c>
      <c r="AF106">
        <v>16</v>
      </c>
      <c r="AG106" t="str">
        <v>offshore wind energy</v>
      </c>
      <c r="AH106" t="str">
        <v>Foundations foR Offshore wiNd TurbInES</v>
      </c>
      <c r="AI106" t="str">
        <v>FRONTIERS</v>
      </c>
      <c r="AJ106" t="str">
        <v>101072360  </v>
      </c>
      <c r="AK106">
        <v>44805</v>
      </c>
      <c r="AL106">
        <v>46265</v>
      </c>
      <c r="AM106" t="str">
        <v>null</v>
      </c>
      <c r="AN106" t="str">
        <v>No Data</v>
      </c>
      <c r="AO106" t="str">
        <v>null</v>
      </c>
      <c r="AP106" t="str">
        <v>null</v>
      </c>
      <c r="AQ106" t="str">
        <v>HORIZON.1.2 - Marie Skłodowska-Curie Actions (MSCA)</v>
      </c>
      <c r="AR106" t="str">
        <v>HORIZON-MSCA-2021-DN-01-01 - MSCA Doctoral Networks 2021</v>
      </c>
      <c r="AS106" t="str">
        <v>HORIZON-MSCA-2021-DN-01</v>
      </c>
      <c r="AT106" t="str">
        <v>https://cordis.europa.eu/project/id/101072360</v>
      </c>
      <c r="AU106" t="str">
        <v>Partner</v>
      </c>
      <c r="AV106">
        <v>1</v>
      </c>
      <c r="AW106" t="str">
        <v>National Yunlin University of Science and Technology</v>
      </c>
      <c r="AX106" t="str">
        <v>Taiwan</v>
      </c>
      <c r="AY106">
        <v>0</v>
      </c>
      <c r="AZ106" t="str">
        <v>null</v>
      </c>
      <c r="BA106" t="str">
        <v>null</v>
      </c>
      <c r="BB106" t="str">
        <v>null</v>
      </c>
      <c r="BC106" t="str">
        <v>null</v>
      </c>
      <c r="BD106" t="str">
        <v>null</v>
      </c>
      <c r="BE106" t="str">
        <v>null</v>
      </c>
      <c r="BF106" t="str">
        <v>null</v>
      </c>
      <c r="BG106" t="str">
        <v>null</v>
      </c>
      <c r="BH106" t="str">
        <v>null</v>
      </c>
      <c r="BK106" t="str">
        <v>ELIA TRANSMISSION BELGIUM</v>
      </c>
      <c r="BL106" cm="1">
        <f t="array" ref="BL106">SUMPRODUCT(($AW$2:$AW$2182=$BK106)*(1/(COUNTIFS($AH$2:$AH$2182, $AH$2:$AH$2182, $AW$2:$AW$2182, $BK106)+(COUNTIFS($AH$2:$AH$2182, $AH$2:$AH$2182, $AW$2:$AW$2182, $BK106)=0))))</f>
        <v>1</v>
      </c>
      <c r="BM106" cm="1">
        <f t="array" ref="BM106">COUNTA(_xlfn.UNIQUE(_xlfn._xlws.FILTER(Table1[Project Topic], Table1[Organization]=$BK106)))</f>
        <v>2</v>
      </c>
      <c r="BN106" s="93" t="str">
        <v>AINIGMA TECHNOLOGIES</v>
      </c>
      <c r="BO106" t="s">
        <v>690</v>
      </c>
      <c r="BP106" cm="1">
        <f t="array" ref="BP106">SUM(IF(FREQUENCY(IF($R$2:$R$3000=BO106, MATCH($C$2:$C$3000, $C$2:$C$3000, 0)), ROW($C$2:$C$3000)-ROW($C$2)+1), 1))</f>
        <v>1</v>
      </c>
      <c r="BS106" s="68" t="s">
        <v>3484</v>
      </c>
      <c r="BT106">
        <v>1</v>
      </c>
      <c r="BV106" t="str">
        <v>AINIGMA TECHNOLOGIES</v>
      </c>
      <c r="BW106" cm="1">
        <f t="array" ref="BW106">SUM(--(FREQUENCY(IF($R$2:$R$1538=BV106, MATCH($C$2:$C$1538, $C$2:$C$1538, 0)), ROW($C$2:$C$1538)-ROW($C$2)+1)&gt;0))</f>
        <v>1</v>
      </c>
      <c r="BY106" t="str">
        <v>SEcuring doMestic PRoduction of cost-Effective BIOmethane</v>
      </c>
    </row>
    <row r="107" spans="1:77" ht="31.8" customHeight="1" x14ac:dyDescent="0.3">
      <c r="A107" s="58">
        <v>16</v>
      </c>
      <c r="B107" s="57" t="s">
        <v>3714</v>
      </c>
      <c r="C107" s="1" t="s">
        <v>2205</v>
      </c>
      <c r="D107" s="1" t="s">
        <v>2206</v>
      </c>
      <c r="E107" s="1">
        <v>871571</v>
      </c>
      <c r="F107" s="21">
        <v>43831</v>
      </c>
      <c r="G107" s="21">
        <v>45291</v>
      </c>
      <c r="H107" s="1" t="s">
        <v>22</v>
      </c>
      <c r="I107" s="1" t="s">
        <v>2207</v>
      </c>
      <c r="J107" s="1" t="s">
        <v>22</v>
      </c>
      <c r="K107" s="1" t="s">
        <v>22</v>
      </c>
      <c r="L107" s="1" t="s">
        <v>1068</v>
      </c>
      <c r="M107" s="102" t="s">
        <v>2208</v>
      </c>
      <c r="N107" s="1" t="s">
        <v>582</v>
      </c>
      <c r="O107" s="1" t="s">
        <v>2209</v>
      </c>
      <c r="P107" s="1" t="s">
        <v>689</v>
      </c>
      <c r="Q107" s="97">
        <f>IFERROR(INDEX(BP:BP, MATCH(R107, BN:BN, 0)), "")</f>
        <v>2</v>
      </c>
      <c r="R107" s="1" t="s">
        <v>2221</v>
      </c>
      <c r="S107" s="1" t="s">
        <v>28</v>
      </c>
      <c r="T107" s="1" t="s">
        <v>2222</v>
      </c>
      <c r="U107" s="1" t="s">
        <v>22</v>
      </c>
      <c r="V107" s="1" t="s">
        <v>22</v>
      </c>
      <c r="W107" s="1" t="s">
        <v>22</v>
      </c>
      <c r="X107" s="1" t="s">
        <v>22</v>
      </c>
      <c r="Y107" s="1" t="s">
        <v>22</v>
      </c>
      <c r="Z107" s="1" t="s">
        <v>22</v>
      </c>
      <c r="AA107" s="1" t="s">
        <v>22</v>
      </c>
      <c r="AB107" s="4" t="s">
        <v>22</v>
      </c>
      <c r="AC107" s="4" t="s">
        <v>22</v>
      </c>
      <c r="AF107">
        <v>16</v>
      </c>
      <c r="AG107" t="str">
        <v>offshore wind energy</v>
      </c>
      <c r="AH107" t="str">
        <v>Foundations foR Offshore wiNd TurbInES</v>
      </c>
      <c r="AI107" t="str">
        <v>FRONTIERS</v>
      </c>
      <c r="AJ107" t="str">
        <v>101072360  </v>
      </c>
      <c r="AK107">
        <v>44805</v>
      </c>
      <c r="AL107">
        <v>46265</v>
      </c>
      <c r="AM107" t="str">
        <v>null</v>
      </c>
      <c r="AN107" t="str">
        <v>No Data</v>
      </c>
      <c r="AO107" t="str">
        <v>null</v>
      </c>
      <c r="AP107" t="str">
        <v>null</v>
      </c>
      <c r="AQ107" t="str">
        <v>HORIZON.1.2 - Marie Skłodowska-Curie Actions (MSCA)</v>
      </c>
      <c r="AR107" t="str">
        <v>HORIZON-MSCA-2021-DN-01-01 - MSCA Doctoral Networks 2021</v>
      </c>
      <c r="AS107" t="str">
        <v>HORIZON-MSCA-2021-DN-01</v>
      </c>
      <c r="AT107" t="str">
        <v>https://cordis.europa.eu/project/id/101072360</v>
      </c>
      <c r="AU107" t="str">
        <v>Partner</v>
      </c>
      <c r="AV107">
        <v>1</v>
      </c>
      <c r="AW107" t="str">
        <v>NORCONSULT NORGE AS</v>
      </c>
      <c r="AX107" t="str">
        <v>Norway</v>
      </c>
      <c r="AY107">
        <v>0</v>
      </c>
      <c r="AZ107" t="str">
        <v>null</v>
      </c>
      <c r="BA107" t="str">
        <v>null</v>
      </c>
      <c r="BB107" t="str">
        <v>null</v>
      </c>
      <c r="BC107" t="str">
        <v>null</v>
      </c>
      <c r="BD107" t="str">
        <v>null</v>
      </c>
      <c r="BE107" t="str">
        <v>null</v>
      </c>
      <c r="BF107" t="str">
        <v>null</v>
      </c>
      <c r="BG107" t="str">
        <v>null</v>
      </c>
      <c r="BH107" t="str">
        <v>null</v>
      </c>
      <c r="BK107" t="str">
        <v>FRIENDS OF THE SUPERGRID</v>
      </c>
      <c r="BL107" cm="1">
        <f t="array" ref="BL107">SUMPRODUCT(($AW$2:$AW$2182=$BK107)*(1/(COUNTIFS($AH$2:$AH$2182, $AH$2:$AH$2182, $AW$2:$AW$2182, $BK107)+(COUNTIFS($AH$2:$AH$2182, $AH$2:$AH$2182, $AW$2:$AW$2182, $BK107)=0))))</f>
        <v>1</v>
      </c>
      <c r="BM107" cm="1">
        <f t="array" ref="BM107">COUNTA(_xlfn.UNIQUE(_xlfn._xlws.FILTER(Table1[Project Topic], Table1[Organization]=$BK107)))</f>
        <v>1</v>
      </c>
      <c r="BN107" s="1" t="str">
        <v>EXUS SOFTWARE MONOPROSOPI ETAIRIA PERIORISMENIS EVTHINIS</v>
      </c>
      <c r="BO107" t="s">
        <v>692</v>
      </c>
      <c r="BP107" cm="1">
        <f t="array" ref="BP107">SUM(IF(FREQUENCY(IF($R$2:$R$3000=BO107, MATCH($C$2:$C$3000, $C$2:$C$3000, 0)), ROW($C$2:$C$3000)-ROW($C$2)+1), 1))</f>
        <v>2</v>
      </c>
      <c r="BS107" s="68" t="s">
        <v>360</v>
      </c>
      <c r="BT107">
        <v>1</v>
      </c>
      <c r="BV107" t="str">
        <v>EXUS SOFTWARE MONOPROSOPI ETAIRIA PERIORISMENIS EVTHINIS</v>
      </c>
      <c r="BW107" cm="1">
        <f t="array" ref="BW107">SUM(--(FREQUENCY(IF($R$2:$R$1538=BV107, MATCH($C$2:$C$1538, $C$2:$C$1538, 0)), ROW($C$2:$C$1538)-ROW($C$2)+1)&gt;0))</f>
        <v>2</v>
      </c>
      <c r="BY107" t="str">
        <v>Socially-acceptable Extended Reality Models and Systems</v>
      </c>
    </row>
    <row r="108" spans="1:77" ht="31.8" customHeight="1" x14ac:dyDescent="0.3">
      <c r="A108" s="58">
        <v>16</v>
      </c>
      <c r="B108" s="57" t="s">
        <v>3714</v>
      </c>
      <c r="C108" s="1" t="s">
        <v>2205</v>
      </c>
      <c r="D108" s="1" t="s">
        <v>2206</v>
      </c>
      <c r="E108" s="1">
        <v>871571</v>
      </c>
      <c r="F108" s="21">
        <v>43831</v>
      </c>
      <c r="G108" s="21">
        <v>45291</v>
      </c>
      <c r="H108" s="1" t="s">
        <v>22</v>
      </c>
      <c r="I108" s="1" t="s">
        <v>2207</v>
      </c>
      <c r="J108" s="1" t="s">
        <v>22</v>
      </c>
      <c r="K108" s="1" t="s">
        <v>22</v>
      </c>
      <c r="L108" s="1" t="s">
        <v>1068</v>
      </c>
      <c r="M108" s="102" t="s">
        <v>2208</v>
      </c>
      <c r="N108" s="1" t="s">
        <v>582</v>
      </c>
      <c r="O108" s="1" t="s">
        <v>2209</v>
      </c>
      <c r="P108" s="1" t="s">
        <v>457</v>
      </c>
      <c r="Q108" s="97">
        <f>IFERROR(INDEX(BP:BP, MATCH(R108, BN:BN, 0)), "")</f>
        <v>3</v>
      </c>
      <c r="R108" s="1" t="s">
        <v>1113</v>
      </c>
      <c r="S108" s="1" t="s">
        <v>318</v>
      </c>
      <c r="T108" s="1" t="s">
        <v>2236</v>
      </c>
      <c r="U108" s="1" t="s">
        <v>22</v>
      </c>
      <c r="V108" s="1" t="s">
        <v>22</v>
      </c>
      <c r="W108" s="1" t="s">
        <v>22</v>
      </c>
      <c r="X108" s="1" t="s">
        <v>22</v>
      </c>
      <c r="Y108" s="1" t="s">
        <v>22</v>
      </c>
      <c r="Z108" s="1" t="s">
        <v>22</v>
      </c>
      <c r="AA108" s="1" t="s">
        <v>22</v>
      </c>
      <c r="AB108" s="4" t="s">
        <v>22</v>
      </c>
      <c r="AC108" s="4" t="s">
        <v>22</v>
      </c>
      <c r="AF108">
        <v>16</v>
      </c>
      <c r="AG108" t="str">
        <v>offshore wind energy</v>
      </c>
      <c r="AH108" t="str">
        <v>Foundations foR Offshore wiNd TurbInES</v>
      </c>
      <c r="AI108" t="str">
        <v>FRONTIERS</v>
      </c>
      <c r="AJ108" t="str">
        <v>101072360  </v>
      </c>
      <c r="AK108">
        <v>44805</v>
      </c>
      <c r="AL108">
        <v>46265</v>
      </c>
      <c r="AM108" t="str">
        <v>null</v>
      </c>
      <c r="AN108" t="str">
        <v>No Data</v>
      </c>
      <c r="AO108" t="str">
        <v>null</v>
      </c>
      <c r="AP108" t="str">
        <v>null</v>
      </c>
      <c r="AQ108" t="str">
        <v>HORIZON.1.2 - Marie Skłodowska-Curie Actions (MSCA)</v>
      </c>
      <c r="AR108" t="str">
        <v>HORIZON-MSCA-2021-DN-01-01 - MSCA Doctoral Networks 2021</v>
      </c>
      <c r="AS108" t="str">
        <v>HORIZON-MSCA-2021-DN-01</v>
      </c>
      <c r="AT108" t="str">
        <v>https://cordis.europa.eu/project/id/101072360</v>
      </c>
      <c r="AU108" t="str">
        <v>Participant</v>
      </c>
      <c r="AV108">
        <v>1</v>
      </c>
      <c r="AW108" t="str">
        <v>NORGES TEKNISK-NATURVITENSKAPELIGE UNIVERSITET NTNU</v>
      </c>
      <c r="AX108" t="str">
        <v>Norway</v>
      </c>
      <c r="AY108" t="str">
        <v>€  297 748,80</v>
      </c>
      <c r="AZ108" t="str">
        <v>null</v>
      </c>
      <c r="BA108" t="str">
        <v>null</v>
      </c>
      <c r="BB108" t="str">
        <v>null</v>
      </c>
      <c r="BC108" t="str">
        <v>null</v>
      </c>
      <c r="BD108" t="str">
        <v>null</v>
      </c>
      <c r="BE108" t="str">
        <v>null</v>
      </c>
      <c r="BF108" t="str">
        <v>null</v>
      </c>
      <c r="BG108" t="str">
        <v>null</v>
      </c>
      <c r="BH108" t="str">
        <v>null</v>
      </c>
      <c r="BK108" t="str">
        <v>NATIONAL GRID ELECTRICITY TRANSMISSION PLC</v>
      </c>
      <c r="BL108" cm="1">
        <f t="array" ref="BL108">SUMPRODUCT(($AW$2:$AW$2182=$BK108)*(1/(COUNTIFS($AH$2:$AH$2182, $AH$2:$AH$2182, $AW$2:$AW$2182, $BK108)+(COUNTIFS($AH$2:$AH$2182, $AH$2:$AH$2182, $AW$2:$AW$2182, $BK108)=0))))</f>
        <v>1</v>
      </c>
      <c r="BM108" cm="1">
        <f t="array" ref="BM108">COUNTA(_xlfn.UNIQUE(_xlfn._xlws.FILTER(Table1[Project Topic], Table1[Organization]=$BK108)))</f>
        <v>1</v>
      </c>
      <c r="BN108" s="93" t="str">
        <v>LIETUVOS SVEIKATOS MOKSLU UNIVERSITETAS</v>
      </c>
      <c r="BO108" t="s">
        <v>694</v>
      </c>
      <c r="BP108" cm="1">
        <f t="array" ref="BP108">SUM(IF(FREQUENCY(IF($R$2:$R$3000=BO108, MATCH($C$2:$C$3000, $C$2:$C$3000, 0)), ROW($C$2:$C$3000)-ROW($C$2)+1), 1))</f>
        <v>2</v>
      </c>
      <c r="BS108" s="68" t="s">
        <v>1223</v>
      </c>
      <c r="BT108">
        <v>1</v>
      </c>
      <c r="BV108" t="str">
        <v>LIETUVOS SVEIKATOS MOKSLU UNIVERSITETAS</v>
      </c>
      <c r="BW108" cm="1">
        <f t="array" ref="BW108">SUM(--(FREQUENCY(IF($R$2:$R$1538=BV108, MATCH($C$2:$C$1538, $C$2:$C$1538, 0)), ROW($C$2:$C$1538)-ROW($C$2)+1)&gt;0))</f>
        <v>1</v>
      </c>
      <c r="BY108" t="str">
        <v>Support and coordination of the European Technology and Innovation Platform on Wind Energy (ETIPWind) and the SET-Plan Implementation Working Group on Offshore Wind (IWG OW)</v>
      </c>
    </row>
    <row r="109" spans="1:77" ht="31.8" customHeight="1" x14ac:dyDescent="0.3">
      <c r="A109" s="58">
        <v>16</v>
      </c>
      <c r="B109" s="57" t="s">
        <v>3714</v>
      </c>
      <c r="C109" s="1" t="s">
        <v>2205</v>
      </c>
      <c r="D109" s="1" t="s">
        <v>2206</v>
      </c>
      <c r="E109" s="1">
        <v>871571</v>
      </c>
      <c r="F109" s="21">
        <v>43831</v>
      </c>
      <c r="G109" s="21">
        <v>45291</v>
      </c>
      <c r="H109" s="1" t="s">
        <v>22</v>
      </c>
      <c r="I109" s="1" t="s">
        <v>2207</v>
      </c>
      <c r="J109" s="1" t="s">
        <v>22</v>
      </c>
      <c r="K109" s="1" t="s">
        <v>22</v>
      </c>
      <c r="L109" s="1" t="s">
        <v>1068</v>
      </c>
      <c r="M109" s="102" t="s">
        <v>2208</v>
      </c>
      <c r="N109" s="1" t="s">
        <v>582</v>
      </c>
      <c r="O109" s="1" t="s">
        <v>2209</v>
      </c>
      <c r="P109" s="1" t="s">
        <v>689</v>
      </c>
      <c r="Q109" s="97">
        <f>IFERROR(INDEX(BP:BP, MATCH(R109, BN:BN, 0)), "")</f>
        <v>1</v>
      </c>
      <c r="R109" s="1" t="s">
        <v>1115</v>
      </c>
      <c r="S109" s="1" t="s">
        <v>318</v>
      </c>
      <c r="T109" s="1" t="s">
        <v>2237</v>
      </c>
      <c r="U109" s="1" t="s">
        <v>22</v>
      </c>
      <c r="V109" s="1" t="s">
        <v>22</v>
      </c>
      <c r="W109" s="1" t="s">
        <v>22</v>
      </c>
      <c r="X109" s="1" t="s">
        <v>22</v>
      </c>
      <c r="Y109" s="1" t="s">
        <v>22</v>
      </c>
      <c r="Z109" s="1" t="s">
        <v>22</v>
      </c>
      <c r="AA109" s="1" t="s">
        <v>22</v>
      </c>
      <c r="AB109" s="4" t="s">
        <v>22</v>
      </c>
      <c r="AC109" s="4" t="s">
        <v>22</v>
      </c>
      <c r="AF109">
        <v>16</v>
      </c>
      <c r="AG109" t="str">
        <v>offshore wind energy</v>
      </c>
      <c r="AH109" t="str">
        <v>Foundations foR Offshore wiNd TurbInES</v>
      </c>
      <c r="AI109" t="str">
        <v>FRONTIERS</v>
      </c>
      <c r="AJ109" t="str">
        <v>101072360  </v>
      </c>
      <c r="AK109">
        <v>44805</v>
      </c>
      <c r="AL109">
        <v>46265</v>
      </c>
      <c r="AM109" t="str">
        <v>null</v>
      </c>
      <c r="AN109" t="str">
        <v>No Data</v>
      </c>
      <c r="AO109" t="str">
        <v>null</v>
      </c>
      <c r="AP109" t="str">
        <v>null</v>
      </c>
      <c r="AQ109" t="str">
        <v>HORIZON.1.2 - Marie Skłodowska-Curie Actions (MSCA)</v>
      </c>
      <c r="AR109" t="str">
        <v>HORIZON-MSCA-2021-DN-01-01 - MSCA Doctoral Networks 2021</v>
      </c>
      <c r="AS109" t="str">
        <v>HORIZON-MSCA-2021-DN-01</v>
      </c>
      <c r="AT109" t="str">
        <v>https://cordis.europa.eu/project/id/101072360</v>
      </c>
      <c r="AU109" t="str">
        <v>Partner</v>
      </c>
      <c r="AV109">
        <v>1</v>
      </c>
      <c r="AW109" t="str">
        <v>OffshoreWind4Kids vzw</v>
      </c>
      <c r="AX109" t="str">
        <v>Belgium</v>
      </c>
      <c r="AY109">
        <v>0</v>
      </c>
      <c r="AZ109" t="str">
        <v>null</v>
      </c>
      <c r="BA109" t="str">
        <v>null</v>
      </c>
      <c r="BB109" t="str">
        <v>null</v>
      </c>
      <c r="BC109" t="str">
        <v>null</v>
      </c>
      <c r="BD109" t="str">
        <v>null</v>
      </c>
      <c r="BE109" t="str">
        <v>null</v>
      </c>
      <c r="BF109" t="str">
        <v>null</v>
      </c>
      <c r="BG109" t="str">
        <v>null</v>
      </c>
      <c r="BH109" t="str">
        <v>null</v>
      </c>
      <c r="BK109" t="str">
        <v>TOSHIBA International (Europe) Ltd</v>
      </c>
      <c r="BL109" cm="1">
        <f t="array" ref="BL109">SUMPRODUCT(($AW$2:$AW$2182=$BK109)*(1/(COUNTIFS($AH$2:$AH$2182, $AH$2:$AH$2182, $AW$2:$AW$2182, $BK109)+(COUNTIFS($AH$2:$AH$2182, $AH$2:$AH$2182, $AW$2:$AW$2182, $BK109)=0))))</f>
        <v>1</v>
      </c>
      <c r="BM109" cm="1">
        <f t="array" ref="BM109">COUNTA(_xlfn.UNIQUE(_xlfn._xlws.FILTER(Table1[Project Topic], Table1[Organization]=$BK109)))</f>
        <v>1</v>
      </c>
      <c r="BN109" s="1" t="str">
        <v>VILNIAUS MIESTO SAVIVALDYBES VISUOMENES SVEIKATOS BIURAS</v>
      </c>
      <c r="BO109" t="s">
        <v>700</v>
      </c>
      <c r="BP109" cm="1">
        <f t="array" ref="BP109">SUM(IF(FREQUENCY(IF($R$2:$R$3000=BO109, MATCH($C$2:$C$3000, $C$2:$C$3000, 0)), ROW($C$2:$C$3000)-ROW($C$2)+1), 1))</f>
        <v>1</v>
      </c>
      <c r="BS109" s="68" t="s">
        <v>3521</v>
      </c>
      <c r="BT109">
        <v>1</v>
      </c>
      <c r="BV109" t="str">
        <v>VILNIAUS MIESTO SAVIVALDYBES VISUOMENES SVEIKATOS BIURAS</v>
      </c>
      <c r="BW109" cm="1">
        <f t="array" ref="BW109">SUM(--(FREQUENCY(IF($R$2:$R$1538=BV109, MATCH($C$2:$C$1538, $C$2:$C$1538, 0)), ROW($C$2:$C$1538)-ROW($C$2)+1)&gt;0))</f>
        <v>1</v>
      </c>
      <c r="BY109" t="str">
        <v>Supporting the SET-Plan implementation plan for offshore WIND energy</v>
      </c>
    </row>
    <row r="110" spans="1:77" ht="31.8" customHeight="1" x14ac:dyDescent="0.3">
      <c r="A110" s="58">
        <v>16</v>
      </c>
      <c r="B110" s="57" t="s">
        <v>3714</v>
      </c>
      <c r="C110" s="1" t="s">
        <v>2205</v>
      </c>
      <c r="D110" s="1" t="s">
        <v>2206</v>
      </c>
      <c r="E110" s="1">
        <v>871571</v>
      </c>
      <c r="F110" s="21">
        <v>43831</v>
      </c>
      <c r="G110" s="21">
        <v>45291</v>
      </c>
      <c r="H110" s="1" t="s">
        <v>22</v>
      </c>
      <c r="I110" s="1" t="s">
        <v>2207</v>
      </c>
      <c r="J110" s="1" t="s">
        <v>22</v>
      </c>
      <c r="K110" s="1" t="s">
        <v>22</v>
      </c>
      <c r="L110" s="1" t="s">
        <v>1068</v>
      </c>
      <c r="M110" s="102" t="s">
        <v>2208</v>
      </c>
      <c r="N110" s="1" t="s">
        <v>582</v>
      </c>
      <c r="O110" s="1" t="s">
        <v>2209</v>
      </c>
      <c r="P110" s="1" t="s">
        <v>457</v>
      </c>
      <c r="Q110" s="97">
        <f>IFERROR(INDEX(BP:BP, MATCH(R110, BN:BN, 0)), "")</f>
        <v>1</v>
      </c>
      <c r="R110" s="1" t="s">
        <v>2230</v>
      </c>
      <c r="S110" s="1" t="s">
        <v>61</v>
      </c>
      <c r="T110" s="1" t="s">
        <v>2231</v>
      </c>
      <c r="U110" s="1" t="s">
        <v>22</v>
      </c>
      <c r="V110" s="1" t="s">
        <v>22</v>
      </c>
      <c r="W110" s="1" t="s">
        <v>22</v>
      </c>
      <c r="X110" s="1" t="s">
        <v>22</v>
      </c>
      <c r="Y110" s="1" t="s">
        <v>22</v>
      </c>
      <c r="Z110" s="1" t="s">
        <v>22</v>
      </c>
      <c r="AA110" s="1" t="s">
        <v>22</v>
      </c>
      <c r="AB110" s="4" t="s">
        <v>22</v>
      </c>
      <c r="AC110" s="4" t="s">
        <v>22</v>
      </c>
      <c r="AF110">
        <v>16</v>
      </c>
      <c r="AG110" t="str">
        <v>offshore wind energy</v>
      </c>
      <c r="AH110" t="str">
        <v>Foundations foR Offshore wiNd TurbInES</v>
      </c>
      <c r="AI110" t="str">
        <v>FRONTIERS</v>
      </c>
      <c r="AJ110" t="str">
        <v>101072360  </v>
      </c>
      <c r="AK110">
        <v>44805</v>
      </c>
      <c r="AL110">
        <v>46265</v>
      </c>
      <c r="AM110" t="str">
        <v>null</v>
      </c>
      <c r="AN110" t="str">
        <v>No Data</v>
      </c>
      <c r="AO110" t="str">
        <v>null</v>
      </c>
      <c r="AP110" t="str">
        <v>null</v>
      </c>
      <c r="AQ110" t="str">
        <v>HORIZON.1.2 - Marie Skłodowska-Curie Actions (MSCA)</v>
      </c>
      <c r="AR110" t="str">
        <v>HORIZON-MSCA-2021-DN-01-01 - MSCA Doctoral Networks 2021</v>
      </c>
      <c r="AS110" t="str">
        <v>HORIZON-MSCA-2021-DN-01</v>
      </c>
      <c r="AT110" t="str">
        <v>https://cordis.europa.eu/project/id/101072360</v>
      </c>
      <c r="AU110" t="str">
        <v>Partner</v>
      </c>
      <c r="AV110">
        <v>1</v>
      </c>
      <c r="AW110" t="str">
        <v>SEA AND LAND PROJECT ENGINEERING LIMITED</v>
      </c>
      <c r="AX110" t="str">
        <v>United Kingdom</v>
      </c>
      <c r="AY110">
        <v>0</v>
      </c>
      <c r="AZ110" t="str">
        <v>null</v>
      </c>
      <c r="BA110" t="str">
        <v>null</v>
      </c>
      <c r="BB110" t="str">
        <v>null</v>
      </c>
      <c r="BC110" t="str">
        <v>null</v>
      </c>
      <c r="BD110" t="str">
        <v>null</v>
      </c>
      <c r="BE110" t="str">
        <v>null</v>
      </c>
      <c r="BF110" t="str">
        <v>null</v>
      </c>
      <c r="BG110" t="str">
        <v>null</v>
      </c>
      <c r="BH110" t="str">
        <v>null</v>
      </c>
      <c r="BK110" t="str">
        <v>Vattenfall</v>
      </c>
      <c r="BL110" cm="1">
        <f t="array" ref="BL110">SUMPRODUCT(($AW$2:$AW$2182=$BK110)*(1/(COUNTIFS($AH$2:$AH$2182, $AH$2:$AH$2182, $AW$2:$AW$2182, $BK110)+(COUNTIFS($AH$2:$AH$2182, $AH$2:$AH$2182, $AW$2:$AW$2182, $BK110)=0))))</f>
        <v>1</v>
      </c>
      <c r="BM110" cm="1">
        <f t="array" ref="BM110">COUNTA(_xlfn.UNIQUE(_xlfn._xlws.FILTER(Table1[Project Topic], Table1[Organization]=$BK110)))</f>
        <v>1</v>
      </c>
      <c r="BN110" s="93" t="str">
        <v>AGENCIA ESTATAL CONSEJO SUPERIOR DE INVESTIGACIONES CIENTIFICAS</v>
      </c>
      <c r="BO110" t="s">
        <v>706</v>
      </c>
      <c r="BP110" cm="1">
        <f t="array" ref="BP110">SUM(IF(FREQUENCY(IF($R$2:$R$3000=BO110, MATCH($C$2:$C$3000, $C$2:$C$3000, 0)), ROW($C$2:$C$3000)-ROW($C$2)+1), 1))</f>
        <v>1</v>
      </c>
      <c r="BS110" s="68" t="s">
        <v>3486</v>
      </c>
      <c r="BT110">
        <v>1</v>
      </c>
      <c r="BV110" t="str">
        <v>AGENCIA ESTATAL CONSEJO SUPERIOR DE INVESTIGACIONES CIENTIFICAS</v>
      </c>
      <c r="BW110" cm="1">
        <f t="array" ref="BW110">SUM(--(FREQUENCY(IF($R$2:$R$1538=BV110, MATCH($C$2:$C$1538, $C$2:$C$1538, 0)), ROW($C$2:$C$1538)-ROW($C$2)+1)&gt;0))</f>
        <v>8</v>
      </c>
      <c r="BY110" t="str">
        <v>Cross-border strategies for the valorization of Liquid Natural Gas</v>
      </c>
    </row>
    <row r="111" spans="1:77" ht="31.8" customHeight="1" x14ac:dyDescent="0.3">
      <c r="A111" s="56">
        <v>16</v>
      </c>
      <c r="B111" s="54" t="s">
        <v>3714</v>
      </c>
      <c r="C111" s="1" t="s">
        <v>2205</v>
      </c>
      <c r="D111" s="1" t="s">
        <v>2206</v>
      </c>
      <c r="E111" s="1">
        <v>871571</v>
      </c>
      <c r="F111" s="21">
        <v>43831</v>
      </c>
      <c r="G111" s="21">
        <v>45291</v>
      </c>
      <c r="H111" s="1" t="s">
        <v>22</v>
      </c>
      <c r="I111" s="1" t="s">
        <v>2207</v>
      </c>
      <c r="J111" s="1" t="s">
        <v>22</v>
      </c>
      <c r="K111" s="1" t="s">
        <v>22</v>
      </c>
      <c r="L111" s="1" t="s">
        <v>1068</v>
      </c>
      <c r="M111" s="102" t="s">
        <v>2208</v>
      </c>
      <c r="N111" s="1" t="s">
        <v>582</v>
      </c>
      <c r="O111" s="1" t="s">
        <v>2209</v>
      </c>
      <c r="P111" s="1" t="s">
        <v>457</v>
      </c>
      <c r="Q111" s="97">
        <f>IFERROR(INDEX(BP:BP, MATCH(R111, BN:BN, 0)), "")</f>
        <v>1</v>
      </c>
      <c r="R111" s="1" t="s">
        <v>361</v>
      </c>
      <c r="S111" s="1" t="s">
        <v>125</v>
      </c>
      <c r="T111" s="1" t="s">
        <v>2216</v>
      </c>
      <c r="U111" s="1" t="s">
        <v>22</v>
      </c>
      <c r="V111" s="1" t="s">
        <v>22</v>
      </c>
      <c r="W111" s="1" t="s">
        <v>22</v>
      </c>
      <c r="X111" s="1" t="s">
        <v>22</v>
      </c>
      <c r="Y111" s="1" t="s">
        <v>22</v>
      </c>
      <c r="Z111" s="1" t="s">
        <v>22</v>
      </c>
      <c r="AA111" s="1" t="s">
        <v>22</v>
      </c>
      <c r="AB111" s="4" t="s">
        <v>22</v>
      </c>
      <c r="AC111" s="4" t="s">
        <v>22</v>
      </c>
      <c r="AF111">
        <v>16</v>
      </c>
      <c r="AG111" t="str">
        <v>offshore wind energy</v>
      </c>
      <c r="AH111" t="str">
        <v>Foundations foR Offshore wiNd TurbInES</v>
      </c>
      <c r="AI111" t="str">
        <v>FRONTIERS</v>
      </c>
      <c r="AJ111" t="str">
        <v>101072360  </v>
      </c>
      <c r="AK111">
        <v>44805</v>
      </c>
      <c r="AL111">
        <v>46265</v>
      </c>
      <c r="AM111" t="str">
        <v>null</v>
      </c>
      <c r="AN111" t="str">
        <v>No Data</v>
      </c>
      <c r="AO111" t="str">
        <v>null</v>
      </c>
      <c r="AP111" t="str">
        <v>null</v>
      </c>
      <c r="AQ111" t="str">
        <v>HORIZON.1.2 - Marie Skłodowska-Curie Actions (MSCA)</v>
      </c>
      <c r="AR111" t="str">
        <v>HORIZON-MSCA-2021-DN-01-01 - MSCA Doctoral Networks 2021</v>
      </c>
      <c r="AS111" t="str">
        <v>HORIZON-MSCA-2021-DN-01</v>
      </c>
      <c r="AT111" t="str">
        <v>https://cordis.europa.eu/project/id/101072360</v>
      </c>
      <c r="AU111" t="str">
        <v>Participant</v>
      </c>
      <c r="AV111">
        <v>1</v>
      </c>
      <c r="AW111" t="str">
        <v>STIFTELSEN NORGES GEOTEKNISKE INSTITUTT</v>
      </c>
      <c r="AX111" t="str">
        <v>Norway</v>
      </c>
      <c r="AY111" t="str">
        <v>€  595 497,60</v>
      </c>
      <c r="AZ111" t="str">
        <v>null</v>
      </c>
      <c r="BA111" t="str">
        <v>null</v>
      </c>
      <c r="BB111" t="str">
        <v>null</v>
      </c>
      <c r="BC111" t="str">
        <v>null</v>
      </c>
      <c r="BD111" t="str">
        <v>null</v>
      </c>
      <c r="BE111" t="str">
        <v>null</v>
      </c>
      <c r="BF111" t="str">
        <v>null</v>
      </c>
      <c r="BG111" t="str">
        <v>null</v>
      </c>
      <c r="BH111" t="str">
        <v>null</v>
      </c>
      <c r="BK111" t="str">
        <v>AALBORG UNIVERSITET</v>
      </c>
      <c r="BL111" cm="1">
        <f t="array" ref="BL111">SUMPRODUCT(($AW$2:$AW$2182=$BK111)*(1/(COUNTIFS($AH$2:$AH$2182, $AH$2:$AH$2182, $AW$2:$AW$2182, $BK111)+(COUNTIFS($AH$2:$AH$2182, $AH$2:$AH$2182, $AW$2:$AW$2182, $BK111)=0))))</f>
        <v>1</v>
      </c>
      <c r="BM111" cm="1">
        <f t="array" ref="BM111">COUNTA(_xlfn.UNIQUE(_xlfn._xlws.FILTER(Table1[Project Topic], Table1[Organization]=$BK111)))</f>
        <v>2</v>
      </c>
      <c r="BN111" s="1" t="str">
        <v>PLANCTON, DIVULGACIO I SERVEIS MARINS, SOCIEDAD CIVIL PRIVADA</v>
      </c>
      <c r="BO111" t="s">
        <v>707</v>
      </c>
      <c r="BP111" cm="1">
        <f t="array" ref="BP111">SUM(IF(FREQUENCY(IF($R$2:$R$3000=BO111, MATCH($C$2:$C$3000, $C$2:$C$3000, 0)), ROW($C$2:$C$3000)-ROW($C$2)+1), 1))</f>
        <v>1</v>
      </c>
      <c r="BS111" s="68" t="s">
        <v>3540</v>
      </c>
      <c r="BT111">
        <v>1</v>
      </c>
      <c r="BV111" t="str">
        <v>PLANCTON, DIVULGACIO I SERVEIS MARINS, SOCIEDAD CIVIL PRIVADA</v>
      </c>
      <c r="BW111" cm="1">
        <f t="array" ref="BW111">SUM(--(FREQUENCY(IF($R$2:$R$1538=BV111, MATCH($C$2:$C$1538, $C$2:$C$1538, 0)), ROW($C$2:$C$1538)-ROW($C$2)+1)&gt;0))</f>
        <v>1</v>
      </c>
      <c r="BY111" t="str">
        <v>Smart Battery Manufacturing Research and Development Assistant based on Augmented Reality Technology and powered with the ARTISTIC project Computational Models</v>
      </c>
    </row>
    <row r="112" spans="1:77" ht="31.8" customHeight="1" x14ac:dyDescent="0.3">
      <c r="A112" s="58">
        <v>16</v>
      </c>
      <c r="B112" s="57" t="s">
        <v>3714</v>
      </c>
      <c r="C112" s="1" t="s">
        <v>2205</v>
      </c>
      <c r="D112" s="1" t="s">
        <v>2206</v>
      </c>
      <c r="E112" s="1">
        <v>871571</v>
      </c>
      <c r="F112" s="21">
        <v>43831</v>
      </c>
      <c r="G112" s="21">
        <v>45291</v>
      </c>
      <c r="H112" s="1" t="s">
        <v>22</v>
      </c>
      <c r="I112" s="1" t="s">
        <v>2207</v>
      </c>
      <c r="J112" s="1" t="s">
        <v>22</v>
      </c>
      <c r="K112" s="1" t="s">
        <v>22</v>
      </c>
      <c r="L112" s="1" t="s">
        <v>1068</v>
      </c>
      <c r="M112" s="102" t="s">
        <v>2208</v>
      </c>
      <c r="N112" s="1" t="s">
        <v>582</v>
      </c>
      <c r="O112" s="1" t="s">
        <v>2209</v>
      </c>
      <c r="P112" s="1" t="s">
        <v>457</v>
      </c>
      <c r="Q112" s="97">
        <f>IFERROR(INDEX(BP:BP, MATCH(R112, BN:BN, 0)), "")</f>
        <v>2</v>
      </c>
      <c r="R112" s="1" t="s">
        <v>2234</v>
      </c>
      <c r="S112" s="1" t="s">
        <v>132</v>
      </c>
      <c r="T112" s="1" t="s">
        <v>2235</v>
      </c>
      <c r="U112" s="1" t="s">
        <v>22</v>
      </c>
      <c r="V112" s="1" t="s">
        <v>22</v>
      </c>
      <c r="W112" s="1" t="s">
        <v>22</v>
      </c>
      <c r="X112" s="1" t="s">
        <v>22</v>
      </c>
      <c r="Y112" s="1" t="s">
        <v>22</v>
      </c>
      <c r="Z112" s="1" t="s">
        <v>22</v>
      </c>
      <c r="AA112" s="1" t="s">
        <v>22</v>
      </c>
      <c r="AB112" s="4" t="s">
        <v>22</v>
      </c>
      <c r="AC112" s="4" t="s">
        <v>22</v>
      </c>
      <c r="AF112">
        <v>16</v>
      </c>
      <c r="AG112" t="str">
        <v>offshore wind energy</v>
      </c>
      <c r="AH112" t="str">
        <v>Foundations foR Offshore wiNd TurbInES</v>
      </c>
      <c r="AI112" t="str">
        <v>FRONTIERS</v>
      </c>
      <c r="AJ112" t="str">
        <v>101072360  </v>
      </c>
      <c r="AK112">
        <v>44805</v>
      </c>
      <c r="AL112">
        <v>46265</v>
      </c>
      <c r="AM112" t="str">
        <v>null</v>
      </c>
      <c r="AN112" t="str">
        <v>No Data</v>
      </c>
      <c r="AO112" t="str">
        <v>null</v>
      </c>
      <c r="AP112" t="str">
        <v>null</v>
      </c>
      <c r="AQ112" t="str">
        <v>HORIZON.1.2 - Marie Skłodowska-Curie Actions (MSCA)</v>
      </c>
      <c r="AR112" t="str">
        <v>HORIZON-MSCA-2021-DN-01-01 - MSCA Doctoral Networks 2021</v>
      </c>
      <c r="AS112" t="str">
        <v>HORIZON-MSCA-2021-DN-01</v>
      </c>
      <c r="AT112" t="str">
        <v>https://cordis.europa.eu/project/id/101072360</v>
      </c>
      <c r="AU112" t="str">
        <v>coordinator</v>
      </c>
      <c r="AV112">
        <v>1</v>
      </c>
      <c r="AW112" t="str">
        <v>TECHNISCHE UNIVERSITEIT DELFT</v>
      </c>
      <c r="AX112" t="str">
        <v>Netherlands</v>
      </c>
      <c r="AY112" t="str">
        <v>€ 823 111,20</v>
      </c>
      <c r="AZ112" t="str">
        <v>linkedin.com/in/kenneth-gavin-112285a</v>
      </c>
      <c r="BA112" t="str">
        <v>null</v>
      </c>
      <c r="BB112" t="str">
        <v>Ken Gavin</v>
      </c>
      <c r="BC112" t="str">
        <v>Professor of Subsurface Engineering</v>
      </c>
      <c r="BD112" t="str">
        <v>K.G.Gavin@tudelft.nl</v>
      </c>
      <c r="BE112" t="str">
        <v>null</v>
      </c>
      <c r="BF112" t="str">
        <v>linkedin.com/in/kenneth-gavin-112285a</v>
      </c>
      <c r="BG112" t="str">
        <v>null</v>
      </c>
      <c r="BH112" t="str">
        <v>null</v>
      </c>
      <c r="BK112" t="str">
        <v>CARL VON OSSIETZKY UNIVERSITAET OLDENBURG</v>
      </c>
      <c r="BL112" cm="1">
        <f t="array" ref="BL112">SUMPRODUCT(($AW$2:$AW$2182=$BK112)*(1/(COUNTIFS($AH$2:$AH$2182, $AH$2:$AH$2182, $AW$2:$AW$2182, $BK112)+(COUNTIFS($AH$2:$AH$2182, $AH$2:$AH$2182, $AW$2:$AW$2182, $BK112)=0))))</f>
        <v>2</v>
      </c>
      <c r="BM112" cm="1">
        <f t="array" ref="BM112">COUNTA(_xlfn.UNIQUE(_xlfn._xlws.FILTER(Table1[Project Topic], Table1[Organization]=$BK112)))</f>
        <v>4</v>
      </c>
      <c r="BN112" s="93" t="str">
        <v>AKADEMIA GORNICZO-HUTNICZA IM. STANISLAWA STASZICA W KRAKOWIE</v>
      </c>
      <c r="BO112" t="s">
        <v>708</v>
      </c>
      <c r="BP112" cm="1">
        <f t="array" ref="BP112">SUM(IF(FREQUENCY(IF($R$2:$R$3000=BO112, MATCH($C$2:$C$3000, $C$2:$C$3000, 0)), ROW($C$2:$C$3000)-ROW($C$2)+1), 1))</f>
        <v>1</v>
      </c>
      <c r="BS112" s="68" t="s">
        <v>3475</v>
      </c>
      <c r="BT112">
        <v>1</v>
      </c>
      <c r="BV112" t="str">
        <v>AKADEMIA GORNICZO-HUTNICZA IM. STANISLAWA STASZICA W KRAKOWIE</v>
      </c>
      <c r="BW112" cm="1">
        <f t="array" ref="BW112">SUM(--(FREQUENCY(IF($R$2:$R$1538=BV112, MATCH($C$2:$C$1538, $C$2:$C$1538, 0)), ROW($C$2:$C$1538)-ROW($C$2)+1)&gt;0))</f>
        <v>1</v>
      </c>
      <c r="BY112" t="str">
        <v>Smart Resilience Indicators for Smart Critical Infrastructures</v>
      </c>
    </row>
    <row r="113" spans="1:77" ht="31.8" customHeight="1" x14ac:dyDescent="0.3">
      <c r="A113" s="56">
        <v>1</v>
      </c>
      <c r="B113" s="54" t="s">
        <v>3678</v>
      </c>
      <c r="C113" s="1" t="s">
        <v>40</v>
      </c>
      <c r="D113" s="1" t="s">
        <v>41</v>
      </c>
      <c r="E113" s="1">
        <v>101157643</v>
      </c>
      <c r="F113" s="21">
        <v>45300</v>
      </c>
      <c r="G113" s="21">
        <v>46812</v>
      </c>
      <c r="H113" s="1" t="s">
        <v>22</v>
      </c>
      <c r="I113" s="1" t="s">
        <v>22</v>
      </c>
      <c r="J113" s="1" t="s">
        <v>22</v>
      </c>
      <c r="K113" s="1" t="s">
        <v>22</v>
      </c>
      <c r="L113" s="1" t="s">
        <v>42</v>
      </c>
      <c r="M113" s="102" t="s">
        <v>43</v>
      </c>
      <c r="N113" s="1" t="s">
        <v>44</v>
      </c>
      <c r="O113" s="1" t="s">
        <v>45</v>
      </c>
      <c r="P113" s="1" t="s">
        <v>22</v>
      </c>
      <c r="Q113" s="97">
        <f>IFERROR(INDEX(BP:BP, MATCH(R113, BN:BN, 0)), "")</f>
        <v>1</v>
      </c>
      <c r="R113" s="1" t="s">
        <v>60</v>
      </c>
      <c r="S113" s="1" t="s">
        <v>61</v>
      </c>
      <c r="T113" s="1" t="s">
        <v>22</v>
      </c>
      <c r="U113" s="1" t="s">
        <v>62</v>
      </c>
      <c r="V113" s="1" t="s">
        <v>22</v>
      </c>
      <c r="W113" s="1" t="s">
        <v>63</v>
      </c>
      <c r="X113" s="1" t="s">
        <v>64</v>
      </c>
      <c r="Y113" s="1" t="s">
        <v>65</v>
      </c>
      <c r="Z113" s="1" t="s">
        <v>22</v>
      </c>
      <c r="AA113" s="1" t="s">
        <v>22</v>
      </c>
      <c r="AB113" s="4" t="s">
        <v>22</v>
      </c>
      <c r="AC113" s="4" t="s">
        <v>22</v>
      </c>
      <c r="AF113">
        <v>16</v>
      </c>
      <c r="AG113" t="str">
        <v>offshore wind energy</v>
      </c>
      <c r="AH113" t="str">
        <v>Foundations foR Offshore wiNd TurbInES</v>
      </c>
      <c r="AI113" t="str">
        <v>FRONTIERS</v>
      </c>
      <c r="AJ113" t="str">
        <v>101072360  </v>
      </c>
      <c r="AK113">
        <v>44805</v>
      </c>
      <c r="AL113">
        <v>46265</v>
      </c>
      <c r="AM113" t="str">
        <v>null</v>
      </c>
      <c r="AN113" t="str">
        <v>No Data</v>
      </c>
      <c r="AO113" t="str">
        <v>null</v>
      </c>
      <c r="AP113" t="str">
        <v>null</v>
      </c>
      <c r="AQ113" t="str">
        <v>HORIZON.1.2 - Marie Skłodowska-Curie Actions (MSCA)</v>
      </c>
      <c r="AR113" t="str">
        <v>HORIZON-MSCA-2021-DN-01-01 - MSCA Doctoral Networks 2021</v>
      </c>
      <c r="AS113" t="str">
        <v>HORIZON-MSCA-2021-DN-01</v>
      </c>
      <c r="AT113" t="str">
        <v>https://cordis.europa.eu/project/id/101072360</v>
      </c>
      <c r="AU113" t="str">
        <v>Partner</v>
      </c>
      <c r="AV113">
        <v>1</v>
      </c>
      <c r="AW113" t="str">
        <v>THE UNIVERSITY OF NOTTINGHAM</v>
      </c>
      <c r="AX113" t="str">
        <v>United Kingdom</v>
      </c>
      <c r="AY113">
        <v>0</v>
      </c>
      <c r="AZ113" t="str">
        <v>null</v>
      </c>
      <c r="BA113" t="str">
        <v>null</v>
      </c>
      <c r="BB113" t="str">
        <v>null</v>
      </c>
      <c r="BC113" t="str">
        <v>null</v>
      </c>
      <c r="BD113" t="str">
        <v>null</v>
      </c>
      <c r="BE113" t="str">
        <v>null</v>
      </c>
      <c r="BF113" t="str">
        <v>null</v>
      </c>
      <c r="BG113" t="str">
        <v>null</v>
      </c>
      <c r="BH113" t="str">
        <v>null</v>
      </c>
      <c r="BK113" t="str">
        <v>CENTRE FOR RENEWABLE ENERGY SOURCES AND SAVING FONDATION</v>
      </c>
      <c r="BL113" cm="1">
        <f t="array" ref="BL113">SUMPRODUCT(($AW$2:$AW$2182=$BK113)*(1/(COUNTIFS($AH$2:$AH$2182, $AH$2:$AH$2182, $AW$2:$AW$2182, $BK113)+(COUNTIFS($AH$2:$AH$2182, $AH$2:$AH$2182, $AW$2:$AW$2182, $BK113)=0))))</f>
        <v>1</v>
      </c>
      <c r="BM113" cm="1">
        <f t="array" ref="BM113">COUNTA(_xlfn.UNIQUE(_xlfn._xlws.FILTER(Table1[Project Topic], Table1[Organization]=$BK113)))</f>
        <v>2</v>
      </c>
      <c r="BN113" s="1" t="str">
        <v>ALP TECHNOLOGIES LTD</v>
      </c>
      <c r="BO113" t="s">
        <v>716</v>
      </c>
      <c r="BP113" cm="1">
        <f t="array" ref="BP113">SUM(IF(FREQUENCY(IF($R$2:$R$3000=BO113, MATCH($C$2:$C$3000, $C$2:$C$3000, 0)), ROW($C$2:$C$3000)-ROW($C$2)+1), 1))</f>
        <v>3</v>
      </c>
      <c r="BS113" s="68" t="s">
        <v>2210</v>
      </c>
      <c r="BT113">
        <v>1</v>
      </c>
      <c r="BV113" t="str">
        <v>ALP TECHNOLOGIES LTD</v>
      </c>
      <c r="BW113" cm="1">
        <f t="array" ref="BW113">SUM(--(FREQUENCY(IF($R$2:$R$1538=BV113, MATCH($C$2:$C$1538, $C$2:$C$1538, 0)), ROW($C$2:$C$1538)-ROW($C$2)+1)&gt;0))</f>
        <v>1</v>
      </c>
      <c r="BY113" t="str">
        <v>Co-creating and Upscaling Sponge Landscapes by Working with Natural Water Retention and Sustainable Management</v>
      </c>
    </row>
    <row r="114" spans="1:77" ht="31.8" customHeight="1" x14ac:dyDescent="0.3">
      <c r="A114" s="56">
        <v>1</v>
      </c>
      <c r="B114" s="54" t="s">
        <v>3678</v>
      </c>
      <c r="C114" s="1" t="s">
        <v>40</v>
      </c>
      <c r="D114" s="1" t="s">
        <v>41</v>
      </c>
      <c r="E114" s="1">
        <v>101157643</v>
      </c>
      <c r="F114" s="21">
        <v>45300</v>
      </c>
      <c r="G114" s="21">
        <v>46812</v>
      </c>
      <c r="H114" s="1" t="s">
        <v>22</v>
      </c>
      <c r="I114" s="1" t="s">
        <v>22</v>
      </c>
      <c r="J114" s="1" t="s">
        <v>22</v>
      </c>
      <c r="K114" s="1" t="s">
        <v>22</v>
      </c>
      <c r="L114" s="1" t="s">
        <v>42</v>
      </c>
      <c r="M114" s="102" t="s">
        <v>43</v>
      </c>
      <c r="N114" s="1" t="s">
        <v>44</v>
      </c>
      <c r="O114" s="1" t="s">
        <v>45</v>
      </c>
      <c r="P114" s="1" t="s">
        <v>22</v>
      </c>
      <c r="Q114" s="97">
        <f>IFERROR(INDEX(BP:BP, MATCH(R114, BN:BN, 0)), "")</f>
        <v>1</v>
      </c>
      <c r="R114" s="1" t="s">
        <v>60</v>
      </c>
      <c r="S114" s="1" t="s">
        <v>61</v>
      </c>
      <c r="T114" s="1" t="s">
        <v>22</v>
      </c>
      <c r="U114" s="1" t="s">
        <v>62</v>
      </c>
      <c r="V114" s="1" t="s">
        <v>22</v>
      </c>
      <c r="W114" s="1" t="s">
        <v>66</v>
      </c>
      <c r="X114" s="1" t="s">
        <v>67</v>
      </c>
      <c r="Y114" s="1" t="s">
        <v>68</v>
      </c>
      <c r="Z114" s="69" t="s">
        <v>22</v>
      </c>
      <c r="AA114" s="1" t="s">
        <v>69</v>
      </c>
      <c r="AB114" s="4" t="s">
        <v>22</v>
      </c>
      <c r="AC114" s="4" t="s">
        <v>22</v>
      </c>
      <c r="AF114">
        <v>16</v>
      </c>
      <c r="AG114" t="str">
        <v>offshore wind energy</v>
      </c>
      <c r="AH114" t="str">
        <v>Foundations foR Offshore wiNd TurbInES</v>
      </c>
      <c r="AI114" t="str">
        <v>FRONTIERS</v>
      </c>
      <c r="AJ114" t="str">
        <v>101072360  </v>
      </c>
      <c r="AK114">
        <v>44805</v>
      </c>
      <c r="AL114">
        <v>46265</v>
      </c>
      <c r="AM114" t="str">
        <v>null</v>
      </c>
      <c r="AN114" t="str">
        <v>No Data</v>
      </c>
      <c r="AO114" t="str">
        <v>null</v>
      </c>
      <c r="AP114" t="str">
        <v>null</v>
      </c>
      <c r="AQ114" t="str">
        <v>HORIZON.1.2 - Marie Skłodowska-Curie Actions (MSCA)</v>
      </c>
      <c r="AR114" t="str">
        <v>HORIZON-MSCA-2021-DN-01-01 - MSCA Doctoral Networks 2021</v>
      </c>
      <c r="AS114" t="str">
        <v>HORIZON-MSCA-2021-DN-01</v>
      </c>
      <c r="AT114" t="str">
        <v>https://cordis.europa.eu/project/id/101072360</v>
      </c>
      <c r="AU114" t="str">
        <v>Partner</v>
      </c>
      <c r="AV114">
        <v>1</v>
      </c>
      <c r="AW114" t="str">
        <v>THE UNIVERSITY OF TEXAS SYSTEM</v>
      </c>
      <c r="AX114" t="str">
        <v>United States</v>
      </c>
      <c r="AY114">
        <v>0</v>
      </c>
      <c r="AZ114" t="str">
        <v>null</v>
      </c>
      <c r="BA114" t="str">
        <v>null</v>
      </c>
      <c r="BB114" t="str">
        <v>null</v>
      </c>
      <c r="BC114" t="str">
        <v>null</v>
      </c>
      <c r="BD114" t="str">
        <v>null</v>
      </c>
      <c r="BE114" t="str">
        <v>null</v>
      </c>
      <c r="BF114" t="str">
        <v>null</v>
      </c>
      <c r="BG114" t="str">
        <v>null</v>
      </c>
      <c r="BH114" t="str">
        <v>null</v>
      </c>
      <c r="BK114" t="str">
        <v>DHI</v>
      </c>
      <c r="BL114" cm="1">
        <f t="array" ref="BL114">SUMPRODUCT(($AW$2:$AW$2182=$BK114)*(1/(COUNTIFS($AH$2:$AH$2182, $AH$2:$AH$2182, $AW$2:$AW$2182, $BK114)+(COUNTIFS($AH$2:$AH$2182, $AH$2:$AH$2182, $AW$2:$AW$2182, $BK114)=0))))</f>
        <v>1</v>
      </c>
      <c r="BM114" cm="1">
        <f t="array" ref="BM114">COUNTA(_xlfn.UNIQUE(_xlfn._xlws.FILTER(Table1[Project Topic], Table1[Organization]=$BK114)))</f>
        <v>1</v>
      </c>
      <c r="BN114" s="93" t="str">
        <v>ASTON UNIVERSITY</v>
      </c>
      <c r="BO114" t="s">
        <v>721</v>
      </c>
      <c r="BP114" cm="1">
        <f t="array" ref="BP114">SUM(IF(FREQUENCY(IF($R$2:$R$3000=BO114, MATCH($C$2:$C$3000, $C$2:$C$3000, 0)), ROW($C$2:$C$3000)-ROW($C$2)+1), 1))</f>
        <v>1</v>
      </c>
      <c r="BS114" s="68" t="s">
        <v>3507</v>
      </c>
      <c r="BT114">
        <v>1</v>
      </c>
      <c r="BV114" t="str">
        <v>ASTON UNIVERSITY</v>
      </c>
      <c r="BW114" cm="1">
        <f t="array" ref="BW114">SUM(--(FREQUENCY(IF($R$2:$R$1538=BV114, MATCH($C$2:$C$1538, $C$2:$C$1538, 0)), ROW($C$2:$C$1538)-ROW($C$2)+1)&gt;0))</f>
        <v>1</v>
      </c>
      <c r="BY114" t="str">
        <v xml:space="preserve">Sustainable resilient data-enabled offshore wind farm and control co-design for Med Sea environments </v>
      </c>
    </row>
    <row r="115" spans="1:77" ht="31.8" customHeight="1" x14ac:dyDescent="0.3">
      <c r="A115" s="56">
        <v>1</v>
      </c>
      <c r="B115" s="54" t="s">
        <v>3678</v>
      </c>
      <c r="C115" s="1" t="s">
        <v>40</v>
      </c>
      <c r="D115" s="1" t="s">
        <v>41</v>
      </c>
      <c r="E115" s="1">
        <v>101157643</v>
      </c>
      <c r="F115" s="21">
        <v>45300</v>
      </c>
      <c r="G115" s="21">
        <v>46812</v>
      </c>
      <c r="H115" s="1" t="s">
        <v>22</v>
      </c>
      <c r="I115" s="1" t="s">
        <v>22</v>
      </c>
      <c r="J115" s="1" t="s">
        <v>22</v>
      </c>
      <c r="K115" s="1" t="s">
        <v>22</v>
      </c>
      <c r="L115" s="1" t="s">
        <v>42</v>
      </c>
      <c r="M115" s="102" t="s">
        <v>43</v>
      </c>
      <c r="N115" s="1" t="s">
        <v>44</v>
      </c>
      <c r="O115" s="1" t="s">
        <v>45</v>
      </c>
      <c r="P115" s="1" t="s">
        <v>22</v>
      </c>
      <c r="Q115" s="97">
        <f>IFERROR(INDEX(BP:BP, MATCH(R115, BN:BN, 0)), "")</f>
        <v>2</v>
      </c>
      <c r="R115" s="1" t="s">
        <v>46</v>
      </c>
      <c r="S115" s="1" t="s">
        <v>47</v>
      </c>
      <c r="T115" s="1" t="s">
        <v>22</v>
      </c>
      <c r="U115" s="1" t="s">
        <v>48</v>
      </c>
      <c r="V115" s="1" t="s">
        <v>22</v>
      </c>
      <c r="W115" s="1" t="s">
        <v>49</v>
      </c>
      <c r="X115" s="1" t="s">
        <v>50</v>
      </c>
      <c r="Y115" s="1" t="s">
        <v>51</v>
      </c>
      <c r="Z115" s="69" t="s">
        <v>22</v>
      </c>
      <c r="AA115" s="1" t="s">
        <v>52</v>
      </c>
      <c r="AB115" s="4" t="s">
        <v>22</v>
      </c>
      <c r="AC115" s="4" t="s">
        <v>22</v>
      </c>
      <c r="AF115">
        <v>16</v>
      </c>
      <c r="AG115" t="str">
        <v>offshore wind energy</v>
      </c>
      <c r="AH115" t="str">
        <v>Foundations foR Offshore wiNd TurbInES</v>
      </c>
      <c r="AI115" t="str">
        <v>FRONTIERS</v>
      </c>
      <c r="AJ115" t="str">
        <v>101072360  </v>
      </c>
      <c r="AK115">
        <v>44805</v>
      </c>
      <c r="AL115">
        <v>46265</v>
      </c>
      <c r="AM115" t="str">
        <v>null</v>
      </c>
      <c r="AN115" t="str">
        <v>No Data</v>
      </c>
      <c r="AO115" t="str">
        <v>null</v>
      </c>
      <c r="AP115" t="str">
        <v>null</v>
      </c>
      <c r="AQ115" t="str">
        <v>HORIZON.1.2 - Marie Skłodowska-Curie Actions (MSCA)</v>
      </c>
      <c r="AR115" t="str">
        <v>HORIZON-MSCA-2021-DN-01-01 - MSCA Doctoral Networks 2021</v>
      </c>
      <c r="AS115" t="str">
        <v>HORIZON-MSCA-2021-DN-01</v>
      </c>
      <c r="AT115" t="str">
        <v>https://cordis.europa.eu/project/id/101072360</v>
      </c>
      <c r="AU115" t="str">
        <v>Partner</v>
      </c>
      <c r="AV115">
        <v>1</v>
      </c>
      <c r="AW115" t="str">
        <v>THE UNIVERSITY OF WESTERN AUSTRALIA</v>
      </c>
      <c r="AX115" t="str">
        <v>Australia</v>
      </c>
      <c r="AY115">
        <v>0</v>
      </c>
      <c r="AZ115" t="str">
        <v>null</v>
      </c>
      <c r="BA115" t="str">
        <v>null</v>
      </c>
      <c r="BB115" t="str">
        <v>null</v>
      </c>
      <c r="BC115" t="str">
        <v>null</v>
      </c>
      <c r="BD115" t="str">
        <v>null</v>
      </c>
      <c r="BE115" t="str">
        <v>null</v>
      </c>
      <c r="BF115" t="str">
        <v>null</v>
      </c>
      <c r="BG115" t="str">
        <v>null</v>
      </c>
      <c r="BH115" t="str">
        <v>null</v>
      </c>
      <c r="BK115" t="str">
        <v>ETHNICON METSOVION POLYTECHNION</v>
      </c>
      <c r="BL115" cm="1">
        <f t="array" ref="BL115">SUMPRODUCT(($AW$2:$AW$2182=$BK115)*(1/(COUNTIFS($AH$2:$AH$2182, $AH$2:$AH$2182, $AW$2:$AW$2182, $BK115)+(COUNTIFS($AH$2:$AH$2182, $AH$2:$AH$2182, $AW$2:$AW$2182, $BK115)=0))))</f>
        <v>2</v>
      </c>
      <c r="BM115" cm="1">
        <f t="array" ref="BM115">COUNTA(_xlfn.UNIQUE(_xlfn._xlws.FILTER(Table1[Project Topic], Table1[Organization]=$BK115)))</f>
        <v>5</v>
      </c>
      <c r="BN115" s="1" t="str">
        <v>DALIAN INSTITUTE OF CHEMICAL PHYSICS CHINESE ACADEMY OF SCIENCES</v>
      </c>
      <c r="BO115" t="s">
        <v>723</v>
      </c>
      <c r="BP115" cm="1">
        <f t="array" ref="BP115">SUM(IF(FREQUENCY(IF($R$2:$R$3000=BO115, MATCH($C$2:$C$3000, $C$2:$C$3000, 0)), ROW($C$2:$C$3000)-ROW($C$2)+1), 1))</f>
        <v>1</v>
      </c>
      <c r="BS115" s="68" t="s">
        <v>3488</v>
      </c>
      <c r="BT115">
        <v>1</v>
      </c>
      <c r="BV115" t="str">
        <v>DALIAN INSTITUTE OF CHEMICAL PHYSICS CHINESE ACADEMY OF SCIENCES</v>
      </c>
      <c r="BW115" cm="1">
        <f t="array" ref="BW115">SUM(--(FREQUENCY(IF($R$2:$R$1538=BV115, MATCH($C$2:$C$1538, $C$2:$C$1538, 0)), ROW($C$2:$C$1538)-ROW($C$2)+1)&gt;0))</f>
        <v>1</v>
      </c>
      <c r="BY115" t="str">
        <v>SUSTAINABLE AND NATURE INCLUSIVE OFFSHORE ENERGY WITH THE PARALLEL BIODIVERSITY FLOURISHING, PROTECTION </v>
      </c>
    </row>
    <row r="116" spans="1:77" ht="31.8" customHeight="1" x14ac:dyDescent="0.3">
      <c r="A116" s="56">
        <v>1</v>
      </c>
      <c r="B116" s="54" t="s">
        <v>3678</v>
      </c>
      <c r="C116" s="1" t="s">
        <v>40</v>
      </c>
      <c r="D116" s="1" t="s">
        <v>41</v>
      </c>
      <c r="E116" s="1">
        <v>101157643</v>
      </c>
      <c r="F116" s="21">
        <v>45300</v>
      </c>
      <c r="G116" s="21">
        <v>46812</v>
      </c>
      <c r="H116" s="1" t="s">
        <v>22</v>
      </c>
      <c r="I116" s="1" t="s">
        <v>22</v>
      </c>
      <c r="J116" s="1" t="s">
        <v>22</v>
      </c>
      <c r="K116" s="1" t="s">
        <v>22</v>
      </c>
      <c r="L116" s="1" t="s">
        <v>42</v>
      </c>
      <c r="M116" s="102" t="s">
        <v>43</v>
      </c>
      <c r="N116" s="1" t="s">
        <v>44</v>
      </c>
      <c r="O116" s="1" t="s">
        <v>45</v>
      </c>
      <c r="P116" s="1" t="s">
        <v>22</v>
      </c>
      <c r="Q116" s="97">
        <f>IFERROR(INDEX(BP:BP, MATCH(R116, BN:BN, 0)), "")</f>
        <v>2</v>
      </c>
      <c r="R116" s="1" t="s">
        <v>46</v>
      </c>
      <c r="S116" s="1" t="s">
        <v>47</v>
      </c>
      <c r="T116" s="1" t="s">
        <v>22</v>
      </c>
      <c r="U116" s="1" t="s">
        <v>48</v>
      </c>
      <c r="V116" s="1" t="s">
        <v>22</v>
      </c>
      <c r="W116" s="1" t="s">
        <v>53</v>
      </c>
      <c r="X116" s="1" t="s">
        <v>54</v>
      </c>
      <c r="Y116" s="1" t="s">
        <v>55</v>
      </c>
      <c r="Z116" s="1" t="s">
        <v>22</v>
      </c>
      <c r="AA116" s="1" t="s">
        <v>56</v>
      </c>
      <c r="AB116" s="4" t="s">
        <v>22</v>
      </c>
      <c r="AC116" s="4" t="s">
        <v>22</v>
      </c>
      <c r="AF116">
        <v>16</v>
      </c>
      <c r="AG116" t="str">
        <v>offshore wind energy</v>
      </c>
      <c r="AH116" t="str">
        <v>Foundations foR Offshore wiNd TurbInES</v>
      </c>
      <c r="AI116" t="str">
        <v>FRONTIERS</v>
      </c>
      <c r="AJ116" t="str">
        <v>101072360  </v>
      </c>
      <c r="AK116">
        <v>44805</v>
      </c>
      <c r="AL116">
        <v>46265</v>
      </c>
      <c r="AM116" t="str">
        <v>null</v>
      </c>
      <c r="AN116" t="str">
        <v>No Data</v>
      </c>
      <c r="AO116" t="str">
        <v>null</v>
      </c>
      <c r="AP116" t="str">
        <v>null</v>
      </c>
      <c r="AQ116" t="str">
        <v>HORIZON.1.2 - Marie Skłodowska-Curie Actions (MSCA)</v>
      </c>
      <c r="AR116" t="str">
        <v>HORIZON-MSCA-2021-DN-01-01 - MSCA Doctoral Networks 2021</v>
      </c>
      <c r="AS116" t="str">
        <v>HORIZON-MSCA-2021-DN-01</v>
      </c>
      <c r="AT116" t="str">
        <v>https://cordis.europa.eu/project/id/101072360</v>
      </c>
      <c r="AU116" t="str">
        <v>Participant</v>
      </c>
      <c r="AV116">
        <v>1</v>
      </c>
      <c r="AW116" t="str">
        <v>UNIVERSITAT POLITECNICA DE CATALUNYA</v>
      </c>
      <c r="AX116" t="str">
        <v>Spain</v>
      </c>
      <c r="AY116" t="str">
        <v>€  251 971,20</v>
      </c>
      <c r="AZ116" t="str">
        <v>null</v>
      </c>
      <c r="BA116" t="str">
        <v>null</v>
      </c>
      <c r="BB116" t="str">
        <v>null</v>
      </c>
      <c r="BC116" t="str">
        <v>null</v>
      </c>
      <c r="BD116" t="str">
        <v>null</v>
      </c>
      <c r="BE116" t="str">
        <v>null</v>
      </c>
      <c r="BF116" t="str">
        <v>null</v>
      </c>
      <c r="BG116" t="str">
        <v>null</v>
      </c>
      <c r="BH116" t="str">
        <v>null</v>
      </c>
      <c r="BK116" t="str">
        <v>FRAUNHOFER GESELLSCHAFT ZUR FORDERUNG DER ANGEWANDTEN FORSCHUNG EV</v>
      </c>
      <c r="BL116" cm="1">
        <f t="array" ref="BL116">SUMPRODUCT(($AW$2:$AW$2182=$BK116)*(1/(COUNTIFS($AH$2:$AH$2182, $AH$2:$AH$2182, $AW$2:$AW$2182, $BK116)+(COUNTIFS($AH$2:$AH$2182, $AH$2:$AH$2182, $AW$2:$AW$2182, $BK116)=0))))</f>
        <v>2</v>
      </c>
      <c r="BM116" cm="1">
        <f t="array" ref="BM116">COUNTA(_xlfn.UNIQUE(_xlfn._xlws.FILTER(Table1[Project Topic], Table1[Organization]=$BK116)))</f>
        <v>16</v>
      </c>
      <c r="BN116" s="93" t="str">
        <v>HUAZHONG UNIVERSITY OF SCIENCE AND TECHNOLOGY</v>
      </c>
      <c r="BO116" t="s">
        <v>725</v>
      </c>
      <c r="BP116" cm="1">
        <f t="array" ref="BP116">SUM(IF(FREQUENCY(IF($R$2:$R$3000=BO116, MATCH($C$2:$C$3000, $C$2:$C$3000, 0)), ROW($C$2:$C$3000)-ROW($C$2)+1), 1))</f>
        <v>1</v>
      </c>
      <c r="BS116" s="68" t="s">
        <v>3533</v>
      </c>
      <c r="BT116">
        <v>1</v>
      </c>
      <c r="BV116" t="str">
        <v>HUAZHONG UNIVERSITY OF SCIENCE AND TECHNOLOGY</v>
      </c>
      <c r="BW116" cm="1">
        <f t="array" ref="BW116">SUM(--(FREQUENCY(IF($R$2:$R$1538=BV116, MATCH($C$2:$C$1538, $C$2:$C$1538, 0)), ROW($C$2:$C$1538)-ROW($C$2)+1)&gt;0))</f>
        <v>1</v>
      </c>
      <c r="BY116" t="str">
        <v>SUPerconducting, Reliable, lightweight, And more POWERful offshore wind turbine</v>
      </c>
    </row>
    <row r="117" spans="1:77" ht="31.8" customHeight="1" x14ac:dyDescent="0.3">
      <c r="A117" s="56">
        <v>1</v>
      </c>
      <c r="B117" s="54" t="s">
        <v>3678</v>
      </c>
      <c r="C117" s="1" t="s">
        <v>40</v>
      </c>
      <c r="D117" s="1" t="s">
        <v>41</v>
      </c>
      <c r="E117" s="1">
        <v>101157643</v>
      </c>
      <c r="F117" s="21">
        <v>45300</v>
      </c>
      <c r="G117" s="21">
        <v>46812</v>
      </c>
      <c r="H117" s="1" t="s">
        <v>22</v>
      </c>
      <c r="I117" s="1" t="s">
        <v>22</v>
      </c>
      <c r="J117" s="1" t="s">
        <v>22</v>
      </c>
      <c r="K117" s="1" t="s">
        <v>22</v>
      </c>
      <c r="L117" s="1" t="s">
        <v>42</v>
      </c>
      <c r="M117" s="102" t="s">
        <v>43</v>
      </c>
      <c r="N117" s="1" t="s">
        <v>44</v>
      </c>
      <c r="O117" s="1" t="s">
        <v>45</v>
      </c>
      <c r="P117" s="1" t="s">
        <v>22</v>
      </c>
      <c r="Q117" s="97">
        <f>IFERROR(INDEX(BP:BP, MATCH(R117, BN:BN, 0)), "")</f>
        <v>2</v>
      </c>
      <c r="R117" s="1" t="s">
        <v>46</v>
      </c>
      <c r="S117" s="1" t="s">
        <v>47</v>
      </c>
      <c r="T117" s="1" t="s">
        <v>22</v>
      </c>
      <c r="U117" s="1" t="s">
        <v>48</v>
      </c>
      <c r="V117" s="1" t="s">
        <v>22</v>
      </c>
      <c r="W117" s="1" t="s">
        <v>57</v>
      </c>
      <c r="X117" s="1" t="s">
        <v>58</v>
      </c>
      <c r="Y117" s="1" t="s">
        <v>22</v>
      </c>
      <c r="Z117" s="1" t="s">
        <v>22</v>
      </c>
      <c r="AA117" s="1" t="s">
        <v>59</v>
      </c>
      <c r="AB117" s="4" t="s">
        <v>22</v>
      </c>
      <c r="AC117" s="4" t="s">
        <v>22</v>
      </c>
      <c r="AF117">
        <v>16</v>
      </c>
      <c r="AG117" t="str">
        <v>offshore wind energy</v>
      </c>
      <c r="AH117" t="str">
        <v>Innovative tools for offshore wind and DC grids</v>
      </c>
      <c r="AI117" t="str">
        <v>InnoDC</v>
      </c>
      <c r="AJ117">
        <v>765585</v>
      </c>
      <c r="AK117">
        <v>42979</v>
      </c>
      <c r="AL117">
        <v>44561</v>
      </c>
      <c r="AM117" t="str">
        <v>null</v>
      </c>
      <c r="AN117" t="str">
        <v>€ 3 740 101,07</v>
      </c>
      <c r="AO117" t="str">
        <v>null</v>
      </c>
      <c r="AP117" t="str">
        <v>null</v>
      </c>
      <c r="AQ117" t="str">
        <v>H2020-EU.1.3. - EXCELLENT SCIENCE - Marie Skłodowska-Curie Actions</v>
      </c>
      <c r="AR117" t="str">
        <v>MSCA-ITN-2017 - Innovative Training Networks</v>
      </c>
      <c r="AS117" t="str">
        <v>H2020-MSCA-ITN-2017</v>
      </c>
      <c r="AT117" t="str">
        <v>https://cordis.europa.eu/project/id/765585</v>
      </c>
      <c r="AU117" t="str">
        <v>coordinator</v>
      </c>
      <c r="AV117">
        <v>2</v>
      </c>
      <c r="AW117" t="str">
        <v>CARDIFF UNIVERSITY</v>
      </c>
      <c r="AX117" t="str">
        <v>United Kingdom</v>
      </c>
      <c r="AY117" t="str">
        <v>€ 1 093 151,52</v>
      </c>
      <c r="AZ117" t="str">
        <v>www.linkedin.com/in/innodc-innovative-tools-for-offshore-wind-and-dc-grids-728138166/</v>
      </c>
      <c r="BA117" t="str">
        <v>null</v>
      </c>
      <c r="BB117" t="str">
        <v>Jun Liang</v>
      </c>
      <c r="BC117" t="str">
        <v>Chair Professor</v>
      </c>
      <c r="BD117" t="str">
        <v>LiangJ1@cardiff.ac.uk</v>
      </c>
      <c r="BE117" t="str">
        <v>null</v>
      </c>
      <c r="BF117" t="str">
        <v>null</v>
      </c>
      <c r="BG117" t="str">
        <v>null</v>
      </c>
      <c r="BH117" t="str">
        <v>null</v>
      </c>
      <c r="BK117" t="str">
        <v>FUNDACION CENER</v>
      </c>
      <c r="BL117" cm="1">
        <f t="array" ref="BL117">SUMPRODUCT(($AW$2:$AW$2182=$BK117)*(1/(COUNTIFS($AH$2:$AH$2182, $AH$2:$AH$2182, $AW$2:$AW$2182, $BK117)+(COUNTIFS($AH$2:$AH$2182, $AH$2:$AH$2182, $AW$2:$AW$2182, $BK117)=0))))</f>
        <v>2</v>
      </c>
      <c r="BM117" cm="1">
        <f t="array" ref="BM117">COUNTA(_xlfn.UNIQUE(_xlfn._xlws.FILTER(Table1[Project Topic], Table1[Organization]=$BK117)))</f>
        <v>3</v>
      </c>
      <c r="BN117" s="1" t="str">
        <v>INSTITUTE OF ENGINEERING THERMOPHYSICS CHINESE ACADEMY OF SCIENCE</v>
      </c>
      <c r="BO117" t="s">
        <v>727</v>
      </c>
      <c r="BP117" cm="1">
        <f t="array" ref="BP117">SUM(IF(FREQUENCY(IF($R$2:$R$3000=BO117, MATCH($C$2:$C$3000, $C$2:$C$3000, 0)), ROW($C$2:$C$3000)-ROW($C$2)+1), 1))</f>
        <v>2</v>
      </c>
      <c r="BS117" s="68" t="s">
        <v>3497</v>
      </c>
      <c r="BT117">
        <v>1</v>
      </c>
      <c r="BV117" t="str">
        <v>INSTITUTE OF ENGINEERING THERMOPHYSICS CHINESE ACADEMY OF SCIENCE</v>
      </c>
      <c r="BW117" cm="1">
        <f t="array" ref="BW117">SUM(--(FREQUENCY(IF($R$2:$R$1538=BV117, MATCH($C$2:$C$1538, $C$2:$C$1538, 0)), ROW($C$2:$C$1538)-ROW($C$2)+1)&gt;0))</f>
        <v>1</v>
      </c>
      <c r="BY117" t="str">
        <v>Smart Integration of Waste and Renewable Energy for Sustainable Heat Upgrade in the Industry</v>
      </c>
    </row>
    <row r="118" spans="1:77" ht="31.8" customHeight="1" x14ac:dyDescent="0.3">
      <c r="A118" s="56">
        <v>1</v>
      </c>
      <c r="B118" s="54" t="s">
        <v>3678</v>
      </c>
      <c r="C118" s="1" t="s">
        <v>40</v>
      </c>
      <c r="D118" s="1" t="s">
        <v>41</v>
      </c>
      <c r="E118" s="1">
        <v>101157643</v>
      </c>
      <c r="F118" s="21">
        <v>45300</v>
      </c>
      <c r="G118" s="21">
        <v>46812</v>
      </c>
      <c r="H118" s="1" t="s">
        <v>22</v>
      </c>
      <c r="I118" s="1" t="s">
        <v>22</v>
      </c>
      <c r="J118" s="1" t="s">
        <v>22</v>
      </c>
      <c r="K118" s="1" t="s">
        <v>22</v>
      </c>
      <c r="L118" s="1" t="s">
        <v>42</v>
      </c>
      <c r="M118" s="102" t="s">
        <v>43</v>
      </c>
      <c r="N118" s="1" t="s">
        <v>44</v>
      </c>
      <c r="O118" s="1" t="s">
        <v>45</v>
      </c>
      <c r="P118" s="1" t="s">
        <v>22</v>
      </c>
      <c r="Q118" s="97">
        <f>IFERROR(INDEX(BP:BP, MATCH(R118, BN:BN, 0)), "")</f>
        <v>2</v>
      </c>
      <c r="R118" s="1" t="s">
        <v>70</v>
      </c>
      <c r="S118" s="1" t="s">
        <v>71</v>
      </c>
      <c r="T118" s="1" t="s">
        <v>22</v>
      </c>
      <c r="U118" s="1" t="s">
        <v>72</v>
      </c>
      <c r="V118" s="1" t="s">
        <v>22</v>
      </c>
      <c r="W118" s="1" t="s">
        <v>73</v>
      </c>
      <c r="X118" s="1" t="s">
        <v>74</v>
      </c>
      <c r="Y118" s="1" t="s">
        <v>75</v>
      </c>
      <c r="Z118" s="1" t="s">
        <v>22</v>
      </c>
      <c r="AA118" s="1" t="s">
        <v>22</v>
      </c>
      <c r="AB118" s="4" t="s">
        <v>22</v>
      </c>
      <c r="AC118" s="4" t="s">
        <v>22</v>
      </c>
      <c r="AF118">
        <v>16</v>
      </c>
      <c r="AG118" t="str">
        <v>offshore wind energy</v>
      </c>
      <c r="AH118" t="str">
        <v>Innovative tools for offshore wind and DC grids</v>
      </c>
      <c r="AI118" t="str">
        <v>InnoDC</v>
      </c>
      <c r="AJ118">
        <v>765585</v>
      </c>
      <c r="AK118">
        <v>42979</v>
      </c>
      <c r="AL118">
        <v>44561</v>
      </c>
      <c r="AM118" t="str">
        <v>null</v>
      </c>
      <c r="AN118" t="str">
        <v>€ 3 740 101,07</v>
      </c>
      <c r="AO118" t="str">
        <v>null</v>
      </c>
      <c r="AP118" t="str">
        <v>null</v>
      </c>
      <c r="AQ118" t="str">
        <v>H2020-EU.1.3. - EXCELLENT SCIENCE - Marie Skłodowska-Curie Actions</v>
      </c>
      <c r="AR118" t="str">
        <v>MSCA-ITN-2017 - Innovative Training Networks</v>
      </c>
      <c r="AS118" t="str">
        <v>H2020-MSCA-ITN-2017</v>
      </c>
      <c r="AT118" t="str">
        <v>https://cordis.europa.eu/project/id/765585</v>
      </c>
      <c r="AU118" t="str">
        <v>coordinator</v>
      </c>
      <c r="AV118">
        <v>2</v>
      </c>
      <c r="AW118" t="str">
        <v>CARDIFF UNIVERSITY</v>
      </c>
      <c r="AX118" t="str">
        <v>United Kingdom</v>
      </c>
      <c r="AY118" t="str">
        <v>€ 1 093 151,52</v>
      </c>
      <c r="AZ118" t="str">
        <v>www.linkedin.com/in/innodc-innovative-tools-for-offshore-wind-and-dc-grids-728138166/</v>
      </c>
      <c r="BA118" t="str">
        <v>null</v>
      </c>
      <c r="BB118" t="str">
        <v>Manon davies</v>
      </c>
      <c r="BC118" t="str">
        <v>Project manager </v>
      </c>
      <c r="BD118" t="str">
        <v>DaviesM75@cardiff.ac.uk</v>
      </c>
      <c r="BE118" t="str">
        <v>null</v>
      </c>
      <c r="BF118" t="str">
        <v>linkedin.com/in/manon-davies-1719951a1</v>
      </c>
      <c r="BG118" t="str">
        <v>null</v>
      </c>
      <c r="BH118" t="str">
        <v>null</v>
      </c>
      <c r="BK118" t="str">
        <v>GARRAD HASSAN &amp; PARTNERS LIMITED</v>
      </c>
      <c r="BL118" cm="1">
        <f t="array" ref="BL118">SUMPRODUCT(($AW$2:$AW$2182=$BK118)*(1/(COUNTIFS($AH$2:$AH$2182, $AH$2:$AH$2182, $AW$2:$AW$2182, $BK118)+(COUNTIFS($AH$2:$AH$2182, $AH$2:$AH$2182, $AW$2:$AW$2182, $BK118)=0))))</f>
        <v>2</v>
      </c>
      <c r="BM118" cm="1">
        <f t="array" ref="BM118">COUNTA(_xlfn.UNIQUE(_xlfn._xlws.FILTER(Table1[Project Topic], Table1[Organization]=$BK118)))</f>
        <v>2</v>
      </c>
      <c r="BN118" s="93" t="str">
        <v>LAKEHEAD UNIVERSITY</v>
      </c>
      <c r="BO118" t="s">
        <v>729</v>
      </c>
      <c r="BP118" cm="1">
        <f t="array" ref="BP118">SUM(IF(FREQUENCY(IF($R$2:$R$3000=BO118, MATCH($C$2:$C$3000, $C$2:$C$3000, 0)), ROW($C$2:$C$3000)-ROW($C$2)+1), 1))</f>
        <v>1</v>
      </c>
      <c r="BS118" s="68" t="s">
        <v>3202</v>
      </c>
      <c r="BT118">
        <v>1</v>
      </c>
      <c r="BV118" t="str">
        <v>LAKEHEAD UNIVERSITY</v>
      </c>
      <c r="BW118" cm="1">
        <f t="array" ref="BW118">SUM(--(FREQUENCY(IF($R$2:$R$1538=BV118, MATCH($C$2:$C$1538, $C$2:$C$1538, 0)), ROW($C$2:$C$1538)-ROW($C$2)+1)&gt;0))</f>
        <v>2</v>
      </c>
      <c r="BY118" t="str">
        <v>Sustainable management of mesopelagic resources</v>
      </c>
    </row>
    <row r="119" spans="1:77" ht="31.8" customHeight="1" x14ac:dyDescent="0.3">
      <c r="A119" s="56">
        <v>1</v>
      </c>
      <c r="B119" s="54" t="s">
        <v>3678</v>
      </c>
      <c r="C119" s="1" t="s">
        <v>40</v>
      </c>
      <c r="D119" s="1" t="s">
        <v>41</v>
      </c>
      <c r="E119" s="1">
        <v>101157643</v>
      </c>
      <c r="F119" s="21">
        <v>45300</v>
      </c>
      <c r="G119" s="21">
        <v>46812</v>
      </c>
      <c r="H119" s="1" t="s">
        <v>22</v>
      </c>
      <c r="I119" s="1" t="s">
        <v>22</v>
      </c>
      <c r="J119" s="1" t="s">
        <v>22</v>
      </c>
      <c r="K119" s="1" t="s">
        <v>22</v>
      </c>
      <c r="L119" s="1" t="s">
        <v>42</v>
      </c>
      <c r="M119" s="102" t="s">
        <v>43</v>
      </c>
      <c r="N119" s="1" t="s">
        <v>44</v>
      </c>
      <c r="O119" s="1" t="s">
        <v>45</v>
      </c>
      <c r="P119" s="1" t="s">
        <v>22</v>
      </c>
      <c r="Q119" s="97">
        <f>IFERROR(INDEX(BP:BP, MATCH(R119, BN:BN, 0)), "")</f>
        <v>2</v>
      </c>
      <c r="R119" s="1" t="s">
        <v>70</v>
      </c>
      <c r="S119" s="1" t="s">
        <v>71</v>
      </c>
      <c r="T119" s="1" t="s">
        <v>22</v>
      </c>
      <c r="U119" s="1" t="s">
        <v>72</v>
      </c>
      <c r="V119" s="1" t="s">
        <v>22</v>
      </c>
      <c r="W119" s="1" t="s">
        <v>76</v>
      </c>
      <c r="X119" s="1" t="s">
        <v>77</v>
      </c>
      <c r="Y119" s="1" t="s">
        <v>78</v>
      </c>
      <c r="Z119" s="1" t="s">
        <v>79</v>
      </c>
      <c r="AA119" s="1" t="s">
        <v>80</v>
      </c>
      <c r="AB119" s="4" t="s">
        <v>22</v>
      </c>
      <c r="AC119" s="4" t="s">
        <v>22</v>
      </c>
      <c r="AF119">
        <v>16</v>
      </c>
      <c r="AG119" t="str">
        <v>offshore wind energy</v>
      </c>
      <c r="AH119" t="str">
        <v>Innovative tools for offshore wind and DC grids</v>
      </c>
      <c r="AI119" t="str">
        <v>InnoDC</v>
      </c>
      <c r="AJ119">
        <v>765585</v>
      </c>
      <c r="AK119">
        <v>42979</v>
      </c>
      <c r="AL119">
        <v>44561</v>
      </c>
      <c r="AM119" t="str">
        <v>null</v>
      </c>
      <c r="AN119" t="str">
        <v>€ 3 740 101,07</v>
      </c>
      <c r="AO119" t="str">
        <v>null</v>
      </c>
      <c r="AP119" t="str">
        <v>null</v>
      </c>
      <c r="AQ119" t="str">
        <v>H2020-EU.1.3. - EXCELLENT SCIENCE - Marie Skłodowska-Curie Actions</v>
      </c>
      <c r="AR119" t="str">
        <v>MSCA-ITN-2017 - Innovative Training Networks</v>
      </c>
      <c r="AS119" t="str">
        <v>H2020-MSCA-ITN-2017</v>
      </c>
      <c r="AT119" t="str">
        <v>https://cordis.europa.eu/project/id/765585</v>
      </c>
      <c r="AU119" t="str">
        <v>null</v>
      </c>
      <c r="AV119">
        <v>1</v>
      </c>
      <c r="AW119" t="str">
        <v>CG HOLDINGS BELGIUM NV</v>
      </c>
      <c r="AX119" t="str">
        <v>Belgium</v>
      </c>
      <c r="AY119" t="str">
        <v>€  137 808,00</v>
      </c>
      <c r="AZ119" t="str">
        <v>null</v>
      </c>
      <c r="BA119" t="str">
        <v>null</v>
      </c>
      <c r="BB119" t="str">
        <v>null</v>
      </c>
      <c r="BC119" t="str">
        <v>null</v>
      </c>
      <c r="BD119" t="str">
        <v>null</v>
      </c>
      <c r="BE119" t="str">
        <v>null</v>
      </c>
      <c r="BF119" t="str">
        <v>null</v>
      </c>
      <c r="BG119" t="str">
        <v>null</v>
      </c>
      <c r="BH119" t="str">
        <v>null</v>
      </c>
      <c r="BK119" t="str">
        <v>GERMANISCHER LLOYD INDUSTRIAL SERVICES GMBH</v>
      </c>
      <c r="BL119" cm="1">
        <f t="array" ref="BL119">SUMPRODUCT(($AW$2:$AW$2182=$BK119)*(1/(COUNTIFS($AH$2:$AH$2182, $AH$2:$AH$2182, $AW$2:$AW$2182, $BK119)+(COUNTIFS($AH$2:$AH$2182, $AH$2:$AH$2182, $AW$2:$AW$2182, $BK119)=0))))</f>
        <v>1</v>
      </c>
      <c r="BM119" cm="1">
        <f t="array" ref="BM119">COUNTA(_xlfn.UNIQUE(_xlfn._xlws.FILTER(Table1[Project Topic], Table1[Organization]=$BK119)))</f>
        <v>1</v>
      </c>
      <c r="BN119" s="1" t="str">
        <v>MACQUARIE UNIVERSITY</v>
      </c>
      <c r="BO119" t="s">
        <v>731</v>
      </c>
      <c r="BP119" cm="1">
        <f t="array" ref="BP119">SUM(IF(FREQUENCY(IF($R$2:$R$3000=BO119, MATCH($C$2:$C$3000, $C$2:$C$3000, 0)), ROW($C$2:$C$3000)-ROW($C$2)+1), 1))</f>
        <v>1</v>
      </c>
      <c r="BS119" s="68" t="s">
        <v>2189</v>
      </c>
      <c r="BT119">
        <v>1</v>
      </c>
      <c r="BV119" t="str">
        <v>MACQUARIE UNIVERSITY</v>
      </c>
      <c r="BW119" cm="1">
        <f t="array" ref="BW119">SUM(--(FREQUENCY(IF($R$2:$R$1538=BV119, MATCH($C$2:$C$1538, $C$2:$C$1538, 0)), ROW($C$2:$C$1538)-ROW($C$2)+1)&gt;0))</f>
        <v>1</v>
      </c>
      <c r="BY119" t="str">
        <v>TWINNING FOR EXCELLENCE IN FLOATING WIND TURBINE AND HYDROGEN SYSTEMS</v>
      </c>
    </row>
    <row r="120" spans="1:77" ht="31.8" customHeight="1" x14ac:dyDescent="0.3">
      <c r="A120" s="56">
        <v>1</v>
      </c>
      <c r="B120" s="54" t="s">
        <v>3678</v>
      </c>
      <c r="C120" s="1" t="s">
        <v>40</v>
      </c>
      <c r="D120" s="1" t="s">
        <v>41</v>
      </c>
      <c r="E120" s="1">
        <v>101157643</v>
      </c>
      <c r="F120" s="21">
        <v>45300</v>
      </c>
      <c r="G120" s="21">
        <v>46812</v>
      </c>
      <c r="H120" s="1" t="s">
        <v>22</v>
      </c>
      <c r="I120" s="1" t="s">
        <v>22</v>
      </c>
      <c r="J120" s="1" t="s">
        <v>22</v>
      </c>
      <c r="K120" s="1" t="s">
        <v>22</v>
      </c>
      <c r="L120" s="1" t="s">
        <v>42</v>
      </c>
      <c r="M120" s="102" t="s">
        <v>43</v>
      </c>
      <c r="N120" s="1" t="s">
        <v>44</v>
      </c>
      <c r="O120" s="1" t="s">
        <v>45</v>
      </c>
      <c r="P120" s="1" t="s">
        <v>22</v>
      </c>
      <c r="Q120" s="97">
        <f>IFERROR(INDEX(BP:BP, MATCH(R120, BN:BN, 0)), "")</f>
        <v>1</v>
      </c>
      <c r="R120" s="1" t="s">
        <v>81</v>
      </c>
      <c r="S120" s="1" t="s">
        <v>71</v>
      </c>
      <c r="T120" s="1" t="s">
        <v>22</v>
      </c>
      <c r="U120" s="1" t="s">
        <v>82</v>
      </c>
      <c r="V120" s="1" t="s">
        <v>22</v>
      </c>
      <c r="W120" s="1" t="s">
        <v>83</v>
      </c>
      <c r="X120" s="1" t="s">
        <v>84</v>
      </c>
      <c r="Y120" s="1" t="s">
        <v>85</v>
      </c>
      <c r="Z120" s="1" t="s">
        <v>86</v>
      </c>
      <c r="AA120" s="1" t="s">
        <v>87</v>
      </c>
      <c r="AB120" s="4" t="s">
        <v>22</v>
      </c>
      <c r="AC120" s="4" t="s">
        <v>22</v>
      </c>
      <c r="AF120">
        <v>16</v>
      </c>
      <c r="AG120" t="str">
        <v>offshore wind energy</v>
      </c>
      <c r="AH120" t="str">
        <v>Innovative tools for offshore wind and DC grids</v>
      </c>
      <c r="AI120" t="str">
        <v>InnoDC</v>
      </c>
      <c r="AJ120">
        <v>765585</v>
      </c>
      <c r="AK120">
        <v>42979</v>
      </c>
      <c r="AL120">
        <v>44561</v>
      </c>
      <c r="AM120" t="str">
        <v>null</v>
      </c>
      <c r="AN120" t="str">
        <v>€ 3 740 101,07</v>
      </c>
      <c r="AO120" t="str">
        <v>null</v>
      </c>
      <c r="AP120" t="str">
        <v>null</v>
      </c>
      <c r="AQ120" t="str">
        <v>H2020-EU.1.3. - EXCELLENT SCIENCE - Marie Skłodowska-Curie Actions</v>
      </c>
      <c r="AR120" t="str">
        <v>MSCA-ITN-2017 - Innovative Training Networks</v>
      </c>
      <c r="AS120" t="str">
        <v>H2020-MSCA-ITN-2017</v>
      </c>
      <c r="AT120" t="str">
        <v>https://cordis.europa.eu/project/id/765585</v>
      </c>
      <c r="AU120" t="str">
        <v>Partner</v>
      </c>
      <c r="AV120">
        <v>1</v>
      </c>
      <c r="AW120" t="str">
        <v>CHINA ELECTRIC POWER RESEARCH INSTITUTE (SEAL) SOE</v>
      </c>
      <c r="AX120" t="str">
        <v>China</v>
      </c>
      <c r="AY120">
        <v>0</v>
      </c>
      <c r="AZ120" t="str">
        <v>null</v>
      </c>
      <c r="BA120" t="str">
        <v>null</v>
      </c>
      <c r="BB120" t="str">
        <v>null</v>
      </c>
      <c r="BC120" t="str">
        <v>null</v>
      </c>
      <c r="BD120" t="str">
        <v>null</v>
      </c>
      <c r="BE120" t="str">
        <v>null</v>
      </c>
      <c r="BF120" t="str">
        <v>null</v>
      </c>
      <c r="BG120" t="str">
        <v>null</v>
      </c>
      <c r="BH120" t="str">
        <v>null</v>
      </c>
      <c r="BK120" t="str">
        <v>GOTTFRIED WILHELM LEIBNIZ UNIVERSITAET HANNOVER</v>
      </c>
      <c r="BL120" cm="1">
        <f t="array" ref="BL120">SUMPRODUCT(($AW$2:$AW$2182=$BK120)*(1/(COUNTIFS($AH$2:$AH$2182, $AH$2:$AH$2182, $AW$2:$AW$2182, $BK120)+(COUNTIFS($AH$2:$AH$2182, $AH$2:$AH$2182, $AW$2:$AW$2182, $BK120)=0))))</f>
        <v>1</v>
      </c>
      <c r="BM120" cm="1">
        <f t="array" ref="BM120">COUNTA(_xlfn.UNIQUE(_xlfn._xlws.FILTER(Table1[Project Topic], Table1[Organization]=$BK120)))</f>
        <v>2</v>
      </c>
      <c r="BN120" s="93" t="str">
        <v>PANNON EGYETEM - UNIVERSITY OF PANNONIA</v>
      </c>
      <c r="BO120" t="s">
        <v>733</v>
      </c>
      <c r="BP120" cm="1">
        <f t="array" ref="BP120">SUM(IF(FREQUENCY(IF($R$2:$R$3000=BO120, MATCH($C$2:$C$3000, $C$2:$C$3000, 0)), ROW($C$2:$C$3000)-ROW($C$2)+1), 1))</f>
        <v>1</v>
      </c>
      <c r="BS120" s="68" t="s">
        <v>3477</v>
      </c>
      <c r="BT120">
        <v>1</v>
      </c>
      <c r="BV120" t="str">
        <v>PANNON EGYETEM - UNIVERSITY OF PANNONIA</v>
      </c>
      <c r="BW120" cm="1">
        <f t="array" ref="BW120">SUM(--(FREQUENCY(IF($R$2:$R$1538=BV120, MATCH($C$2:$C$1538, $C$2:$C$1538, 0)), ROW($C$2:$C$1538)-ROW($C$2)+1)&gt;0))</f>
        <v>1</v>
      </c>
      <c r="BY120" t="str">
        <v>Truck with an Organic Rankine Cycle</v>
      </c>
    </row>
    <row r="121" spans="1:77" ht="31.8" customHeight="1" x14ac:dyDescent="0.3">
      <c r="A121" s="56">
        <v>2</v>
      </c>
      <c r="B121" s="54" t="s">
        <v>3679</v>
      </c>
      <c r="C121" s="1" t="s">
        <v>302</v>
      </c>
      <c r="D121" s="1" t="s">
        <v>303</v>
      </c>
      <c r="E121" s="1">
        <v>101153110</v>
      </c>
      <c r="F121" s="21">
        <v>45300</v>
      </c>
      <c r="G121" s="21">
        <v>46446</v>
      </c>
      <c r="H121" s="1" t="s">
        <v>22</v>
      </c>
      <c r="I121" s="1" t="s">
        <v>22</v>
      </c>
      <c r="J121" s="1" t="s">
        <v>22</v>
      </c>
      <c r="K121" s="1" t="s">
        <v>22</v>
      </c>
      <c r="L121" s="1" t="s">
        <v>304</v>
      </c>
      <c r="M121" s="102" t="s">
        <v>305</v>
      </c>
      <c r="N121" s="1" t="s">
        <v>306</v>
      </c>
      <c r="O121" s="1" t="s">
        <v>307</v>
      </c>
      <c r="P121" s="1" t="s">
        <v>22</v>
      </c>
      <c r="Q121" s="97">
        <f>IFERROR(INDEX(BP:BP, MATCH(R121, BN:BN, 0)), "")</f>
        <v>1</v>
      </c>
      <c r="R121" s="1" t="s">
        <v>131</v>
      </c>
      <c r="S121" s="1" t="s">
        <v>175</v>
      </c>
      <c r="T121" s="1" t="s">
        <v>22</v>
      </c>
      <c r="U121" s="1" t="s">
        <v>22</v>
      </c>
      <c r="V121" s="1" t="s">
        <v>22</v>
      </c>
      <c r="W121" s="1" t="s">
        <v>22</v>
      </c>
      <c r="X121" s="1" t="s">
        <v>22</v>
      </c>
      <c r="Y121" s="1" t="s">
        <v>22</v>
      </c>
      <c r="Z121" s="1" t="s">
        <v>22</v>
      </c>
      <c r="AA121" s="1" t="s">
        <v>22</v>
      </c>
      <c r="AB121" s="4" t="s">
        <v>22</v>
      </c>
      <c r="AC121" s="4" t="s">
        <v>22</v>
      </c>
      <c r="AF121">
        <v>16</v>
      </c>
      <c r="AG121" t="str">
        <v>offshore wind energy</v>
      </c>
      <c r="AH121" t="str">
        <v>Innovative tools for offshore wind and DC grids</v>
      </c>
      <c r="AI121" t="str">
        <v>InnoDC</v>
      </c>
      <c r="AJ121">
        <v>765585</v>
      </c>
      <c r="AK121">
        <v>42979</v>
      </c>
      <c r="AL121">
        <v>44561</v>
      </c>
      <c r="AM121" t="str">
        <v>null</v>
      </c>
      <c r="AN121" t="str">
        <v>€ 3 740 101,07</v>
      </c>
      <c r="AO121" t="str">
        <v>null</v>
      </c>
      <c r="AP121" t="str">
        <v>null</v>
      </c>
      <c r="AQ121" t="str">
        <v>H2020-EU.1.3. - EXCELLENT SCIENCE - Marie Skłodowska-Curie Actions</v>
      </c>
      <c r="AR121" t="str">
        <v>MSCA-ITN-2017 - Innovative Training Networks</v>
      </c>
      <c r="AS121" t="str">
        <v>H2020-MSCA-ITN-2017</v>
      </c>
      <c r="AT121" t="str">
        <v>https://cordis.europa.eu/project/id/765585</v>
      </c>
      <c r="AU121" t="str">
        <v>null</v>
      </c>
      <c r="AV121">
        <v>1</v>
      </c>
      <c r="AW121" t="str">
        <v>CINERGIA POWER SOLUTIONS SLCCL</v>
      </c>
      <c r="AX121" t="str">
        <v>Spain</v>
      </c>
      <c r="AY121" t="str">
        <v>€  247 872,96</v>
      </c>
      <c r="AZ121" t="str">
        <v>null</v>
      </c>
      <c r="BA121" t="str">
        <v>null</v>
      </c>
      <c r="BB121" t="str">
        <v>null</v>
      </c>
      <c r="BC121" t="str">
        <v>null</v>
      </c>
      <c r="BD121" t="str">
        <v>null</v>
      </c>
      <c r="BE121" t="str">
        <v>null</v>
      </c>
      <c r="BF121" t="str">
        <v>null</v>
      </c>
      <c r="BG121" t="str">
        <v>null</v>
      </c>
      <c r="BH121" t="str">
        <v>null</v>
      </c>
      <c r="BK121" t="str">
        <v>MAGNOMATICS LIMITED</v>
      </c>
      <c r="BL121" cm="1">
        <f t="array" ref="BL121">SUMPRODUCT(($AW$2:$AW$2182=$BK121)*(1/(COUNTIFS($AH$2:$AH$2182, $AH$2:$AH$2182, $AW$2:$AW$2182, $BK121)+(COUNTIFS($AH$2:$AH$2182, $AH$2:$AH$2182, $AW$2:$AW$2182, $BK121)=0))))</f>
        <v>1</v>
      </c>
      <c r="BM121" cm="1">
        <f t="array" ref="BM121">COUNTA(_xlfn.UNIQUE(_xlfn._xlws.FILTER(Table1[Project Topic], Table1[Organization]=$BK121)))</f>
        <v>1</v>
      </c>
      <c r="BN121" s="1" t="str">
        <v>SUMITOMO SHI FW ENERGIA POLSKA SPOLKA Z OGRANICZONA ODPOWIEDZIALNOSCIA</v>
      </c>
      <c r="BO121" t="s">
        <v>735</v>
      </c>
      <c r="BP121" cm="1">
        <f t="array" ref="BP121">SUM(IF(FREQUENCY(IF($R$2:$R$3000=BO121, MATCH($C$2:$C$3000, $C$2:$C$3000, 0)), ROW($C$2:$C$3000)-ROW($C$2)+1), 1))</f>
        <v>1</v>
      </c>
      <c r="BS121" s="68" t="s">
        <v>3512</v>
      </c>
      <c r="BT121">
        <v>1</v>
      </c>
      <c r="BV121" t="str">
        <v>SUMITOMO SHI FW ENERGIA POLSKA SPOLKA Z OGRANICZONA ODPOWIEDZIALNOSCIA</v>
      </c>
      <c r="BW121" cm="1">
        <f t="array" ref="BW121">SUM(--(FREQUENCY(IF($R$2:$R$1538=BV121, MATCH($C$2:$C$1538, $C$2:$C$1538, 0)), ROW($C$2:$C$1538)-ROW($C$2)+1)&gt;0))</f>
        <v>1</v>
      </c>
      <c r="BY121" t="str">
        <v>Twinning for an Offshore Wind Energy Partnership</v>
      </c>
    </row>
    <row r="122" spans="1:77" ht="31.8" customHeight="1" x14ac:dyDescent="0.3">
      <c r="A122" s="56">
        <v>2</v>
      </c>
      <c r="B122" s="54" t="s">
        <v>3679</v>
      </c>
      <c r="C122" s="1" t="s">
        <v>302</v>
      </c>
      <c r="D122" s="1" t="s">
        <v>303</v>
      </c>
      <c r="E122" s="1">
        <v>101153110</v>
      </c>
      <c r="F122" s="21">
        <v>45300</v>
      </c>
      <c r="G122" s="21">
        <v>46446</v>
      </c>
      <c r="H122" s="1" t="s">
        <v>22</v>
      </c>
      <c r="I122" s="1" t="s">
        <v>22</v>
      </c>
      <c r="J122" s="1" t="s">
        <v>22</v>
      </c>
      <c r="K122" s="1" t="s">
        <v>22</v>
      </c>
      <c r="L122" s="1" t="s">
        <v>304</v>
      </c>
      <c r="M122" s="102" t="s">
        <v>305</v>
      </c>
      <c r="N122" s="1" t="s">
        <v>306</v>
      </c>
      <c r="O122" s="1" t="s">
        <v>307</v>
      </c>
      <c r="P122" s="1" t="s">
        <v>22</v>
      </c>
      <c r="Q122" s="97">
        <f>IFERROR(INDEX(BP:BP, MATCH(R122, BN:BN, 0)), "")</f>
        <v>1</v>
      </c>
      <c r="R122" s="1" t="s">
        <v>308</v>
      </c>
      <c r="S122" s="1" t="s">
        <v>175</v>
      </c>
      <c r="T122" s="1" t="s">
        <v>22</v>
      </c>
      <c r="U122" s="1" t="s">
        <v>309</v>
      </c>
      <c r="V122" s="1" t="s">
        <v>22</v>
      </c>
      <c r="W122" s="1" t="s">
        <v>22</v>
      </c>
      <c r="X122" s="1" t="s">
        <v>22</v>
      </c>
      <c r="Y122" s="1" t="s">
        <v>22</v>
      </c>
      <c r="Z122" s="1" t="s">
        <v>22</v>
      </c>
      <c r="AA122" s="1" t="s">
        <v>22</v>
      </c>
      <c r="AB122" s="4" t="s">
        <v>22</v>
      </c>
      <c r="AC122" s="4" t="s">
        <v>22</v>
      </c>
      <c r="AF122">
        <v>16</v>
      </c>
      <c r="AG122" t="str">
        <v>offshore wind energy</v>
      </c>
      <c r="AH122" t="str">
        <v>Innovative tools for offshore wind and DC grids</v>
      </c>
      <c r="AI122" t="str">
        <v>InnoDC</v>
      </c>
      <c r="AJ122">
        <v>765585</v>
      </c>
      <c r="AK122">
        <v>42979</v>
      </c>
      <c r="AL122">
        <v>44561</v>
      </c>
      <c r="AM122" t="str">
        <v>null</v>
      </c>
      <c r="AN122" t="str">
        <v>€ 3 740 101,07</v>
      </c>
      <c r="AO122" t="str">
        <v>null</v>
      </c>
      <c r="AP122" t="str">
        <v>null</v>
      </c>
      <c r="AQ122" t="str">
        <v>H2020-EU.1.3. - EXCELLENT SCIENCE - Marie Skłodowska-Curie Actions</v>
      </c>
      <c r="AR122" t="str">
        <v>MSCA-ITN-2017 - Innovative Training Networks</v>
      </c>
      <c r="AS122" t="str">
        <v>H2020-MSCA-ITN-2017</v>
      </c>
      <c r="AT122" t="str">
        <v>https://cordis.europa.eu/project/id/765585</v>
      </c>
      <c r="AU122" t="str">
        <v>null</v>
      </c>
      <c r="AV122">
        <v>1</v>
      </c>
      <c r="AW122" t="str">
        <v>DANMARKS TEKNISKE UNIVERSITET</v>
      </c>
      <c r="AX122" t="str">
        <v>Denmark</v>
      </c>
      <c r="AY122" t="str">
        <v>€  427 064,99</v>
      </c>
      <c r="AZ122" t="str">
        <v>null</v>
      </c>
      <c r="BA122" t="str">
        <v>null</v>
      </c>
      <c r="BB122" t="str">
        <v>null</v>
      </c>
      <c r="BC122" t="str">
        <v>null</v>
      </c>
      <c r="BD122" t="str">
        <v>null</v>
      </c>
      <c r="BE122" t="str">
        <v>null</v>
      </c>
      <c r="BF122" t="str">
        <v>null</v>
      </c>
      <c r="BG122" t="str">
        <v>null</v>
      </c>
      <c r="BH122" t="str">
        <v>null</v>
      </c>
      <c r="BK122" t="str">
        <v>PANEPISTIMIO PATRON</v>
      </c>
      <c r="BL122" cm="1">
        <f t="array" ref="BL122">SUMPRODUCT(($AW$2:$AW$2182=$BK122)*(1/(COUNTIFS($AH$2:$AH$2182, $AH$2:$AH$2182, $AW$2:$AW$2182, $BK122)+(COUNTIFS($AH$2:$AH$2182, $AH$2:$AH$2182, $AW$2:$AW$2182, $BK122)=0))))</f>
        <v>1</v>
      </c>
      <c r="BM122" cm="1">
        <f t="array" ref="BM122">COUNTA(_xlfn.UNIQUE(_xlfn._xlws.FILTER(Table1[Project Topic], Table1[Organization]=$BK122)))</f>
        <v>1</v>
      </c>
      <c r="BN122" s="93" t="str">
        <v>THE QUEEN'S UNIVERSITY OF BELFAST</v>
      </c>
      <c r="BO122" t="s">
        <v>737</v>
      </c>
      <c r="BP122" cm="1">
        <f t="array" ref="BP122">SUM(IF(FREQUENCY(IF($R$2:$R$3000=BO122, MATCH($C$2:$C$3000, $C$2:$C$3000, 0)), ROW($C$2:$C$3000)-ROW($C$2)+1), 1))</f>
        <v>2</v>
      </c>
      <c r="BS122" s="68" t="s">
        <v>2314</v>
      </c>
      <c r="BT122">
        <v>1</v>
      </c>
      <c r="BV122" t="str">
        <v>THE QUEEN'S UNIVERSITY OF BELFAST</v>
      </c>
      <c r="BW122" cm="1">
        <f t="array" ref="BW122">SUM(--(FREQUENCY(IF($R$2:$R$1538=BV122, MATCH($C$2:$C$1538, $C$2:$C$1538, 0)), ROW($C$2:$C$1538)-ROW($C$2)+1)&gt;0))</f>
        <v>2</v>
      </c>
      <c r="BY122" t="str">
        <v>Digital Twin for Europe</v>
      </c>
    </row>
    <row r="123" spans="1:77" ht="31.8" customHeight="1" x14ac:dyDescent="0.3">
      <c r="A123" s="84">
        <v>17</v>
      </c>
      <c r="B123" s="1" t="s">
        <v>3786</v>
      </c>
      <c r="C123" s="1" t="s">
        <v>3858</v>
      </c>
      <c r="D123" s="1" t="s">
        <v>3744</v>
      </c>
      <c r="E123" s="1">
        <v>823745</v>
      </c>
      <c r="F123" s="21">
        <v>43466</v>
      </c>
      <c r="G123" s="21">
        <v>45291</v>
      </c>
      <c r="H123" s="21" t="s">
        <v>3860</v>
      </c>
      <c r="I123" s="1" t="s">
        <v>3861</v>
      </c>
      <c r="J123" s="1" t="s">
        <v>3862</v>
      </c>
      <c r="K123" s="85" t="s">
        <v>3859</v>
      </c>
      <c r="L123" s="1" t="s">
        <v>90</v>
      </c>
      <c r="M123" s="102" t="s">
        <v>3864</v>
      </c>
      <c r="N123" s="1" t="s">
        <v>3865</v>
      </c>
      <c r="O123" s="1" t="s">
        <v>3857</v>
      </c>
      <c r="P123" s="1" t="s">
        <v>457</v>
      </c>
      <c r="Q123" s="97">
        <f>IFERROR(INDEX(BP:BP, MATCH(R123, BN:BN, 0)), "")</f>
        <v>1</v>
      </c>
      <c r="R123" s="1" t="s">
        <v>3874</v>
      </c>
      <c r="S123" s="1" t="s">
        <v>769</v>
      </c>
      <c r="T123" s="1" t="s">
        <v>3875</v>
      </c>
      <c r="U123" s="26" t="s">
        <v>22</v>
      </c>
      <c r="V123" s="1" t="s">
        <v>22</v>
      </c>
      <c r="W123" s="26" t="s">
        <v>22</v>
      </c>
      <c r="X123" s="10" t="s">
        <v>22</v>
      </c>
      <c r="Y123" s="10" t="s">
        <v>22</v>
      </c>
      <c r="Z123" s="26" t="s">
        <v>22</v>
      </c>
      <c r="AA123" s="26" t="s">
        <v>22</v>
      </c>
      <c r="AB123" s="4" t="s">
        <v>22</v>
      </c>
      <c r="AC123" s="4" t="s">
        <v>22</v>
      </c>
      <c r="AF123">
        <v>16</v>
      </c>
      <c r="AG123" t="str">
        <v>offshore wind energy</v>
      </c>
      <c r="AH123" t="str">
        <v>Innovative tools for offshore wind and DC grids</v>
      </c>
      <c r="AI123" t="str">
        <v>InnoDC</v>
      </c>
      <c r="AJ123">
        <v>765585</v>
      </c>
      <c r="AK123">
        <v>42979</v>
      </c>
      <c r="AL123">
        <v>44561</v>
      </c>
      <c r="AM123" t="str">
        <v>null</v>
      </c>
      <c r="AN123" t="str">
        <v>€ 3 740 101,07</v>
      </c>
      <c r="AO123" t="str">
        <v>null</v>
      </c>
      <c r="AP123" t="str">
        <v>null</v>
      </c>
      <c r="AQ123" t="str">
        <v>H2020-EU.1.3. - EXCELLENT SCIENCE - Marie Skłodowska-Curie Actions</v>
      </c>
      <c r="AR123" t="str">
        <v>MSCA-ITN-2017 - Innovative Training Networks</v>
      </c>
      <c r="AS123" t="str">
        <v>H2020-MSCA-ITN-2017</v>
      </c>
      <c r="AT123" t="str">
        <v>https://cordis.europa.eu/project/id/765585</v>
      </c>
      <c r="AU123" t="str">
        <v>null</v>
      </c>
      <c r="AV123">
        <v>3</v>
      </c>
      <c r="AW123" t="str">
        <v>EFACEC ENERGIA - MAQUINAS E EQUIPAMENTOS ELECTRICOS SA</v>
      </c>
      <c r="AX123" t="str">
        <v>Portugal</v>
      </c>
      <c r="AY123" t="str">
        <v>€  238 356,36</v>
      </c>
      <c r="AZ123" t="str">
        <v>null</v>
      </c>
      <c r="BA123" t="str">
        <v>null</v>
      </c>
      <c r="BB123" t="str">
        <v>null</v>
      </c>
      <c r="BC123" t="str">
        <v>null</v>
      </c>
      <c r="BD123" t="str">
        <v>null</v>
      </c>
      <c r="BE123" t="str">
        <v>null</v>
      </c>
      <c r="BF123" t="str">
        <v>null</v>
      </c>
      <c r="BG123" t="str">
        <v>null</v>
      </c>
      <c r="BH123" t="str">
        <v>null</v>
      </c>
      <c r="BK123" t="str">
        <v>RAMBOLL IMS INGENIEURGESELLSCHAFT MBH</v>
      </c>
      <c r="BL123" cm="1">
        <f t="array" ref="BL123">SUMPRODUCT(($AW$2:$AW$2182=$BK123)*(1/(COUNTIFS($AH$2:$AH$2182, $AH$2:$AH$2182, $AW$2:$AW$2182, $BK123)+(COUNTIFS($AH$2:$AH$2182, $AH$2:$AH$2182, $AW$2:$AW$2182, $BK123)=0))))</f>
        <v>1</v>
      </c>
      <c r="BM123" cm="1">
        <f t="array" ref="BM123">COUNTA(_xlfn.UNIQUE(_xlfn._xlws.FILTER(Table1[Project Topic], Table1[Organization]=$BK123)))</f>
        <v>1</v>
      </c>
      <c r="BN123" s="1" t="str">
        <v>THE UNIVERSITY OF LIVERPOOL</v>
      </c>
      <c r="BO123" t="s">
        <v>739</v>
      </c>
      <c r="BP123" cm="1">
        <f t="array" ref="BP123">SUM(IF(FREQUENCY(IF($R$2:$R$3000=BO123, MATCH($C$2:$C$3000, $C$2:$C$3000, 0)), ROW($C$2:$C$3000)-ROW($C$2)+1), 1))</f>
        <v>3</v>
      </c>
      <c r="BS123" s="68" t="s">
        <v>3501</v>
      </c>
      <c r="BT123">
        <v>1</v>
      </c>
      <c r="BV123" t="str">
        <v>THE UNIVERSITY OF LIVERPOOL</v>
      </c>
      <c r="BW123" cm="1">
        <f t="array" ref="BW123">SUM(--(FREQUENCY(IF($R$2:$R$1538=BV123, MATCH($C$2:$C$1538, $C$2:$C$1538, 0)), ROW($C$2:$C$1538)-ROW($C$2)+1)&gt;0))</f>
        <v>1</v>
      </c>
      <c r="BY123" t="str">
        <v>Universal, open-source and cybersecure Digital Twin to provide investors in onshore wind farms valuable insights about current operations and future investments.</v>
      </c>
    </row>
    <row r="124" spans="1:77" ht="31.8" customHeight="1" x14ac:dyDescent="0.3">
      <c r="A124" s="84">
        <v>17</v>
      </c>
      <c r="B124" s="1" t="s">
        <v>3786</v>
      </c>
      <c r="C124" s="1" t="s">
        <v>3858</v>
      </c>
      <c r="D124" s="1" t="s">
        <v>3744</v>
      </c>
      <c r="E124" s="1">
        <v>823745</v>
      </c>
      <c r="F124" s="21">
        <v>43466</v>
      </c>
      <c r="G124" s="21">
        <v>45291</v>
      </c>
      <c r="H124" s="21" t="s">
        <v>3860</v>
      </c>
      <c r="I124" s="1" t="s">
        <v>3861</v>
      </c>
      <c r="J124" s="1" t="s">
        <v>3862</v>
      </c>
      <c r="K124" s="85" t="s">
        <v>3859</v>
      </c>
      <c r="L124" s="1" t="s">
        <v>90</v>
      </c>
      <c r="M124" s="102" t="s">
        <v>3864</v>
      </c>
      <c r="N124" s="1" t="s">
        <v>3865</v>
      </c>
      <c r="O124" s="1" t="s">
        <v>3857</v>
      </c>
      <c r="P124" s="1" t="s">
        <v>457</v>
      </c>
      <c r="Q124" s="97">
        <f>IFERROR(INDEX(BP:BP, MATCH(R124, BN:BN, 0)), "")</f>
        <v>3</v>
      </c>
      <c r="R124" s="1" t="s">
        <v>3876</v>
      </c>
      <c r="S124" s="1" t="s">
        <v>449</v>
      </c>
      <c r="T124" s="1" t="s">
        <v>3877</v>
      </c>
      <c r="U124" s="26" t="s">
        <v>22</v>
      </c>
      <c r="V124" s="1" t="s">
        <v>22</v>
      </c>
      <c r="W124" s="26" t="s">
        <v>22</v>
      </c>
      <c r="X124" s="10" t="s">
        <v>22</v>
      </c>
      <c r="Y124" s="10" t="s">
        <v>22</v>
      </c>
      <c r="Z124" s="26" t="s">
        <v>22</v>
      </c>
      <c r="AA124" s="26" t="s">
        <v>22</v>
      </c>
      <c r="AB124" s="4" t="s">
        <v>22</v>
      </c>
      <c r="AC124" s="4" t="s">
        <v>22</v>
      </c>
      <c r="AF124">
        <v>16</v>
      </c>
      <c r="AG124" t="str">
        <v>offshore wind energy</v>
      </c>
      <c r="AH124" t="str">
        <v>Innovative tools for offshore wind and DC grids</v>
      </c>
      <c r="AI124" t="str">
        <v>InnoDC</v>
      </c>
      <c r="AJ124">
        <v>765585</v>
      </c>
      <c r="AK124">
        <v>42979</v>
      </c>
      <c r="AL124">
        <v>44561</v>
      </c>
      <c r="AM124" t="str">
        <v>null</v>
      </c>
      <c r="AN124" t="str">
        <v>€ 3 740 101,07</v>
      </c>
      <c r="AO124" t="str">
        <v>null</v>
      </c>
      <c r="AP124" t="str">
        <v>null</v>
      </c>
      <c r="AQ124" t="str">
        <v>H2020-EU.1.3. - EXCELLENT SCIENCE - Marie Skłodowska-Curie Actions</v>
      </c>
      <c r="AR124" t="str">
        <v>MSCA-ITN-2017 - Innovative Training Networks</v>
      </c>
      <c r="AS124" t="str">
        <v>H2020-MSCA-ITN-2017</v>
      </c>
      <c r="AT124" t="str">
        <v>https://cordis.europa.eu/project/id/765585</v>
      </c>
      <c r="AU124" t="str">
        <v>null</v>
      </c>
      <c r="AV124">
        <v>1</v>
      </c>
      <c r="AW124" t="str">
        <v>ELIA SYSTEM OPERATOR</v>
      </c>
      <c r="AX124" t="str">
        <v>Belgium</v>
      </c>
      <c r="AY124" t="str">
        <v>€  122 008,80</v>
      </c>
      <c r="AZ124" t="str">
        <v>null</v>
      </c>
      <c r="BA124" t="str">
        <v>null</v>
      </c>
      <c r="BB124" t="str">
        <v>null</v>
      </c>
      <c r="BC124" t="str">
        <v>null</v>
      </c>
      <c r="BD124" t="str">
        <v>null</v>
      </c>
      <c r="BE124" t="str">
        <v>null</v>
      </c>
      <c r="BF124" t="str">
        <v>null</v>
      </c>
      <c r="BG124" t="str">
        <v>null</v>
      </c>
      <c r="BH124" t="str">
        <v>null</v>
      </c>
      <c r="BK124" t="str">
        <v>RAMBOLL MANAGEMENT CONSULTING GMBH</v>
      </c>
      <c r="BL124" cm="1">
        <f t="array" ref="BL124">SUMPRODUCT(($AW$2:$AW$2182=$BK124)*(1/(COUNTIFS($AH$2:$AH$2182, $AH$2:$AH$2182, $AW$2:$AW$2182, $BK124)+(COUNTIFS($AH$2:$AH$2182, $AH$2:$AH$2182, $AW$2:$AW$2182, $BK124)=0))))</f>
        <v>1</v>
      </c>
      <c r="BM124" cm="1">
        <f t="array" ref="BM124">COUNTA(_xlfn.UNIQUE(_xlfn._xlws.FILTER(Table1[Project Topic], Table1[Organization]=$BK124)))</f>
        <v>1</v>
      </c>
      <c r="BN124" s="93" t="str">
        <v>THE UNIVERSITY OF SYDNEY</v>
      </c>
      <c r="BO124" t="s">
        <v>749</v>
      </c>
      <c r="BP124" cm="1">
        <f t="array" ref="BP124">SUM(IF(FREQUENCY(IF($R$2:$R$3000=BO124, MATCH($C$2:$C$3000, $C$2:$C$3000, 0)), ROW($C$2:$C$3000)-ROW($C$2)+1), 1))</f>
        <v>1</v>
      </c>
      <c r="BS124" s="68" t="s">
        <v>3452</v>
      </c>
      <c r="BT124">
        <v>1</v>
      </c>
      <c r="BV124" t="str">
        <v>THE UNIVERSITY OF SYDNEY</v>
      </c>
      <c r="BW124" cm="1">
        <f t="array" ref="BW124">SUM(--(FREQUENCY(IF($R$2:$R$1538=BV124, MATCH($C$2:$C$1538, $C$2:$C$1538, 0)), ROW($C$2:$C$1538)-ROW($C$2)+1)&gt;0))</f>
        <v>1</v>
      </c>
      <c r="BY124" t="str">
        <v>Biological Integral Biogas Upgrading</v>
      </c>
    </row>
    <row r="125" spans="1:77" ht="31.8" customHeight="1" x14ac:dyDescent="0.3">
      <c r="A125" s="84">
        <v>17</v>
      </c>
      <c r="B125" s="1" t="s">
        <v>3786</v>
      </c>
      <c r="C125" s="1" t="s">
        <v>3858</v>
      </c>
      <c r="D125" s="1" t="s">
        <v>3744</v>
      </c>
      <c r="E125" s="1">
        <v>823745</v>
      </c>
      <c r="F125" s="21">
        <v>43466</v>
      </c>
      <c r="G125" s="21">
        <v>45291</v>
      </c>
      <c r="H125" s="21" t="s">
        <v>3860</v>
      </c>
      <c r="I125" s="1" t="s">
        <v>3861</v>
      </c>
      <c r="J125" s="1" t="s">
        <v>3862</v>
      </c>
      <c r="K125" s="85" t="s">
        <v>3859</v>
      </c>
      <c r="L125" s="1" t="s">
        <v>90</v>
      </c>
      <c r="M125" s="102" t="s">
        <v>3864</v>
      </c>
      <c r="N125" s="1" t="s">
        <v>3865</v>
      </c>
      <c r="O125" s="1" t="s">
        <v>3857</v>
      </c>
      <c r="P125" s="1" t="s">
        <v>457</v>
      </c>
      <c r="Q125" s="97">
        <f>IFERROR(INDEX(BP:BP, MATCH(R125, BN:BN, 0)), "")</f>
        <v>1</v>
      </c>
      <c r="R125" s="1" t="s">
        <v>3871</v>
      </c>
      <c r="S125" s="1" t="s">
        <v>449</v>
      </c>
      <c r="T125" s="1" t="s">
        <v>3872</v>
      </c>
      <c r="U125" s="26" t="s">
        <v>22</v>
      </c>
      <c r="V125" s="1" t="s">
        <v>22</v>
      </c>
      <c r="W125" s="26" t="s">
        <v>22</v>
      </c>
      <c r="X125" s="10" t="s">
        <v>22</v>
      </c>
      <c r="Y125" s="10" t="s">
        <v>22</v>
      </c>
      <c r="Z125" s="26" t="s">
        <v>22</v>
      </c>
      <c r="AA125" s="26" t="s">
        <v>22</v>
      </c>
      <c r="AB125" s="4" t="s">
        <v>22</v>
      </c>
      <c r="AC125" s="4" t="s">
        <v>22</v>
      </c>
      <c r="AF125">
        <v>16</v>
      </c>
      <c r="AG125" t="str">
        <v>offshore wind energy</v>
      </c>
      <c r="AH125" t="str">
        <v>Innovative tools for offshore wind and DC grids</v>
      </c>
      <c r="AI125" t="str">
        <v>InnoDC</v>
      </c>
      <c r="AJ125">
        <v>765585</v>
      </c>
      <c r="AK125">
        <v>42979</v>
      </c>
      <c r="AL125">
        <v>44561</v>
      </c>
      <c r="AM125" t="str">
        <v>null</v>
      </c>
      <c r="AN125" t="str">
        <v>€ 3 740 101,07</v>
      </c>
      <c r="AO125" t="str">
        <v>null</v>
      </c>
      <c r="AP125" t="str">
        <v>null</v>
      </c>
      <c r="AQ125" t="str">
        <v>H2020-EU.1.3. - EXCELLENT SCIENCE - Marie Skłodowska-Curie Actions</v>
      </c>
      <c r="AR125" t="str">
        <v>MSCA-ITN-2017 - Innovative Training Networks</v>
      </c>
      <c r="AS125" t="str">
        <v>H2020-MSCA-ITN-2017</v>
      </c>
      <c r="AT125" t="str">
        <v>https://cordis.europa.eu/project/id/765585</v>
      </c>
      <c r="AU125" t="str">
        <v>null</v>
      </c>
      <c r="AV125">
        <v>1</v>
      </c>
      <c r="AW125" t="str">
        <v>ELIA TRANSMISSION BELGIUM</v>
      </c>
      <c r="AX125" t="str">
        <v>Belgium</v>
      </c>
      <c r="AY125" t="str">
        <v>€  53 383,20</v>
      </c>
      <c r="AZ125" t="str">
        <v>null</v>
      </c>
      <c r="BA125" t="str">
        <v>null</v>
      </c>
      <c r="BB125" t="str">
        <v>null</v>
      </c>
      <c r="BC125" t="str">
        <v>null</v>
      </c>
      <c r="BD125" t="str">
        <v>null</v>
      </c>
      <c r="BE125" t="str">
        <v>null</v>
      </c>
      <c r="BF125" t="str">
        <v>null</v>
      </c>
      <c r="BG125" t="str">
        <v>null</v>
      </c>
      <c r="BH125" t="str">
        <v>null</v>
      </c>
      <c r="BK125" t="str">
        <v>SE BLADES TECHNOLOGY BV</v>
      </c>
      <c r="BL125" cm="1">
        <f t="array" ref="BL125">SUMPRODUCT(($AW$2:$AW$2182=$BK125)*(1/(COUNTIFS($AH$2:$AH$2182, $AH$2:$AH$2182, $AW$2:$AW$2182, $BK125)+(COUNTIFS($AH$2:$AH$2182, $AH$2:$AH$2182, $AW$2:$AW$2182, $BK125)=0))))</f>
        <v>1</v>
      </c>
      <c r="BM125" cm="1">
        <f t="array" ref="BM125">COUNTA(_xlfn.UNIQUE(_xlfn._xlws.FILTER(Table1[Project Topic], Table1[Organization]=$BK125)))</f>
        <v>1</v>
      </c>
      <c r="BN125" s="1" t="str">
        <v>UNIVERSIDAD DEL PAIS VASCO/ EUSKAL HERRIKO UNIBERTSITATEA</v>
      </c>
      <c r="BO125" t="s">
        <v>755</v>
      </c>
      <c r="BP125" cm="1">
        <f t="array" ref="BP125">SUM(IF(FREQUENCY(IF($R$2:$R$3000=BO125, MATCH($C$2:$C$3000, $C$2:$C$3000, 0)), ROW($C$2:$C$3000)-ROW($C$2)+1), 1))</f>
        <v>1</v>
      </c>
      <c r="BS125" s="68" t="s">
        <v>3469</v>
      </c>
      <c r="BT125">
        <v>1</v>
      </c>
      <c r="BV125" t="str">
        <v>UNIVERSIDAD DEL PAIS VASCO/ EUSKAL HERRIKO UNIBERTSITATEA</v>
      </c>
      <c r="BW125" cm="1">
        <f t="array" ref="BW125">SUM(--(FREQUENCY(IF($R$2:$R$1538=BV125, MATCH($C$2:$C$1538, $C$2:$C$1538, 0)), ROW($C$2:$C$1538)-ROW($C$2)+1)&gt;0))</f>
        <v>2</v>
      </c>
      <c r="BY125" t="str">
        <v>circUlar Low Trophic oFfshore Aquaculture in wind farms and Restoration of Marine Space</v>
      </c>
    </row>
    <row r="126" spans="1:77" ht="31.8" customHeight="1" x14ac:dyDescent="0.3">
      <c r="A126" s="84">
        <v>17</v>
      </c>
      <c r="B126" s="1" t="s">
        <v>3786</v>
      </c>
      <c r="C126" s="1" t="s">
        <v>3858</v>
      </c>
      <c r="D126" s="1" t="s">
        <v>3744</v>
      </c>
      <c r="E126" s="1">
        <v>823745</v>
      </c>
      <c r="F126" s="21">
        <v>43466</v>
      </c>
      <c r="G126" s="21">
        <v>45291</v>
      </c>
      <c r="H126" s="21" t="s">
        <v>3860</v>
      </c>
      <c r="I126" s="1" t="s">
        <v>3861</v>
      </c>
      <c r="J126" s="1" t="s">
        <v>3862</v>
      </c>
      <c r="K126" s="85" t="s">
        <v>3859</v>
      </c>
      <c r="L126" s="1" t="s">
        <v>90</v>
      </c>
      <c r="M126" s="102" t="s">
        <v>3864</v>
      </c>
      <c r="N126" s="1" t="s">
        <v>3865</v>
      </c>
      <c r="O126" s="1" t="s">
        <v>3857</v>
      </c>
      <c r="P126" s="1" t="s">
        <v>1351</v>
      </c>
      <c r="Q126" s="97">
        <f>IFERROR(INDEX(BP:BP, MATCH(R126, BN:BN, 0)), "")</f>
        <v>1</v>
      </c>
      <c r="R126" s="1" t="s">
        <v>3880</v>
      </c>
      <c r="S126" s="1" t="s">
        <v>1160</v>
      </c>
      <c r="T126" s="1" t="s">
        <v>2970</v>
      </c>
      <c r="U126" s="26" t="s">
        <v>22</v>
      </c>
      <c r="V126" s="1" t="s">
        <v>22</v>
      </c>
      <c r="W126" s="26" t="s">
        <v>22</v>
      </c>
      <c r="X126" s="10" t="s">
        <v>22</v>
      </c>
      <c r="Y126" s="10" t="s">
        <v>22</v>
      </c>
      <c r="Z126" s="26" t="s">
        <v>22</v>
      </c>
      <c r="AA126" s="26" t="s">
        <v>22</v>
      </c>
      <c r="AB126" s="4" t="s">
        <v>22</v>
      </c>
      <c r="AC126" s="4" t="s">
        <v>22</v>
      </c>
      <c r="AF126">
        <v>16</v>
      </c>
      <c r="AG126" t="str">
        <v>offshore wind energy</v>
      </c>
      <c r="AH126" t="str">
        <v>Innovative tools for offshore wind and DC grids</v>
      </c>
      <c r="AI126" t="str">
        <v>InnoDC</v>
      </c>
      <c r="AJ126">
        <v>765585</v>
      </c>
      <c r="AK126">
        <v>42979</v>
      </c>
      <c r="AL126">
        <v>44561</v>
      </c>
      <c r="AM126" t="str">
        <v>null</v>
      </c>
      <c r="AN126" t="str">
        <v>€ 3 740 101,07</v>
      </c>
      <c r="AO126" t="str">
        <v>null</v>
      </c>
      <c r="AP126" t="str">
        <v>null</v>
      </c>
      <c r="AQ126" t="str">
        <v>H2020-EU.1.3. - EXCELLENT SCIENCE - Marie Skłodowska-Curie Actions</v>
      </c>
      <c r="AR126" t="str">
        <v>MSCA-ITN-2017 - Innovative Training Networks</v>
      </c>
      <c r="AS126" t="str">
        <v>H2020-MSCA-ITN-2017</v>
      </c>
      <c r="AT126" t="str">
        <v>https://cordis.europa.eu/project/id/765585</v>
      </c>
      <c r="AU126" t="str">
        <v>Partner</v>
      </c>
      <c r="AV126">
        <v>2</v>
      </c>
      <c r="AW126" t="str">
        <v>FRIENDS OF THE SUPERGRID</v>
      </c>
      <c r="AX126" t="str">
        <v>Belgium</v>
      </c>
      <c r="AY126">
        <v>0</v>
      </c>
      <c r="AZ126" t="str">
        <v>null</v>
      </c>
      <c r="BA126" t="str">
        <v>null</v>
      </c>
      <c r="BB126" t="str">
        <v>null</v>
      </c>
      <c r="BC126" t="str">
        <v>null</v>
      </c>
      <c r="BD126" t="str">
        <v>null</v>
      </c>
      <c r="BE126" t="str">
        <v>null</v>
      </c>
      <c r="BF126" t="str">
        <v>null</v>
      </c>
      <c r="BG126" t="str">
        <v>null</v>
      </c>
      <c r="BH126" t="str">
        <v>null</v>
      </c>
      <c r="BK126" t="str">
        <v>SINTEF ENERGI AS</v>
      </c>
      <c r="BL126" cm="1">
        <f t="array" ref="BL126">SUMPRODUCT(($AW$2:$AW$2182=$BK126)*(1/(COUNTIFS($AH$2:$AH$2182, $AH$2:$AH$2182, $AW$2:$AW$2182, $BK126)+(COUNTIFS($AH$2:$AH$2182, $AH$2:$AH$2182, $AW$2:$AW$2182, $BK126)=0))))</f>
        <v>3</v>
      </c>
      <c r="BM126" cm="1">
        <f t="array" ref="BM126">COUNTA(_xlfn.UNIQUE(_xlfn._xlws.FILTER(Table1[Project Topic], Table1[Organization]=$BK126)))</f>
        <v>4</v>
      </c>
      <c r="BN126" s="93" t="str">
        <v>UNIVERSITY OF BRITISH COLUMBIA</v>
      </c>
      <c r="BO126" t="s">
        <v>757</v>
      </c>
      <c r="BP126" cm="1">
        <f t="array" ref="BP126">SUM(IF(FREQUENCY(IF($R$2:$R$3000=BO126, MATCH($C$2:$C$3000, $C$2:$C$3000, 0)), ROW($C$2:$C$3000)-ROW($C$2)+1), 1))</f>
        <v>3</v>
      </c>
      <c r="BS126" s="68" t="s">
        <v>3439</v>
      </c>
      <c r="BT126">
        <v>1</v>
      </c>
      <c r="BV126" t="str">
        <v>UNIVERSITY OF BRITISH COLUMBIA</v>
      </c>
      <c r="BW126" cm="1">
        <f t="array" ref="BW126">SUM(--(FREQUENCY(IF($R$2:$R$1538=BV126, MATCH($C$2:$C$1538, $C$2:$C$1538, 0)), ROW($C$2:$C$1538)-ROW($C$2)+1)&gt;0))</f>
        <v>1</v>
      </c>
      <c r="BY126" t="str">
        <v>Underwater Security</v>
      </c>
    </row>
    <row r="127" spans="1:77" ht="31.8" customHeight="1" x14ac:dyDescent="0.3">
      <c r="A127" s="84">
        <v>17</v>
      </c>
      <c r="B127" s="1" t="s">
        <v>3786</v>
      </c>
      <c r="C127" s="1" t="s">
        <v>3858</v>
      </c>
      <c r="D127" s="1" t="s">
        <v>3744</v>
      </c>
      <c r="E127" s="1">
        <v>823745</v>
      </c>
      <c r="F127" s="21">
        <v>43466</v>
      </c>
      <c r="G127" s="21">
        <v>45291</v>
      </c>
      <c r="H127" s="21" t="s">
        <v>3860</v>
      </c>
      <c r="I127" s="1" t="s">
        <v>3861</v>
      </c>
      <c r="J127" s="1" t="s">
        <v>3862</v>
      </c>
      <c r="K127" s="85" t="s">
        <v>3859</v>
      </c>
      <c r="L127" s="1" t="s">
        <v>90</v>
      </c>
      <c r="M127" s="102" t="s">
        <v>3864</v>
      </c>
      <c r="N127" s="1" t="s">
        <v>3865</v>
      </c>
      <c r="O127" s="1" t="s">
        <v>3857</v>
      </c>
      <c r="P127" s="1" t="s">
        <v>1351</v>
      </c>
      <c r="Q127" s="97">
        <f>IFERROR(INDEX(BP:BP, MATCH(R127, BN:BN, 0)), "")</f>
        <v>1</v>
      </c>
      <c r="R127" s="1" t="s">
        <v>3885</v>
      </c>
      <c r="S127" s="1" t="s">
        <v>1160</v>
      </c>
      <c r="T127" s="1" t="s">
        <v>2970</v>
      </c>
      <c r="U127" s="26" t="s">
        <v>22</v>
      </c>
      <c r="V127" s="1" t="s">
        <v>22</v>
      </c>
      <c r="W127" s="26" t="s">
        <v>22</v>
      </c>
      <c r="X127" s="10" t="s">
        <v>22</v>
      </c>
      <c r="Y127" s="10" t="s">
        <v>22</v>
      </c>
      <c r="Z127" s="26" t="s">
        <v>22</v>
      </c>
      <c r="AA127" s="26" t="s">
        <v>22</v>
      </c>
      <c r="AB127" s="4" t="s">
        <v>22</v>
      </c>
      <c r="AC127" s="4" t="s">
        <v>22</v>
      </c>
      <c r="AF127">
        <v>16</v>
      </c>
      <c r="AG127" t="str">
        <v>offshore wind energy</v>
      </c>
      <c r="AH127" t="str">
        <v>Innovative tools for offshore wind and DC grids</v>
      </c>
      <c r="AI127" t="str">
        <v>InnoDC</v>
      </c>
      <c r="AJ127">
        <v>765585</v>
      </c>
      <c r="AK127">
        <v>42979</v>
      </c>
      <c r="AL127">
        <v>44561</v>
      </c>
      <c r="AM127" t="str">
        <v>null</v>
      </c>
      <c r="AN127" t="str">
        <v>€ 3 740 101,07</v>
      </c>
      <c r="AO127" t="str">
        <v>null</v>
      </c>
      <c r="AP127" t="str">
        <v>null</v>
      </c>
      <c r="AQ127" t="str">
        <v>H2020-EU.1.3. - EXCELLENT SCIENCE - Marie Skłodowska-Curie Actions</v>
      </c>
      <c r="AR127" t="str">
        <v>MSCA-ITN-2017 - Innovative Training Networks</v>
      </c>
      <c r="AS127" t="str">
        <v>H2020-MSCA-ITN-2017</v>
      </c>
      <c r="AT127" t="str">
        <v>https://cordis.europa.eu/project/id/765585</v>
      </c>
      <c r="AU127" t="str">
        <v>null</v>
      </c>
      <c r="AV127">
        <v>1</v>
      </c>
      <c r="AW127" t="str">
        <v>KATHOLIEKE UNIVERSITEIT LEUVEN</v>
      </c>
      <c r="AX127" t="str">
        <v>Belgium</v>
      </c>
      <c r="AY127" t="str">
        <v>€  438 480,00</v>
      </c>
      <c r="AZ127" t="str">
        <v>null</v>
      </c>
      <c r="BA127" t="str">
        <v>null</v>
      </c>
      <c r="BB127" t="str">
        <v>null</v>
      </c>
      <c r="BC127" t="str">
        <v>null</v>
      </c>
      <c r="BD127" t="str">
        <v>null</v>
      </c>
      <c r="BE127" t="str">
        <v>null</v>
      </c>
      <c r="BF127" t="str">
        <v>null</v>
      </c>
      <c r="BG127" t="str">
        <v>null</v>
      </c>
      <c r="BH127" t="str">
        <v>null</v>
      </c>
      <c r="BK127" t="str">
        <v>STICHTING ENERGIEONDERZOEK CENTRUM NEDERLAND</v>
      </c>
      <c r="BL127" cm="1">
        <f t="array" ref="BL127">SUMPRODUCT(($AW$2:$AW$2182=$BK127)*(1/(COUNTIFS($AH$2:$AH$2182, $AH$2:$AH$2182, $AW$2:$AW$2182, $BK127)+(COUNTIFS($AH$2:$AH$2182, $AH$2:$AH$2182, $AW$2:$AW$2182, $BK127)=0))))</f>
        <v>1</v>
      </c>
      <c r="BM127" cm="1">
        <f t="array" ref="BM127">COUNTA(_xlfn.UNIQUE(_xlfn._xlws.FILTER(Table1[Project Topic], Table1[Organization]=$BK127)))</f>
        <v>1</v>
      </c>
      <c r="BN127" s="1" t="str">
        <v>XI'AN JIAOTONG UNIVERSITY</v>
      </c>
      <c r="BO127" t="s">
        <v>760</v>
      </c>
      <c r="BP127" cm="1">
        <f t="array" ref="BP127">SUM(IF(FREQUENCY(IF($R$2:$R$3000=BO127, MATCH($C$2:$C$3000, $C$2:$C$3000, 0)), ROW($C$2:$C$3000)-ROW($C$2)+1), 1))</f>
        <v>1</v>
      </c>
      <c r="BS127" s="68" t="s">
        <v>1733</v>
      </c>
      <c r="BT127">
        <v>1</v>
      </c>
      <c r="BV127" t="str">
        <v>XI'AN JIAOTONG UNIVERSITY</v>
      </c>
      <c r="BW127" cm="1">
        <f t="array" ref="BW127">SUM(--(FREQUENCY(IF($R$2:$R$1538=BV127, MATCH($C$2:$C$1538, $C$2:$C$1538, 0)), ROW($C$2:$C$1538)-ROW($C$2)+1)&gt;0))</f>
        <v>1</v>
      </c>
      <c r="BY127" t="str">
        <v>Circular and Bio-Based Solutions for the Ultimate Prevention of Plastics in Rivers Integrated with Elimination And Monitoring Technologies</v>
      </c>
    </row>
    <row r="128" spans="1:77" ht="31.8" customHeight="1" x14ac:dyDescent="0.3">
      <c r="A128" s="84">
        <v>17</v>
      </c>
      <c r="B128" s="1" t="s">
        <v>3786</v>
      </c>
      <c r="C128" s="1" t="s">
        <v>3858</v>
      </c>
      <c r="D128" s="1" t="s">
        <v>3744</v>
      </c>
      <c r="E128" s="1">
        <v>823745</v>
      </c>
      <c r="F128" s="21">
        <v>43466</v>
      </c>
      <c r="G128" s="21">
        <v>45291</v>
      </c>
      <c r="H128" s="21" t="s">
        <v>3860</v>
      </c>
      <c r="I128" s="1" t="s">
        <v>3861</v>
      </c>
      <c r="J128" s="1" t="s">
        <v>3862</v>
      </c>
      <c r="K128" s="85" t="s">
        <v>3859</v>
      </c>
      <c r="L128" s="1" t="s">
        <v>90</v>
      </c>
      <c r="M128" s="102" t="s">
        <v>3864</v>
      </c>
      <c r="N128" s="1" t="s">
        <v>3865</v>
      </c>
      <c r="O128" s="1" t="s">
        <v>3857</v>
      </c>
      <c r="P128" s="1" t="s">
        <v>1351</v>
      </c>
      <c r="Q128" s="97">
        <f>IFERROR(INDEX(BP:BP, MATCH(R128, BN:BN, 0)), "")</f>
        <v>2</v>
      </c>
      <c r="R128" s="1" t="s">
        <v>3879</v>
      </c>
      <c r="S128" s="1" t="s">
        <v>1160</v>
      </c>
      <c r="T128" s="1" t="s">
        <v>2970</v>
      </c>
      <c r="U128" s="26" t="s">
        <v>22</v>
      </c>
      <c r="V128" s="1" t="s">
        <v>22</v>
      </c>
      <c r="W128" s="26" t="s">
        <v>22</v>
      </c>
      <c r="X128" s="10" t="s">
        <v>22</v>
      </c>
      <c r="Y128" s="10" t="s">
        <v>22</v>
      </c>
      <c r="Z128" s="26" t="s">
        <v>22</v>
      </c>
      <c r="AA128" s="26" t="s">
        <v>22</v>
      </c>
      <c r="AB128" s="4" t="s">
        <v>22</v>
      </c>
      <c r="AC128" s="4" t="s">
        <v>22</v>
      </c>
      <c r="AF128">
        <v>16</v>
      </c>
      <c r="AG128" t="str">
        <v>offshore wind energy</v>
      </c>
      <c r="AH128" t="str">
        <v>Innovative tools for offshore wind and DC grids</v>
      </c>
      <c r="AI128" t="str">
        <v>InnoDC</v>
      </c>
      <c r="AJ128">
        <v>765585</v>
      </c>
      <c r="AK128">
        <v>42979</v>
      </c>
      <c r="AL128">
        <v>44561</v>
      </c>
      <c r="AM128" t="str">
        <v>null</v>
      </c>
      <c r="AN128" t="str">
        <v>€ 3 740 101,07</v>
      </c>
      <c r="AO128" t="str">
        <v>null</v>
      </c>
      <c r="AP128" t="str">
        <v>null</v>
      </c>
      <c r="AQ128" t="str">
        <v>H2020-EU.1.3. - EXCELLENT SCIENCE - Marie Skłodowska-Curie Actions</v>
      </c>
      <c r="AR128" t="str">
        <v>MSCA-ITN-2017 - Innovative Training Networks</v>
      </c>
      <c r="AS128" t="str">
        <v>H2020-MSCA-ITN-2017</v>
      </c>
      <c r="AT128" t="str">
        <v>https://cordis.europa.eu/project/id/765585</v>
      </c>
      <c r="AU128" t="str">
        <v>Partner</v>
      </c>
      <c r="AV128">
        <v>1</v>
      </c>
      <c r="AW128" t="str">
        <v>NATIONAL GRID ELECTRICITY TRANSMISSION PLC</v>
      </c>
      <c r="AX128" t="str">
        <v>United Kingdom</v>
      </c>
      <c r="AY128">
        <v>0</v>
      </c>
      <c r="AZ128" t="str">
        <v>null</v>
      </c>
      <c r="BA128" t="str">
        <v>null</v>
      </c>
      <c r="BB128" t="str">
        <v>null</v>
      </c>
      <c r="BC128" t="str">
        <v>null</v>
      </c>
      <c r="BD128" t="str">
        <v>null</v>
      </c>
      <c r="BE128" t="str">
        <v>null</v>
      </c>
      <c r="BF128" t="str">
        <v>null</v>
      </c>
      <c r="BG128" t="str">
        <v>null</v>
      </c>
      <c r="BH128" t="str">
        <v>null</v>
      </c>
      <c r="BK128" t="str">
        <v>STICHTING KENNISCENTRUM WINDTURBINE MATERIALEN EN CONSTRUCTIES</v>
      </c>
      <c r="BL128" cm="1">
        <f t="array" ref="BL128">SUMPRODUCT(($AW$2:$AW$2182=$BK128)*(1/(COUNTIFS($AH$2:$AH$2182, $AH$2:$AH$2182, $AW$2:$AW$2182, $BK128)+(COUNTIFS($AH$2:$AH$2182, $AH$2:$AH$2182, $AW$2:$AW$2182, $BK128)=0))))</f>
        <v>1</v>
      </c>
      <c r="BM128" cm="1">
        <f t="array" ref="BM128">COUNTA(_xlfn.UNIQUE(_xlfn._xlws.FILTER(Table1[Project Topic], Table1[Organization]=$BK128)))</f>
        <v>1</v>
      </c>
      <c r="BN128" s="93" t="str">
        <v>Zhejiang University</v>
      </c>
      <c r="BO128" t="s">
        <v>762</v>
      </c>
      <c r="BP128" cm="1">
        <f t="array" ref="BP128">SUM(IF(FREQUENCY(IF($R$2:$R$3000=BO128, MATCH($C$2:$C$3000, $C$2:$C$3000, 0)), ROW($C$2:$C$3000)-ROW($C$2)+1), 1))</f>
        <v>1</v>
      </c>
      <c r="BS128" s="68" t="s">
        <v>3479</v>
      </c>
      <c r="BT128">
        <v>1</v>
      </c>
      <c r="BV128" t="str">
        <v>Zhejiang University</v>
      </c>
      <c r="BW128" cm="1">
        <f t="array" ref="BW128">SUM(--(FREQUENCY(IF($R$2:$R$1538=BV128, MATCH($C$2:$C$1538, $C$2:$C$1538, 0)), ROW($C$2:$C$1538)-ROW($C$2)+1)&gt;0))</f>
        <v>1</v>
      </c>
      <c r="BY128" t="str">
        <v>An accessible and versatile Augmented Reality content creation tool for SMEs and large companies</v>
      </c>
    </row>
    <row r="129" spans="1:77" ht="31.8" customHeight="1" x14ac:dyDescent="0.3">
      <c r="A129" s="84">
        <v>17</v>
      </c>
      <c r="B129" s="1" t="s">
        <v>3786</v>
      </c>
      <c r="C129" s="1" t="s">
        <v>3858</v>
      </c>
      <c r="D129" s="1" t="s">
        <v>3744</v>
      </c>
      <c r="E129" s="1">
        <v>823745</v>
      </c>
      <c r="F129" s="21">
        <v>43466</v>
      </c>
      <c r="G129" s="21">
        <v>45291</v>
      </c>
      <c r="H129" s="21" t="s">
        <v>3860</v>
      </c>
      <c r="I129" s="1" t="s">
        <v>3861</v>
      </c>
      <c r="J129" s="1" t="s">
        <v>3862</v>
      </c>
      <c r="K129" s="85" t="s">
        <v>3859</v>
      </c>
      <c r="L129" s="1" t="s">
        <v>90</v>
      </c>
      <c r="M129" s="102" t="s">
        <v>3864</v>
      </c>
      <c r="N129" s="1" t="s">
        <v>3865</v>
      </c>
      <c r="O129" s="1" t="s">
        <v>3857</v>
      </c>
      <c r="P129" s="1" t="s">
        <v>1351</v>
      </c>
      <c r="Q129" s="97">
        <f>IFERROR(INDEX(BP:BP, MATCH(R129, BN:BN, 0)), "")</f>
        <v>1</v>
      </c>
      <c r="R129" s="1" t="s">
        <v>3886</v>
      </c>
      <c r="S129" s="1" t="s">
        <v>2969</v>
      </c>
      <c r="T129" s="1" t="s">
        <v>2970</v>
      </c>
      <c r="U129" s="26" t="s">
        <v>22</v>
      </c>
      <c r="V129" s="1" t="s">
        <v>22</v>
      </c>
      <c r="W129" s="26" t="s">
        <v>22</v>
      </c>
      <c r="X129" s="10" t="s">
        <v>22</v>
      </c>
      <c r="Y129" s="10" t="s">
        <v>22</v>
      </c>
      <c r="Z129" s="26" t="s">
        <v>22</v>
      </c>
      <c r="AA129" s="26" t="s">
        <v>22</v>
      </c>
      <c r="AB129" s="4" t="s">
        <v>22</v>
      </c>
      <c r="AC129" s="4" t="s">
        <v>22</v>
      </c>
      <c r="AF129">
        <v>16</v>
      </c>
      <c r="AG129" t="str">
        <v>offshore wind energy</v>
      </c>
      <c r="AH129" t="str">
        <v>Innovative tools for offshore wind and DC grids</v>
      </c>
      <c r="AI129" t="str">
        <v>InnoDC</v>
      </c>
      <c r="AJ129">
        <v>765585</v>
      </c>
      <c r="AK129">
        <v>42979</v>
      </c>
      <c r="AL129">
        <v>44561</v>
      </c>
      <c r="AM129" t="str">
        <v>null</v>
      </c>
      <c r="AN129" t="str">
        <v>€ 3 740 101,07</v>
      </c>
      <c r="AO129" t="str">
        <v>null</v>
      </c>
      <c r="AP129" t="str">
        <v>null</v>
      </c>
      <c r="AQ129" t="str">
        <v>H2020-EU.1.3. - EXCELLENT SCIENCE - Marie Skłodowska-Curie Actions</v>
      </c>
      <c r="AR129" t="str">
        <v>MSCA-ITN-2017 - Innovative Training Networks</v>
      </c>
      <c r="AS129" t="str">
        <v>H2020-MSCA-ITN-2017</v>
      </c>
      <c r="AT129" t="str">
        <v>https://cordis.europa.eu/project/id/765585</v>
      </c>
      <c r="AU129" t="str">
        <v>Partner</v>
      </c>
      <c r="AV129">
        <v>2</v>
      </c>
      <c r="AW129" t="str">
        <v>RED ELECTRICA DE ESPANA S.A.U.</v>
      </c>
      <c r="AX129" t="str">
        <v>Spain</v>
      </c>
      <c r="AY129">
        <v>0</v>
      </c>
      <c r="AZ129" t="str">
        <v>null</v>
      </c>
      <c r="BA129" t="str">
        <v>null</v>
      </c>
      <c r="BB129" t="str">
        <v>null</v>
      </c>
      <c r="BC129" t="str">
        <v>null</v>
      </c>
      <c r="BD129" t="str">
        <v>null</v>
      </c>
      <c r="BE129" t="str">
        <v>null</v>
      </c>
      <c r="BF129" t="str">
        <v>null</v>
      </c>
      <c r="BG129" t="str">
        <v>null</v>
      </c>
      <c r="BH129" t="str">
        <v>null</v>
      </c>
      <c r="BK129" t="str">
        <v>Suzlon Energy GmbH</v>
      </c>
      <c r="BL129" cm="1">
        <f t="array" ref="BL129">SUMPRODUCT(($AW$2:$AW$2182=$BK129)*(1/(COUNTIFS($AH$2:$AH$2182, $AH$2:$AH$2182, $AW$2:$AW$2182, $BK129)+(COUNTIFS($AH$2:$AH$2182, $AH$2:$AH$2182, $AW$2:$AW$2182, $BK129)=0))))</f>
        <v>1</v>
      </c>
      <c r="BM129" cm="1">
        <f t="array" ref="BM129">COUNTA(_xlfn.UNIQUE(_xlfn._xlws.FILTER(Table1[Project Topic], Table1[Organization]=$BK129)))</f>
        <v>1</v>
      </c>
      <c r="BN129" s="1" t="str">
        <v>"PrJSC ""MHP EKO ENERGY"""</v>
      </c>
      <c r="BO129" t="s">
        <v>764</v>
      </c>
      <c r="BP129" cm="1">
        <f t="array" ref="BP129">SUM(IF(FREQUENCY(IF($R$2:$R$3000=BO129, MATCH($C$2:$C$3000, $C$2:$C$3000, 0)), ROW($C$2:$C$3000)-ROW($C$2)+1), 1))</f>
        <v>1</v>
      </c>
      <c r="BS129" s="68" t="s">
        <v>3465</v>
      </c>
      <c r="BT129">
        <v>1</v>
      </c>
      <c r="BV129" t="str">
        <v>"PrJSC ""MHP EKO ENERGY"""</v>
      </c>
      <c r="BW129" cm="1">
        <f t="array" ref="BW129">SUM(--(FREQUENCY(IF($R$2:$R$1538=BV129, MATCH($C$2:$C$1538, $C$2:$C$1538, 0)), ROW($C$2:$C$1538)-ROW($C$2)+1)&gt;0))</f>
        <v>1</v>
      </c>
      <c r="BY129" t="str">
        <v>Wholistic and Integrated digitaL tools for extended Lifetime and profitability of Offshore Wind farms</v>
      </c>
    </row>
    <row r="130" spans="1:77" ht="31.8" customHeight="1" x14ac:dyDescent="0.3">
      <c r="A130" s="84">
        <v>17</v>
      </c>
      <c r="B130" s="1" t="s">
        <v>3786</v>
      </c>
      <c r="C130" s="1" t="s">
        <v>3858</v>
      </c>
      <c r="D130" s="1" t="s">
        <v>3744</v>
      </c>
      <c r="E130" s="1">
        <v>823745</v>
      </c>
      <c r="F130" s="21">
        <v>43466</v>
      </c>
      <c r="G130" s="21">
        <v>45291</v>
      </c>
      <c r="H130" s="21" t="s">
        <v>3860</v>
      </c>
      <c r="I130" s="1" t="s">
        <v>3861</v>
      </c>
      <c r="J130" s="1" t="s">
        <v>3862</v>
      </c>
      <c r="K130" s="85" t="s">
        <v>3859</v>
      </c>
      <c r="L130" s="1" t="s">
        <v>90</v>
      </c>
      <c r="M130" s="102" t="s">
        <v>3864</v>
      </c>
      <c r="N130" s="1" t="s">
        <v>3865</v>
      </c>
      <c r="O130" s="1" t="s">
        <v>3857</v>
      </c>
      <c r="P130" s="1" t="s">
        <v>1351</v>
      </c>
      <c r="Q130" s="97">
        <f>IFERROR(INDEX(BP:BP, MATCH(R130, BN:BN, 0)), "")</f>
        <v>1</v>
      </c>
      <c r="R130" s="1" t="s">
        <v>3884</v>
      </c>
      <c r="S130" s="1" t="s">
        <v>1496</v>
      </c>
      <c r="T130" s="1" t="s">
        <v>2970</v>
      </c>
      <c r="U130" s="26" t="s">
        <v>22</v>
      </c>
      <c r="V130" s="1" t="s">
        <v>22</v>
      </c>
      <c r="W130" s="26" t="s">
        <v>22</v>
      </c>
      <c r="X130" s="10" t="s">
        <v>22</v>
      </c>
      <c r="Y130" s="10" t="s">
        <v>22</v>
      </c>
      <c r="Z130" s="26" t="s">
        <v>22</v>
      </c>
      <c r="AA130" s="26" t="s">
        <v>22</v>
      </c>
      <c r="AB130" s="4" t="s">
        <v>22</v>
      </c>
      <c r="AC130" s="4" t="s">
        <v>22</v>
      </c>
      <c r="AF130">
        <v>16</v>
      </c>
      <c r="AG130" t="str">
        <v>offshore wind energy</v>
      </c>
      <c r="AH130" t="str">
        <v>Innovative tools for offshore wind and DC grids</v>
      </c>
      <c r="AI130" t="str">
        <v>InnoDC</v>
      </c>
      <c r="AJ130">
        <v>765585</v>
      </c>
      <c r="AK130">
        <v>42979</v>
      </c>
      <c r="AL130">
        <v>44561</v>
      </c>
      <c r="AM130" t="str">
        <v>null</v>
      </c>
      <c r="AN130" t="str">
        <v>€ 3 740 101,07</v>
      </c>
      <c r="AO130" t="str">
        <v>null</v>
      </c>
      <c r="AP130" t="str">
        <v>null</v>
      </c>
      <c r="AQ130" t="str">
        <v>H2020-EU.1.3. - EXCELLENT SCIENCE - Marie Skłodowska-Curie Actions</v>
      </c>
      <c r="AR130" t="str">
        <v>MSCA-ITN-2017 - Innovative Training Networks</v>
      </c>
      <c r="AS130" t="str">
        <v>H2020-MSCA-ITN-2017</v>
      </c>
      <c r="AT130" t="str">
        <v>https://cordis.europa.eu/project/id/765585</v>
      </c>
      <c r="AU130" t="str">
        <v>Partner</v>
      </c>
      <c r="AV130">
        <v>1</v>
      </c>
      <c r="AW130" t="str">
        <v>TOSHIBA International (Europe) Ltd</v>
      </c>
      <c r="AX130" t="str">
        <v>United Kingdom</v>
      </c>
      <c r="AY130">
        <v>0</v>
      </c>
      <c r="AZ130" t="str">
        <v>null</v>
      </c>
      <c r="BA130" t="str">
        <v>null</v>
      </c>
      <c r="BB130" t="str">
        <v>null</v>
      </c>
      <c r="BC130" t="str">
        <v>null</v>
      </c>
      <c r="BD130" t="str">
        <v>null</v>
      </c>
      <c r="BE130" t="str">
        <v>null</v>
      </c>
      <c r="BF130" t="str">
        <v>null</v>
      </c>
      <c r="BG130" t="str">
        <v>null</v>
      </c>
      <c r="BH130" t="str">
        <v>null</v>
      </c>
      <c r="BK130" t="str">
        <v>THE UNIVERSITY OF SHEFFIELD</v>
      </c>
      <c r="BL130" cm="1">
        <f t="array" ref="BL130">SUMPRODUCT(($AW$2:$AW$2182=$BK130)*(1/(COUNTIFS($AH$2:$AH$2182, $AH$2:$AH$2182, $AW$2:$AW$2182, $BK130)+(COUNTIFS($AH$2:$AH$2182, $AH$2:$AH$2182, $AW$2:$AW$2182, $BK130)=0))))</f>
        <v>1</v>
      </c>
      <c r="BM130" cm="1">
        <f t="array" ref="BM130">COUNTA(_xlfn.UNIQUE(_xlfn._xlws.FILTER(Table1[Project Topic], Table1[Organization]=$BK130)))</f>
        <v>2</v>
      </c>
      <c r="BN130" s="93" t="str">
        <v>ACONDICIONAMIENTO TARRASENSE ASSOCIACION</v>
      </c>
      <c r="BO130" t="s">
        <v>766</v>
      </c>
      <c r="BP130" cm="1">
        <f t="array" ref="BP130">SUM(IF(FREQUENCY(IF($R$2:$R$3000=BO130, MATCH($C$2:$C$3000, $C$2:$C$3000, 0)), ROW($C$2:$C$3000)-ROW($C$2)+1), 1))</f>
        <v>1</v>
      </c>
      <c r="BS130" s="68" t="s">
        <v>1128</v>
      </c>
      <c r="BT130">
        <v>1</v>
      </c>
      <c r="BV130" t="str">
        <v>ACONDICIONAMIENTO TARRASENSE ASSOCIACION</v>
      </c>
      <c r="BW130" cm="1">
        <f t="array" ref="BW130">SUM(--(FREQUENCY(IF($R$2:$R$1538=BV130, MATCH($C$2:$C$1538, $C$2:$C$1538, 0)), ROW($C$2:$C$1538)-ROW($C$2)+1)&gt;0))</f>
        <v>4</v>
      </c>
    </row>
    <row r="131" spans="1:77" ht="31.8" customHeight="1" x14ac:dyDescent="0.3">
      <c r="A131" s="84">
        <v>17</v>
      </c>
      <c r="B131" s="1" t="s">
        <v>3786</v>
      </c>
      <c r="C131" s="1" t="s">
        <v>3858</v>
      </c>
      <c r="D131" s="1" t="s">
        <v>3744</v>
      </c>
      <c r="E131" s="1">
        <v>823745</v>
      </c>
      <c r="F131" s="21">
        <v>43466</v>
      </c>
      <c r="G131" s="21">
        <v>45291</v>
      </c>
      <c r="H131" s="21" t="s">
        <v>3860</v>
      </c>
      <c r="I131" s="1" t="s">
        <v>3861</v>
      </c>
      <c r="J131" s="1" t="s">
        <v>3862</v>
      </c>
      <c r="K131" s="85" t="s">
        <v>3859</v>
      </c>
      <c r="L131" s="1" t="s">
        <v>90</v>
      </c>
      <c r="M131" s="102" t="s">
        <v>3864</v>
      </c>
      <c r="N131" s="1" t="s">
        <v>3865</v>
      </c>
      <c r="O131" s="1" t="s">
        <v>3857</v>
      </c>
      <c r="P131" s="1" t="s">
        <v>457</v>
      </c>
      <c r="Q131" s="97">
        <f>IFERROR(INDEX(BP:BP, MATCH(R131, BN:BN, 0)), "")</f>
        <v>1</v>
      </c>
      <c r="R131" s="1" t="s">
        <v>3869</v>
      </c>
      <c r="S131" s="1" t="s">
        <v>740</v>
      </c>
      <c r="T131" s="1" t="s">
        <v>3870</v>
      </c>
      <c r="U131" s="26" t="s">
        <v>22</v>
      </c>
      <c r="V131" s="1" t="s">
        <v>22</v>
      </c>
      <c r="W131" s="26" t="s">
        <v>22</v>
      </c>
      <c r="X131" s="10" t="s">
        <v>22</v>
      </c>
      <c r="Y131" s="10" t="s">
        <v>22</v>
      </c>
      <c r="Z131" s="26" t="s">
        <v>22</v>
      </c>
      <c r="AA131" s="26" t="s">
        <v>22</v>
      </c>
      <c r="AB131" s="4" t="s">
        <v>22</v>
      </c>
      <c r="AC131" s="4" t="s">
        <v>22</v>
      </c>
      <c r="AF131">
        <v>16</v>
      </c>
      <c r="AG131" t="str">
        <v>offshore wind energy</v>
      </c>
      <c r="AH131" t="str">
        <v>Innovative tools for offshore wind and DC grids</v>
      </c>
      <c r="AI131" t="str">
        <v>InnoDC</v>
      </c>
      <c r="AJ131">
        <v>765585</v>
      </c>
      <c r="AK131">
        <v>42979</v>
      </c>
      <c r="AL131">
        <v>44561</v>
      </c>
      <c r="AM131" t="str">
        <v>null</v>
      </c>
      <c r="AN131" t="str">
        <v>€ 3 740 101,07</v>
      </c>
      <c r="AO131" t="str">
        <v>null</v>
      </c>
      <c r="AP131" t="str">
        <v>null</v>
      </c>
      <c r="AQ131" t="str">
        <v>H2020-EU.1.3. - EXCELLENT SCIENCE - Marie Skłodowska-Curie Actions</v>
      </c>
      <c r="AR131" t="str">
        <v>MSCA-ITN-2017 - Innovative Training Networks</v>
      </c>
      <c r="AS131" t="str">
        <v>H2020-MSCA-ITN-2017</v>
      </c>
      <c r="AT131" t="str">
        <v>https://cordis.europa.eu/project/id/765585</v>
      </c>
      <c r="AU131" t="str">
        <v>null</v>
      </c>
      <c r="AV131">
        <v>2</v>
      </c>
      <c r="AW131" t="str">
        <v>UNIVERSIDADE DO PORTO</v>
      </c>
      <c r="AX131" t="str">
        <v>Portugal</v>
      </c>
      <c r="AY131" t="str">
        <v>€  238 356,36</v>
      </c>
      <c r="AZ131" t="str">
        <v>null</v>
      </c>
      <c r="BA131" t="str">
        <v>null</v>
      </c>
      <c r="BB131" t="str">
        <v>null</v>
      </c>
      <c r="BC131" t="str">
        <v>null</v>
      </c>
      <c r="BD131" t="str">
        <v>null</v>
      </c>
      <c r="BE131" t="str">
        <v>null</v>
      </c>
      <c r="BF131" t="str">
        <v>null</v>
      </c>
      <c r="BG131" t="str">
        <v>null</v>
      </c>
      <c r="BH131" t="str">
        <v>null</v>
      </c>
      <c r="BK131" t="str">
        <v>UNIVERSITY OF BRISTOL</v>
      </c>
      <c r="BL131" cm="1">
        <f t="array" ref="BL131">SUMPRODUCT(($AW$2:$AW$2182=$BK131)*(1/(COUNTIFS($AH$2:$AH$2182, $AH$2:$AH$2182, $AW$2:$AW$2182, $BK131)+(COUNTIFS($AH$2:$AH$2182, $AH$2:$AH$2182, $AW$2:$AW$2182, $BK131)=0))))</f>
        <v>1</v>
      </c>
      <c r="BM131" cm="1">
        <f t="array" ref="BM131">COUNTA(_xlfn.UNIQUE(_xlfn._xlws.FILTER(Table1[Project Topic], Table1[Organization]=$BK131)))</f>
        <v>1</v>
      </c>
      <c r="BN131" s="1" t="str">
        <v>AERIS TECNOLOGIAS AMBIENTALES SL</v>
      </c>
      <c r="BO131" t="s">
        <v>768</v>
      </c>
      <c r="BP131" cm="1">
        <f t="array" ref="BP131">SUM(IF(FREQUENCY(IF($R$2:$R$3000=BO131, MATCH($C$2:$C$3000, $C$2:$C$3000, 0)), ROW($C$2:$C$3000)-ROW($C$2)+1), 1))</f>
        <v>2</v>
      </c>
      <c r="BS131" s="68" t="s">
        <v>3509</v>
      </c>
      <c r="BT131">
        <v>1</v>
      </c>
      <c r="BV131" t="str">
        <v>AERIS TECNOLOGIAS AMBIENTALES SL</v>
      </c>
      <c r="BW131" cm="1">
        <f t="array" ref="BW131">SUM(--(FREQUENCY(IF($R$2:$R$1538=BV131, MATCH($C$2:$C$1538, $C$2:$C$1538, 0)), ROW($C$2:$C$1538)-ROW($C$2)+1)&gt;0))</f>
        <v>1</v>
      </c>
    </row>
    <row r="132" spans="1:77" ht="31.8" customHeight="1" x14ac:dyDescent="0.3">
      <c r="A132" s="84">
        <v>17</v>
      </c>
      <c r="B132" s="1" t="s">
        <v>3786</v>
      </c>
      <c r="C132" s="1" t="s">
        <v>3858</v>
      </c>
      <c r="D132" s="1" t="s">
        <v>3744</v>
      </c>
      <c r="E132" s="1">
        <v>823745</v>
      </c>
      <c r="F132" s="21">
        <v>43466</v>
      </c>
      <c r="G132" s="21">
        <v>45291</v>
      </c>
      <c r="H132" s="21" t="s">
        <v>3860</v>
      </c>
      <c r="I132" s="1" t="s">
        <v>3861</v>
      </c>
      <c r="J132" s="1" t="s">
        <v>3862</v>
      </c>
      <c r="K132" s="85" t="s">
        <v>3859</v>
      </c>
      <c r="L132" s="1" t="s">
        <v>90</v>
      </c>
      <c r="M132" s="102" t="s">
        <v>3864</v>
      </c>
      <c r="N132" s="1" t="s">
        <v>3865</v>
      </c>
      <c r="O132" s="1" t="s">
        <v>3857</v>
      </c>
      <c r="P132" s="1" t="s">
        <v>457</v>
      </c>
      <c r="Q132" s="97">
        <f>IFERROR(INDEX(BP:BP, MATCH(R132, BN:BN, 0)), "")</f>
        <v>1</v>
      </c>
      <c r="R132" s="1" t="s">
        <v>3878</v>
      </c>
      <c r="S132" s="1" t="s">
        <v>769</v>
      </c>
      <c r="T132" s="1" t="s">
        <v>2970</v>
      </c>
      <c r="U132" s="26" t="s">
        <v>22</v>
      </c>
      <c r="V132" s="1" t="s">
        <v>22</v>
      </c>
      <c r="W132" s="26" t="s">
        <v>22</v>
      </c>
      <c r="X132" s="10" t="s">
        <v>22</v>
      </c>
      <c r="Y132" s="10" t="s">
        <v>22</v>
      </c>
      <c r="Z132" s="26" t="s">
        <v>22</v>
      </c>
      <c r="AA132" s="26" t="s">
        <v>22</v>
      </c>
      <c r="AB132" s="4" t="s">
        <v>22</v>
      </c>
      <c r="AC132" s="4" t="s">
        <v>22</v>
      </c>
      <c r="AF132">
        <v>16</v>
      </c>
      <c r="AG132" t="str">
        <v>offshore wind energy</v>
      </c>
      <c r="AH132" t="str">
        <v>Innovative tools for offshore wind and DC grids</v>
      </c>
      <c r="AI132" t="str">
        <v>InnoDC</v>
      </c>
      <c r="AJ132">
        <v>765585</v>
      </c>
      <c r="AK132">
        <v>42979</v>
      </c>
      <c r="AL132">
        <v>44561</v>
      </c>
      <c r="AM132" t="str">
        <v>null</v>
      </c>
      <c r="AN132" t="str">
        <v>€ 3 740 101,07</v>
      </c>
      <c r="AO132" t="str">
        <v>null</v>
      </c>
      <c r="AP132" t="str">
        <v>null</v>
      </c>
      <c r="AQ132" t="str">
        <v>H2020-EU.1.3. - EXCELLENT SCIENCE - Marie Skłodowska-Curie Actions</v>
      </c>
      <c r="AR132" t="str">
        <v>MSCA-ITN-2017 - Innovative Training Networks</v>
      </c>
      <c r="AS132" t="str">
        <v>H2020-MSCA-ITN-2017</v>
      </c>
      <c r="AT132" t="str">
        <v>https://cordis.europa.eu/project/id/765585</v>
      </c>
      <c r="AU132" t="str">
        <v>null</v>
      </c>
      <c r="AV132">
        <v>1</v>
      </c>
      <c r="AW132" t="str">
        <v>UNIVERSITAT POLITECNICA DE CATALUNYA</v>
      </c>
      <c r="AX132" t="str">
        <v>Spain</v>
      </c>
      <c r="AY132" t="str">
        <v>€  743 618,88</v>
      </c>
      <c r="AZ132" t="str">
        <v>null</v>
      </c>
      <c r="BA132" t="str">
        <v>null</v>
      </c>
      <c r="BB132" t="str">
        <v>null</v>
      </c>
      <c r="BC132" t="str">
        <v>null</v>
      </c>
      <c r="BD132" t="str">
        <v>null</v>
      </c>
      <c r="BE132" t="str">
        <v>null</v>
      </c>
      <c r="BF132" t="str">
        <v>null</v>
      </c>
      <c r="BG132" t="str">
        <v>null</v>
      </c>
      <c r="BH132" t="str">
        <v>null</v>
      </c>
      <c r="BK132" t="str">
        <v>UNIVERSITY OF STRATHCLYDE</v>
      </c>
      <c r="BL132" cm="1">
        <f t="array" ref="BL132">SUMPRODUCT(($AW$2:$AW$2182=$BK132)*(1/(COUNTIFS($AH$2:$AH$2182, $AH$2:$AH$2182, $AW$2:$AW$2182, $BK132)+(COUNTIFS($AH$2:$AH$2182, $AH$2:$AH$2182, $AW$2:$AW$2182, $BK132)=0))))</f>
        <v>2</v>
      </c>
      <c r="BM132" cm="1">
        <f t="array" ref="BM132">COUNTA(_xlfn.UNIQUE(_xlfn._xlws.FILTER(Table1[Project Topic], Table1[Organization]=$BK132)))</f>
        <v>2</v>
      </c>
      <c r="BN132" s="93" t="str">
        <v>BIOAERIO LAGADA ANONYMI ETAIREIA</v>
      </c>
      <c r="BO132" t="s">
        <v>771</v>
      </c>
      <c r="BP132" cm="1">
        <f t="array" ref="BP132">SUM(IF(FREQUENCY(IF($R$2:$R$3000=BO132, MATCH($C$2:$C$3000, $C$2:$C$3000, 0)), ROW($C$2:$C$3000)-ROW($C$2)+1), 1))</f>
        <v>1</v>
      </c>
      <c r="BS132" s="68" t="s">
        <v>3503</v>
      </c>
      <c r="BT132">
        <v>1</v>
      </c>
      <c r="BV132" t="str">
        <v>BIOAERIO LAGADA ANONYMI ETAIREIA</v>
      </c>
      <c r="BW132" cm="1">
        <f t="array" ref="BW132">SUM(--(FREQUENCY(IF($R$2:$R$1538=BV132, MATCH($C$2:$C$1538, $C$2:$C$1538, 0)), ROW($C$2:$C$1538)-ROW($C$2)+1)&gt;0))</f>
        <v>1</v>
      </c>
    </row>
    <row r="133" spans="1:77" ht="31.8" customHeight="1" x14ac:dyDescent="0.3">
      <c r="A133" s="84">
        <v>17</v>
      </c>
      <c r="B133" s="1" t="s">
        <v>3786</v>
      </c>
      <c r="C133" s="1" t="s">
        <v>3858</v>
      </c>
      <c r="D133" s="1" t="s">
        <v>3744</v>
      </c>
      <c r="E133" s="1">
        <v>823745</v>
      </c>
      <c r="F133" s="21">
        <v>43466</v>
      </c>
      <c r="G133" s="21">
        <v>45291</v>
      </c>
      <c r="H133" s="21" t="s">
        <v>3860</v>
      </c>
      <c r="I133" s="1" t="s">
        <v>3861</v>
      </c>
      <c r="J133" s="1" t="s">
        <v>3862</v>
      </c>
      <c r="K133" s="85" t="s">
        <v>3859</v>
      </c>
      <c r="L133" s="1" t="s">
        <v>90</v>
      </c>
      <c r="M133" s="102" t="s">
        <v>3864</v>
      </c>
      <c r="N133" s="1" t="s">
        <v>3865</v>
      </c>
      <c r="O133" s="1" t="s">
        <v>3857</v>
      </c>
      <c r="P133" s="1" t="s">
        <v>679</v>
      </c>
      <c r="Q133" s="97">
        <f>IFERROR(INDEX(BP:BP, MATCH(R133, BN:BN, 0)), "")</f>
        <v>2</v>
      </c>
      <c r="R133" s="1" t="s">
        <v>3863</v>
      </c>
      <c r="S133" s="1" t="s">
        <v>449</v>
      </c>
      <c r="T133" s="1" t="s">
        <v>3866</v>
      </c>
      <c r="U133" s="26" t="s">
        <v>22</v>
      </c>
      <c r="V133" s="1" t="s">
        <v>22</v>
      </c>
      <c r="W133" s="26" t="s">
        <v>22</v>
      </c>
      <c r="X133" s="10" t="s">
        <v>22</v>
      </c>
      <c r="Y133" s="10" t="s">
        <v>22</v>
      </c>
      <c r="Z133" s="26" t="s">
        <v>22</v>
      </c>
      <c r="AA133" s="26" t="s">
        <v>22</v>
      </c>
      <c r="AB133" s="4" t="s">
        <v>22</v>
      </c>
      <c r="AC133" s="4" t="s">
        <v>22</v>
      </c>
      <c r="AF133">
        <v>16</v>
      </c>
      <c r="AG133" t="str">
        <v>offshore wind energy</v>
      </c>
      <c r="AH133" t="str">
        <v>Innovative tools for offshore wind and DC grids</v>
      </c>
      <c r="AI133" t="str">
        <v>InnoDC</v>
      </c>
      <c r="AJ133">
        <v>765585</v>
      </c>
      <c r="AK133">
        <v>42979</v>
      </c>
      <c r="AL133">
        <v>44561</v>
      </c>
      <c r="AM133" t="str">
        <v>null</v>
      </c>
      <c r="AN133" t="str">
        <v>€ 3 740 101,07</v>
      </c>
      <c r="AO133" t="str">
        <v>null</v>
      </c>
      <c r="AP133" t="str">
        <v>null</v>
      </c>
      <c r="AQ133" t="str">
        <v>H2020-EU.1.3. - EXCELLENT SCIENCE - Marie Skłodowska-Curie Actions</v>
      </c>
      <c r="AR133" t="str">
        <v>MSCA-ITN-2017 - Innovative Training Networks</v>
      </c>
      <c r="AS133" t="str">
        <v>H2020-MSCA-ITN-2017</v>
      </c>
      <c r="AT133" t="str">
        <v>https://cordis.europa.eu/project/id/765585</v>
      </c>
      <c r="AU133" t="str">
        <v>Partner</v>
      </c>
      <c r="AV133">
        <v>1</v>
      </c>
      <c r="AW133" t="str">
        <v>Vattenfall</v>
      </c>
      <c r="AX133" t="str">
        <v>Denmark</v>
      </c>
      <c r="AY133">
        <v>0</v>
      </c>
      <c r="AZ133" t="str">
        <v>null</v>
      </c>
      <c r="BA133" t="str">
        <v>null</v>
      </c>
      <c r="BB133" t="str">
        <v>null</v>
      </c>
      <c r="BC133" t="str">
        <v>null</v>
      </c>
      <c r="BD133" t="str">
        <v>null</v>
      </c>
      <c r="BE133" t="str">
        <v>null</v>
      </c>
      <c r="BF133" t="str">
        <v>null</v>
      </c>
      <c r="BG133" t="str">
        <v>null</v>
      </c>
      <c r="BH133" t="str">
        <v>null</v>
      </c>
      <c r="BK133" t="str">
        <v>ANEV, Associazione Nazionale Energia del Vento</v>
      </c>
      <c r="BL133" cm="1">
        <f t="array" ref="BL133">SUMPRODUCT(($AW$2:$AW$2182=$BK133)*(1/(COUNTIFS($AH$2:$AH$2182, $AH$2:$AH$2182, $AW$2:$AW$2182, $BK133)+(COUNTIFS($AH$2:$AH$2182, $AH$2:$AH$2182, $AW$2:$AW$2182, $BK133)=0))))</f>
        <v>1</v>
      </c>
      <c r="BM133" cm="1">
        <f t="array" ref="BM133">COUNTA(_xlfn.UNIQUE(_xlfn._xlws.FILTER(Table1[Project Topic], Table1[Organization]=$BK133)))</f>
        <v>1</v>
      </c>
      <c r="BN133" s="1" t="str">
        <v>BIOENERGY ASSOCIATION OF UKRAINE</v>
      </c>
      <c r="BO133" t="s">
        <v>773</v>
      </c>
      <c r="BP133" cm="1">
        <f t="array" ref="BP133">SUM(IF(FREQUENCY(IF($R$2:$R$3000=BO133, MATCH($C$2:$C$3000, $C$2:$C$3000, 0)), ROW($C$2:$C$3000)-ROW($C$2)+1), 1))</f>
        <v>5</v>
      </c>
      <c r="BS133" s="68" t="s">
        <v>3447</v>
      </c>
      <c r="BT133">
        <v>1</v>
      </c>
      <c r="BV133" t="str">
        <v>BIOENERGY ASSOCIATION OF UKRAINE</v>
      </c>
      <c r="BW133" cm="1">
        <f t="array" ref="BW133">SUM(--(FREQUENCY(IF($R$2:$R$1538=BV133, MATCH($C$2:$C$1538, $C$2:$C$1538, 0)), ROW($C$2:$C$1538)-ROW($C$2)+1)&gt;0))</f>
        <v>2</v>
      </c>
    </row>
    <row r="134" spans="1:77" ht="31.8" customHeight="1" x14ac:dyDescent="0.3">
      <c r="A134" s="84">
        <v>17</v>
      </c>
      <c r="B134" s="1" t="s">
        <v>3786</v>
      </c>
      <c r="C134" s="1" t="s">
        <v>3858</v>
      </c>
      <c r="D134" s="1" t="s">
        <v>3744</v>
      </c>
      <c r="E134" s="1">
        <v>823745</v>
      </c>
      <c r="F134" s="21">
        <v>43466</v>
      </c>
      <c r="G134" s="21">
        <v>45291</v>
      </c>
      <c r="H134" s="21" t="s">
        <v>3860</v>
      </c>
      <c r="I134" s="1" t="s">
        <v>3861</v>
      </c>
      <c r="J134" s="1" t="s">
        <v>3862</v>
      </c>
      <c r="K134" s="85" t="s">
        <v>3859</v>
      </c>
      <c r="L134" s="1" t="s">
        <v>90</v>
      </c>
      <c r="M134" s="102" t="s">
        <v>3864</v>
      </c>
      <c r="N134" s="1" t="s">
        <v>3865</v>
      </c>
      <c r="O134" s="1" t="s">
        <v>3857</v>
      </c>
      <c r="P134" s="1" t="s">
        <v>457</v>
      </c>
      <c r="Q134" s="97">
        <f>IFERROR(INDEX(BP:BP, MATCH(R134, BN:BN, 0)), "")</f>
        <v>3</v>
      </c>
      <c r="R134" s="1" t="s">
        <v>3867</v>
      </c>
      <c r="S134" s="1" t="s">
        <v>449</v>
      </c>
      <c r="T134" s="1" t="s">
        <v>3868</v>
      </c>
      <c r="U134" s="26" t="s">
        <v>22</v>
      </c>
      <c r="V134" s="1" t="s">
        <v>22</v>
      </c>
      <c r="W134" s="26" t="s">
        <v>22</v>
      </c>
      <c r="X134" s="10" t="s">
        <v>22</v>
      </c>
      <c r="Y134" s="10" t="s">
        <v>22</v>
      </c>
      <c r="Z134" s="26" t="s">
        <v>22</v>
      </c>
      <c r="AA134" s="26" t="s">
        <v>22</v>
      </c>
      <c r="AB134" s="4" t="s">
        <v>22</v>
      </c>
      <c r="AC134" s="4" t="s">
        <v>22</v>
      </c>
      <c r="AF134">
        <v>16</v>
      </c>
      <c r="AG134" t="str">
        <v>offshore wind energy</v>
      </c>
      <c r="AH134" t="str">
        <v>Innovative Wind Conversion Systems (10-20MW) for Offshore Applications</v>
      </c>
      <c r="AI134" t="str">
        <v>INNWIND.EU</v>
      </c>
      <c r="AJ134" t="str">
        <v>308974  </v>
      </c>
      <c r="AK134">
        <v>41214</v>
      </c>
      <c r="AL134">
        <v>43100</v>
      </c>
      <c r="AM134" t="str">
        <v>null</v>
      </c>
      <c r="AN134" t="str">
        <v>€ 19 164 182,88</v>
      </c>
      <c r="AO134" t="str">
        <v>null</v>
      </c>
      <c r="AP134" t="str">
        <v>null</v>
      </c>
      <c r="AQ134" t="str">
        <v>FP7-ENERGY - Specific Programme "Cooperation": Energy</v>
      </c>
      <c r="AR134" t="str">
        <v>ENERGY.2012.2.3.1 - Innovative wind conversion systems (10-20MW) for offshore applications</v>
      </c>
      <c r="AS134" t="str">
        <v>FP7-ENERGY-2012-1-2STAGE</v>
      </c>
      <c r="AT134" t="str">
        <v>https://cordis.europa.eu/project/id/308974</v>
      </c>
      <c r="AU134" t="str">
        <v>null</v>
      </c>
      <c r="AV134">
        <v>1</v>
      </c>
      <c r="AW134" t="str">
        <v>AALBORG UNIVERSITET</v>
      </c>
      <c r="AX134" t="str">
        <v>Denmark</v>
      </c>
      <c r="AY134" t="str">
        <v>€   520 304,43</v>
      </c>
      <c r="AZ134" t="str">
        <v>null</v>
      </c>
      <c r="BA134" t="str">
        <v>null</v>
      </c>
      <c r="BB134" t="str">
        <v>null</v>
      </c>
      <c r="BC134" t="str">
        <v>null</v>
      </c>
      <c r="BD134" t="str">
        <v>null</v>
      </c>
      <c r="BE134" t="str">
        <v>null</v>
      </c>
      <c r="BF134" t="str">
        <v>null</v>
      </c>
      <c r="BG134" t="str">
        <v>null</v>
      </c>
      <c r="BH134" t="str">
        <v>null</v>
      </c>
      <c r="BK134" t="str">
        <v>Associated British Ports (ABP)</v>
      </c>
      <c r="BL134" cm="1">
        <f t="array" ref="BL134">SUMPRODUCT(($AW$2:$AW$2182=$BK134)*(1/(COUNTIFS($AH$2:$AH$2182, $AH$2:$AH$2182, $AW$2:$AW$2182, $BK134)+(COUNTIFS($AH$2:$AH$2182, $AH$2:$AH$2182, $AW$2:$AW$2182, $BK134)=0))))</f>
        <v>1</v>
      </c>
      <c r="BM134" cm="1">
        <f t="array" ref="BM134">COUNTA(_xlfn.UNIQUE(_xlfn._xlws.FILTER(Table1[Project Topic], Table1[Organization]=$BK134)))</f>
        <v>1</v>
      </c>
      <c r="BN134" s="93" t="str">
        <v>CAP HOLDING SPA</v>
      </c>
      <c r="BO134" t="s">
        <v>775</v>
      </c>
      <c r="BP134" cm="1">
        <f t="array" ref="BP134">SUM(IF(FREQUENCY(IF($R$2:$R$3000=BO134, MATCH($C$2:$C$3000, $C$2:$C$3000, 0)), ROW($C$2:$C$3000)-ROW($C$2)+1), 1))</f>
        <v>1</v>
      </c>
      <c r="BS134" s="68" t="s">
        <v>3532</v>
      </c>
      <c r="BT134">
        <v>1</v>
      </c>
      <c r="BV134" t="str">
        <v>CAP HOLDING SPA</v>
      </c>
      <c r="BW134" cm="1">
        <f t="array" ref="BW134">SUM(--(FREQUENCY(IF($R$2:$R$1538=BV134, MATCH($C$2:$C$1538, $C$2:$C$1538, 0)), ROW($C$2:$C$1538)-ROW($C$2)+1)&gt;0))</f>
        <v>1</v>
      </c>
    </row>
    <row r="135" spans="1:77" ht="31.8" customHeight="1" x14ac:dyDescent="0.3">
      <c r="A135" s="84">
        <v>17</v>
      </c>
      <c r="B135" s="1" t="s">
        <v>3786</v>
      </c>
      <c r="C135" s="1" t="s">
        <v>3858</v>
      </c>
      <c r="D135" s="1" t="s">
        <v>3744</v>
      </c>
      <c r="E135" s="1">
        <v>823745</v>
      </c>
      <c r="F135" s="21">
        <v>43466</v>
      </c>
      <c r="G135" s="21">
        <v>45291</v>
      </c>
      <c r="H135" s="21" t="s">
        <v>3860</v>
      </c>
      <c r="I135" s="1" t="s">
        <v>3861</v>
      </c>
      <c r="J135" s="1" t="s">
        <v>3862</v>
      </c>
      <c r="K135" s="85" t="s">
        <v>3859</v>
      </c>
      <c r="L135" s="1" t="s">
        <v>90</v>
      </c>
      <c r="M135" s="102" t="s">
        <v>3864</v>
      </c>
      <c r="N135" s="1" t="s">
        <v>3865</v>
      </c>
      <c r="O135" s="1" t="s">
        <v>3857</v>
      </c>
      <c r="P135" s="1" t="s">
        <v>1351</v>
      </c>
      <c r="Q135" s="97">
        <f>IFERROR(INDEX(BP:BP, MATCH(R135, BN:BN, 0)), "")</f>
        <v>1</v>
      </c>
      <c r="R135" s="1" t="s">
        <v>3883</v>
      </c>
      <c r="S135" s="1" t="s">
        <v>1496</v>
      </c>
      <c r="T135" s="1" t="s">
        <v>2970</v>
      </c>
      <c r="U135" s="26" t="s">
        <v>22</v>
      </c>
      <c r="V135" s="1" t="s">
        <v>22</v>
      </c>
      <c r="W135" s="26" t="s">
        <v>22</v>
      </c>
      <c r="X135" s="10" t="s">
        <v>22</v>
      </c>
      <c r="Y135" s="10" t="s">
        <v>22</v>
      </c>
      <c r="Z135" s="26" t="s">
        <v>22</v>
      </c>
      <c r="AA135" s="26" t="s">
        <v>22</v>
      </c>
      <c r="AB135" s="4" t="s">
        <v>22</v>
      </c>
      <c r="AC135" s="4" t="s">
        <v>22</v>
      </c>
      <c r="AF135">
        <v>16</v>
      </c>
      <c r="AG135" t="str">
        <v>offshore wind energy</v>
      </c>
      <c r="AH135" t="str">
        <v>Innovative Wind Conversion Systems (10-20MW) for Offshore Applications</v>
      </c>
      <c r="AI135" t="str">
        <v>INNWIND.EU</v>
      </c>
      <c r="AJ135" t="str">
        <v>308974  </v>
      </c>
      <c r="AK135">
        <v>41214</v>
      </c>
      <c r="AL135">
        <v>43100</v>
      </c>
      <c r="AM135" t="str">
        <v>null</v>
      </c>
      <c r="AN135" t="str">
        <v>€ 19 164 182,88</v>
      </c>
      <c r="AO135" t="str">
        <v>null</v>
      </c>
      <c r="AP135" t="str">
        <v>null</v>
      </c>
      <c r="AQ135" t="str">
        <v>FP7-ENERGY - Specific Programme "Cooperation": Energy</v>
      </c>
      <c r="AR135" t="str">
        <v>ENERGY.2012.2.3.1 - Innovative wind conversion systems (10-20MW) for offshore applications</v>
      </c>
      <c r="AS135" t="str">
        <v>FP7-ENERGY-2012-1-2STAGE</v>
      </c>
      <c r="AT135" t="str">
        <v>https://cordis.europa.eu/project/id/308974</v>
      </c>
      <c r="AU135" t="str">
        <v>null</v>
      </c>
      <c r="AV135">
        <v>1</v>
      </c>
      <c r="AW135" t="str">
        <v>ALLIANCE FOR SUSTAINABLE ENERGY LLC</v>
      </c>
      <c r="AX135" t="str">
        <v>United States</v>
      </c>
      <c r="AY135" t="str">
        <v>null</v>
      </c>
      <c r="AZ135" t="str">
        <v>null</v>
      </c>
      <c r="BA135" t="str">
        <v>null</v>
      </c>
      <c r="BB135" t="str">
        <v>null</v>
      </c>
      <c r="BC135" t="str">
        <v>null</v>
      </c>
      <c r="BD135" t="str">
        <v>null</v>
      </c>
      <c r="BE135" t="str">
        <v>null</v>
      </c>
      <c r="BF135" t="str">
        <v>null</v>
      </c>
      <c r="BG135" t="str">
        <v>null</v>
      </c>
      <c r="BH135" t="str">
        <v>null</v>
      </c>
      <c r="BK135" t="str">
        <v>Belgian Offshore Cluster</v>
      </c>
      <c r="BL135" cm="1">
        <f t="array" ref="BL135">SUMPRODUCT(($AW$2:$AW$2182=$BK135)*(1/(COUNTIFS($AH$2:$AH$2182, $AH$2:$AH$2182, $AW$2:$AW$2182, $BK135)+(COUNTIFS($AH$2:$AH$2182, $AH$2:$AH$2182, $AW$2:$AW$2182, $BK135)=0))))</f>
        <v>1</v>
      </c>
      <c r="BM135" cm="1">
        <f t="array" ref="BM135">COUNTA(_xlfn.UNIQUE(_xlfn._xlws.FILTER(Table1[Project Topic], Table1[Organization]=$BK135)))</f>
        <v>1</v>
      </c>
      <c r="BN135" s="1" t="str">
        <v>CONSORZIO ITALIANO COMPOSTATORI</v>
      </c>
      <c r="BO135" t="s">
        <v>777</v>
      </c>
      <c r="BP135" cm="1">
        <f t="array" ref="BP135">SUM(IF(FREQUENCY(IF($R$2:$R$3000=BO135, MATCH($C$2:$C$3000, $C$2:$C$3000, 0)), ROW($C$2:$C$3000)-ROW($C$2)+1), 1))</f>
        <v>1</v>
      </c>
      <c r="BS135" s="68" t="s">
        <v>3408</v>
      </c>
      <c r="BT135">
        <v>1</v>
      </c>
      <c r="BV135" t="str">
        <v>CONSORZIO ITALIANO COMPOSTATORI</v>
      </c>
      <c r="BW135" cm="1">
        <f t="array" ref="BW135">SUM(--(FREQUENCY(IF($R$2:$R$1538=BV135, MATCH($C$2:$C$1538, $C$2:$C$1538, 0)), ROW($C$2:$C$1538)-ROW($C$2)+1)&gt;0))</f>
        <v>1</v>
      </c>
    </row>
    <row r="136" spans="1:77" ht="31.8" customHeight="1" x14ac:dyDescent="0.3">
      <c r="A136" s="84">
        <v>17</v>
      </c>
      <c r="B136" s="1" t="s">
        <v>3786</v>
      </c>
      <c r="C136" s="1" t="s">
        <v>3858</v>
      </c>
      <c r="D136" s="1" t="s">
        <v>3744</v>
      </c>
      <c r="E136" s="1">
        <v>823745</v>
      </c>
      <c r="F136" s="21">
        <v>43466</v>
      </c>
      <c r="G136" s="21">
        <v>45291</v>
      </c>
      <c r="H136" s="21" t="s">
        <v>3860</v>
      </c>
      <c r="I136" s="1" t="s">
        <v>3861</v>
      </c>
      <c r="J136" s="1" t="s">
        <v>3862</v>
      </c>
      <c r="K136" s="85" t="s">
        <v>3859</v>
      </c>
      <c r="L136" s="1" t="s">
        <v>90</v>
      </c>
      <c r="M136" s="102" t="s">
        <v>3864</v>
      </c>
      <c r="N136" s="1" t="s">
        <v>3865</v>
      </c>
      <c r="O136" s="1" t="s">
        <v>3857</v>
      </c>
      <c r="P136" s="1" t="s">
        <v>457</v>
      </c>
      <c r="Q136" s="97">
        <f>IFERROR(INDEX(BP:BP, MATCH(R136, BN:BN, 0)), "")</f>
        <v>1</v>
      </c>
      <c r="R136" s="1" t="s">
        <v>1871</v>
      </c>
      <c r="S136" s="1" t="s">
        <v>132</v>
      </c>
      <c r="T136" s="1" t="s">
        <v>3873</v>
      </c>
      <c r="U136" s="26" t="s">
        <v>22</v>
      </c>
      <c r="V136" s="1" t="s">
        <v>22</v>
      </c>
      <c r="W136" s="26" t="s">
        <v>22</v>
      </c>
      <c r="X136" s="10" t="s">
        <v>22</v>
      </c>
      <c r="Y136" s="10" t="s">
        <v>22</v>
      </c>
      <c r="Z136" s="26" t="s">
        <v>22</v>
      </c>
      <c r="AA136" s="26" t="s">
        <v>22</v>
      </c>
      <c r="AB136" s="4" t="s">
        <v>22</v>
      </c>
      <c r="AC136" s="4" t="s">
        <v>22</v>
      </c>
      <c r="AF136">
        <v>16</v>
      </c>
      <c r="AG136" t="str">
        <v>offshore wind energy</v>
      </c>
      <c r="AH136" t="str">
        <v>Innovative Wind Conversion Systems (10-20MW) for Offshore Applications</v>
      </c>
      <c r="AI136" t="str">
        <v>INNWIND.EU</v>
      </c>
      <c r="AJ136" t="str">
        <v>308974  </v>
      </c>
      <c r="AK136">
        <v>41214</v>
      </c>
      <c r="AL136">
        <v>43100</v>
      </c>
      <c r="AM136" t="str">
        <v>null</v>
      </c>
      <c r="AN136" t="str">
        <v>€ 19 164 182,88</v>
      </c>
      <c r="AO136" t="str">
        <v>null</v>
      </c>
      <c r="AP136" t="str">
        <v>null</v>
      </c>
      <c r="AQ136" t="str">
        <v>FP7-ENERGY - Specific Programme "Cooperation": Energy</v>
      </c>
      <c r="AR136" t="str">
        <v>ENERGY.2012.2.3.1 - Innovative wind conversion systems (10-20MW) for offshore applications</v>
      </c>
      <c r="AS136" t="str">
        <v>FP7-ENERGY-2012-1-2STAGE</v>
      </c>
      <c r="AT136" t="str">
        <v>https://cordis.europa.eu/project/id/308974</v>
      </c>
      <c r="AU136" t="str">
        <v>null</v>
      </c>
      <c r="AV136">
        <v>3</v>
      </c>
      <c r="AW136" t="str">
        <v>CARL VON OSSIETZKY UNIVERSITAET OLDENBURG</v>
      </c>
      <c r="AX136" t="str">
        <v>Germany</v>
      </c>
      <c r="AY136" t="str">
        <v>€   699 600,00</v>
      </c>
      <c r="AZ136" t="str">
        <v>null</v>
      </c>
      <c r="BA136" t="str">
        <v>null</v>
      </c>
      <c r="BB136" t="str">
        <v>null</v>
      </c>
      <c r="BC136" t="str">
        <v>null</v>
      </c>
      <c r="BD136" t="str">
        <v>null</v>
      </c>
      <c r="BE136" t="str">
        <v>null</v>
      </c>
      <c r="BF136" t="str">
        <v>null</v>
      </c>
      <c r="BG136" t="str">
        <v>null</v>
      </c>
      <c r="BH136" t="str">
        <v>null</v>
      </c>
      <c r="BK136" t="str">
        <v>Bundesverband der Windenergie Offshore (BWO)</v>
      </c>
      <c r="BL136" cm="1">
        <f t="array" ref="BL136">SUMPRODUCT(($AW$2:$AW$2182=$BK136)*(1/(COUNTIFS($AH$2:$AH$2182, $AH$2:$AH$2182, $AW$2:$AW$2182, $BK136)+(COUNTIFS($AH$2:$AH$2182, $AH$2:$AH$2182, $AW$2:$AW$2182, $BK136)=0))))</f>
        <v>1</v>
      </c>
      <c r="BM136" cm="1">
        <f t="array" ref="BM136">COUNTA(_xlfn.UNIQUE(_xlfn._xlws.FILTER(Table1[Project Topic], Table1[Organization]=$BK136)))</f>
        <v>1</v>
      </c>
      <c r="BN136" s="93" t="str">
        <v>CORTUS ENERGY AB</v>
      </c>
      <c r="BO136" t="s">
        <v>779</v>
      </c>
      <c r="BP136" cm="1">
        <f t="array" ref="BP136">SUM(IF(FREQUENCY(IF($R$2:$R$3000=BO136, MATCH($C$2:$C$3000, $C$2:$C$3000, 0)), ROW($C$2:$C$3000)-ROW($C$2)+1), 1))</f>
        <v>1</v>
      </c>
      <c r="BS136" s="68" t="s">
        <v>3527</v>
      </c>
      <c r="BT136">
        <v>1</v>
      </c>
      <c r="BV136" t="str">
        <v>CORTUS ENERGY AB</v>
      </c>
      <c r="BW136" cm="1">
        <f t="array" ref="BW136">SUM(--(FREQUENCY(IF($R$2:$R$1538=BV136, MATCH($C$2:$C$1538, $C$2:$C$1538, 0)), ROW($C$2:$C$1538)-ROW($C$2)+1)&gt;0))</f>
        <v>1</v>
      </c>
    </row>
    <row r="137" spans="1:77" ht="31.8" customHeight="1" x14ac:dyDescent="0.3">
      <c r="A137" s="84">
        <v>17</v>
      </c>
      <c r="B137" s="1" t="s">
        <v>3786</v>
      </c>
      <c r="C137" s="1" t="s">
        <v>3858</v>
      </c>
      <c r="D137" s="1" t="s">
        <v>3744</v>
      </c>
      <c r="E137" s="1">
        <v>823745</v>
      </c>
      <c r="F137" s="21">
        <v>43466</v>
      </c>
      <c r="G137" s="21">
        <v>45291</v>
      </c>
      <c r="H137" s="21" t="s">
        <v>3860</v>
      </c>
      <c r="I137" s="1" t="s">
        <v>3861</v>
      </c>
      <c r="J137" s="1" t="s">
        <v>3862</v>
      </c>
      <c r="K137" s="85" t="s">
        <v>3859</v>
      </c>
      <c r="L137" s="1" t="s">
        <v>90</v>
      </c>
      <c r="M137" s="102" t="s">
        <v>3864</v>
      </c>
      <c r="N137" s="1" t="s">
        <v>3865</v>
      </c>
      <c r="O137" s="1" t="s">
        <v>3857</v>
      </c>
      <c r="P137" s="1" t="s">
        <v>1351</v>
      </c>
      <c r="Q137" s="97">
        <f>IFERROR(INDEX(BP:BP, MATCH(R137, BN:BN, 0)), "")</f>
        <v>3</v>
      </c>
      <c r="R137" s="1" t="s">
        <v>3887</v>
      </c>
      <c r="S137" s="1" t="s">
        <v>2969</v>
      </c>
      <c r="T137" s="1" t="s">
        <v>2970</v>
      </c>
      <c r="U137" s="26" t="s">
        <v>22</v>
      </c>
      <c r="V137" s="1" t="s">
        <v>22</v>
      </c>
      <c r="W137" s="26" t="s">
        <v>22</v>
      </c>
      <c r="X137" s="10" t="s">
        <v>22</v>
      </c>
      <c r="Y137" s="10" t="s">
        <v>22</v>
      </c>
      <c r="Z137" s="26" t="s">
        <v>22</v>
      </c>
      <c r="AA137" s="26" t="s">
        <v>22</v>
      </c>
      <c r="AB137" s="4" t="s">
        <v>22</v>
      </c>
      <c r="AC137" s="4" t="s">
        <v>22</v>
      </c>
      <c r="AF137">
        <v>16</v>
      </c>
      <c r="AG137" t="str">
        <v>offshore wind energy</v>
      </c>
      <c r="AH137" t="str">
        <v>Innovative Wind Conversion Systems (10-20MW) for Offshore Applications</v>
      </c>
      <c r="AI137" t="str">
        <v>INNWIND.EU</v>
      </c>
      <c r="AJ137" t="str">
        <v>308974  </v>
      </c>
      <c r="AK137">
        <v>41214</v>
      </c>
      <c r="AL137">
        <v>43100</v>
      </c>
      <c r="AM137" t="str">
        <v>null</v>
      </c>
      <c r="AN137" t="str">
        <v>€ 19 164 182,88</v>
      </c>
      <c r="AO137" t="str">
        <v>null</v>
      </c>
      <c r="AP137" t="str">
        <v>null</v>
      </c>
      <c r="AQ137" t="str">
        <v>FP7-ENERGY - Specific Programme "Cooperation": Energy</v>
      </c>
      <c r="AR137" t="str">
        <v>ENERGY.2012.2.3.1 - Innovative wind conversion systems (10-20MW) for offshore applications</v>
      </c>
      <c r="AS137" t="str">
        <v>FP7-ENERGY-2012-1-2STAGE</v>
      </c>
      <c r="AT137" t="str">
        <v>https://cordis.europa.eu/project/id/308974</v>
      </c>
      <c r="AU137" t="str">
        <v>null</v>
      </c>
      <c r="AV137">
        <v>1</v>
      </c>
      <c r="AW137" t="str">
        <v>CENTRE FOR RENEWABLE ENERGY SOURCES AND SAVING FONDATION</v>
      </c>
      <c r="AX137" t="str">
        <v>Greece</v>
      </c>
      <c r="AY137" t="str">
        <v>€   454 389,27</v>
      </c>
      <c r="AZ137" t="str">
        <v>null</v>
      </c>
      <c r="BA137" t="str">
        <v>null</v>
      </c>
      <c r="BB137" t="str">
        <v>null</v>
      </c>
      <c r="BC137" t="str">
        <v>null</v>
      </c>
      <c r="BD137" t="str">
        <v>null</v>
      </c>
      <c r="BE137" t="str">
        <v>null</v>
      </c>
      <c r="BF137" t="str">
        <v>null</v>
      </c>
      <c r="BG137" t="str">
        <v>null</v>
      </c>
      <c r="BH137" t="str">
        <v>null</v>
      </c>
      <c r="BK137" t="str">
        <v>DeepWind Cluster</v>
      </c>
      <c r="BL137" cm="1">
        <f t="array" ref="BL137">SUMPRODUCT(($AW$2:$AW$2182=$BK137)*(1/(COUNTIFS($AH$2:$AH$2182, $AH$2:$AH$2182, $AW$2:$AW$2182, $BK137)+(COUNTIFS($AH$2:$AH$2182, $AH$2:$AH$2182, $AW$2:$AW$2182, $BK137)=0))))</f>
        <v>1</v>
      </c>
      <c r="BM137" cm="1">
        <f t="array" ref="BM137">COUNTA(_xlfn.UNIQUE(_xlfn._xlws.FILTER(Table1[Project Topic], Table1[Organization]=$BK137)))</f>
        <v>1</v>
      </c>
      <c r="BN137" s="1" t="str">
        <v>DBFZ DEUTSCHES BIOMASSEFORSCHUNGSZENTRUM GEMEINNUTZIGE GMBH</v>
      </c>
      <c r="BO137" t="s">
        <v>782</v>
      </c>
      <c r="BP137" cm="1">
        <f t="array" ref="BP137">SUM(IF(FREQUENCY(IF($R$2:$R$3000=BO137, MATCH($C$2:$C$3000, $C$2:$C$3000, 0)), ROW($C$2:$C$3000)-ROW($C$2)+1), 1))</f>
        <v>1</v>
      </c>
      <c r="BS137" s="68" t="s">
        <v>3499</v>
      </c>
      <c r="BT137">
        <v>1</v>
      </c>
      <c r="BV137" t="str">
        <v>DBFZ DEUTSCHES BIOMASSEFORSCHUNGSZENTRUM GEMEINNUTZIGE GMBH</v>
      </c>
      <c r="BW137" cm="1">
        <f t="array" ref="BW137">SUM(--(FREQUENCY(IF($R$2:$R$1538=BV137, MATCH($C$2:$C$1538, $C$2:$C$1538, 0)), ROW($C$2:$C$1538)-ROW($C$2)+1)&gt;0))</f>
        <v>3</v>
      </c>
    </row>
    <row r="138" spans="1:77" ht="31.8" customHeight="1" x14ac:dyDescent="0.3">
      <c r="A138" s="84">
        <v>17</v>
      </c>
      <c r="B138" s="1" t="s">
        <v>3786</v>
      </c>
      <c r="C138" s="1" t="s">
        <v>3858</v>
      </c>
      <c r="D138" s="1" t="s">
        <v>3744</v>
      </c>
      <c r="E138" s="1">
        <v>823745</v>
      </c>
      <c r="F138" s="21">
        <v>43466</v>
      </c>
      <c r="G138" s="21">
        <v>45291</v>
      </c>
      <c r="H138" s="21" t="s">
        <v>3860</v>
      </c>
      <c r="I138" s="1" t="s">
        <v>3861</v>
      </c>
      <c r="J138" s="1" t="s">
        <v>3862</v>
      </c>
      <c r="K138" s="85" t="s">
        <v>3859</v>
      </c>
      <c r="L138" s="1" t="s">
        <v>90</v>
      </c>
      <c r="M138" s="102" t="s">
        <v>3864</v>
      </c>
      <c r="N138" s="1" t="s">
        <v>3865</v>
      </c>
      <c r="O138" s="1" t="s">
        <v>3857</v>
      </c>
      <c r="P138" s="1" t="s">
        <v>1351</v>
      </c>
      <c r="Q138" s="97">
        <f>IFERROR(INDEX(BP:BP, MATCH(R138, BN:BN, 0)), "")</f>
        <v>1</v>
      </c>
      <c r="R138" s="1" t="s">
        <v>3882</v>
      </c>
      <c r="S138" s="1" t="s">
        <v>1160</v>
      </c>
      <c r="T138" s="1" t="s">
        <v>2970</v>
      </c>
      <c r="U138" s="26" t="s">
        <v>22</v>
      </c>
      <c r="V138" s="1" t="s">
        <v>22</v>
      </c>
      <c r="W138" s="26" t="s">
        <v>22</v>
      </c>
      <c r="X138" s="10" t="s">
        <v>22</v>
      </c>
      <c r="Y138" s="10" t="s">
        <v>22</v>
      </c>
      <c r="Z138" s="26" t="s">
        <v>22</v>
      </c>
      <c r="AA138" s="26" t="s">
        <v>22</v>
      </c>
      <c r="AB138" s="4" t="s">
        <v>22</v>
      </c>
      <c r="AC138" s="4" t="s">
        <v>22</v>
      </c>
      <c r="AF138">
        <v>16</v>
      </c>
      <c r="AG138" t="str">
        <v>offshore wind energy</v>
      </c>
      <c r="AH138" t="str">
        <v>Innovative Wind Conversion Systems (10-20MW) for Offshore Applications</v>
      </c>
      <c r="AI138" t="str">
        <v>INNWIND.EU</v>
      </c>
      <c r="AJ138" t="str">
        <v>308974  </v>
      </c>
      <c r="AK138">
        <v>41214</v>
      </c>
      <c r="AL138">
        <v>43100</v>
      </c>
      <c r="AM138" t="str">
        <v>null</v>
      </c>
      <c r="AN138" t="str">
        <v>€ 19 164 182,88</v>
      </c>
      <c r="AO138" t="str">
        <v>null</v>
      </c>
      <c r="AP138" t="str">
        <v>null</v>
      </c>
      <c r="AQ138" t="str">
        <v>FP7-ENERGY - Specific Programme "Cooperation": Energy</v>
      </c>
      <c r="AR138" t="str">
        <v>ENERGY.2012.2.3.1 - Innovative wind conversion systems (10-20MW) for offshore applications</v>
      </c>
      <c r="AS138" t="str">
        <v>FP7-ENERGY-2012-1-2STAGE</v>
      </c>
      <c r="AT138" t="str">
        <v>https://cordis.europa.eu/project/id/308974</v>
      </c>
      <c r="AU138" t="str">
        <v>null</v>
      </c>
      <c r="AV138">
        <v>1</v>
      </c>
      <c r="AW138" t="str">
        <v>DANMARKS TEKNISKE UNIVERSITET</v>
      </c>
      <c r="AX138" t="str">
        <v>Denmark</v>
      </c>
      <c r="AY138" t="str">
        <v>€ 2 820 902,18</v>
      </c>
      <c r="AZ138" t="str">
        <v>null</v>
      </c>
      <c r="BA138" t="str">
        <v>null</v>
      </c>
      <c r="BB138" t="str">
        <v>null</v>
      </c>
      <c r="BC138" t="str">
        <v>null</v>
      </c>
      <c r="BD138" t="str">
        <v>null</v>
      </c>
      <c r="BE138" t="str">
        <v>null</v>
      </c>
      <c r="BF138" t="str">
        <v>null</v>
      </c>
      <c r="BG138" t="str">
        <v>null</v>
      </c>
      <c r="BH138" t="str">
        <v>null</v>
      </c>
      <c r="BK138" t="str">
        <v>Groningen Seaports – Eemshaven</v>
      </c>
      <c r="BL138" cm="1">
        <f t="array" ref="BL138">SUMPRODUCT(($AW$2:$AW$2182=$BK138)*(1/(COUNTIFS($AH$2:$AH$2182, $AH$2:$AH$2182, $AW$2:$AW$2182, $BK138)+(COUNTIFS($AH$2:$AH$2182, $AH$2:$AH$2182, $AW$2:$AW$2182, $BK138)=0))))</f>
        <v>1</v>
      </c>
      <c r="BM138" cm="1">
        <f t="array" ref="BM138">COUNTA(_xlfn.UNIQUE(_xlfn._xlws.FILTER(Table1[Project Topic], Table1[Organization]=$BK138)))</f>
        <v>1</v>
      </c>
      <c r="BN138" s="93" t="str">
        <v>ELLMANN ENGINEERING (EE) GMBH</v>
      </c>
      <c r="BO138" t="s">
        <v>784</v>
      </c>
      <c r="BP138" cm="1">
        <f t="array" ref="BP138">SUM(IF(FREQUENCY(IF($R$2:$R$3000=BO138, MATCH($C$2:$C$3000, $C$2:$C$3000, 0)), ROW($C$2:$C$3000)-ROW($C$2)+1), 1))</f>
        <v>2</v>
      </c>
      <c r="BS138" s="68" t="s">
        <v>3495</v>
      </c>
      <c r="BT138">
        <v>1</v>
      </c>
      <c r="BV138" t="str">
        <v>ELLMANN ENGINEERING (EE) GMBH</v>
      </c>
      <c r="BW138" cm="1">
        <f t="array" ref="BW138">SUM(--(FREQUENCY(IF($R$2:$R$1538=BV138, MATCH($C$2:$C$1538, $C$2:$C$1538, 0)), ROW($C$2:$C$1538)-ROW($C$2)+1)&gt;0))</f>
        <v>1</v>
      </c>
    </row>
    <row r="139" spans="1:77" ht="31.8" customHeight="1" x14ac:dyDescent="0.3">
      <c r="A139" s="84">
        <v>17</v>
      </c>
      <c r="B139" s="1" t="s">
        <v>3786</v>
      </c>
      <c r="C139" s="1" t="s">
        <v>3858</v>
      </c>
      <c r="D139" s="1" t="s">
        <v>3744</v>
      </c>
      <c r="E139" s="1">
        <v>823745</v>
      </c>
      <c r="F139" s="21">
        <v>43466</v>
      </c>
      <c r="G139" s="21">
        <v>45291</v>
      </c>
      <c r="H139" s="21" t="s">
        <v>3860</v>
      </c>
      <c r="I139" s="1" t="s">
        <v>3861</v>
      </c>
      <c r="J139" s="1" t="s">
        <v>3862</v>
      </c>
      <c r="K139" s="85" t="s">
        <v>3859</v>
      </c>
      <c r="L139" s="1" t="s">
        <v>90</v>
      </c>
      <c r="M139" s="102" t="s">
        <v>3864</v>
      </c>
      <c r="N139" s="1" t="s">
        <v>3865</v>
      </c>
      <c r="O139" s="1" t="s">
        <v>3857</v>
      </c>
      <c r="P139" s="1" t="s">
        <v>1351</v>
      </c>
      <c r="Q139" s="97">
        <f>IFERROR(INDEX(BP:BP, MATCH(R139, BN:BN, 0)), "")</f>
        <v>1</v>
      </c>
      <c r="R139" s="1" t="s">
        <v>3881</v>
      </c>
      <c r="S139" s="1" t="s">
        <v>1160</v>
      </c>
      <c r="T139" s="1" t="s">
        <v>2970</v>
      </c>
      <c r="U139" s="26" t="s">
        <v>22</v>
      </c>
      <c r="V139" s="1" t="s">
        <v>22</v>
      </c>
      <c r="W139" s="26" t="s">
        <v>22</v>
      </c>
      <c r="X139" s="10" t="s">
        <v>22</v>
      </c>
      <c r="Y139" s="10" t="s">
        <v>22</v>
      </c>
      <c r="Z139" s="26" t="s">
        <v>22</v>
      </c>
      <c r="AA139" s="26" t="s">
        <v>22</v>
      </c>
      <c r="AB139" s="4" t="s">
        <v>22</v>
      </c>
      <c r="AC139" s="4" t="s">
        <v>22</v>
      </c>
      <c r="AF139">
        <v>16</v>
      </c>
      <c r="AG139" t="str">
        <v>offshore wind energy</v>
      </c>
      <c r="AH139" t="str">
        <v>Innovative Wind Conversion Systems (10-20MW) for Offshore Applications</v>
      </c>
      <c r="AI139" t="str">
        <v>INNWIND.EU</v>
      </c>
      <c r="AJ139" t="str">
        <v>308974  </v>
      </c>
      <c r="AK139">
        <v>41214</v>
      </c>
      <c r="AL139">
        <v>43100</v>
      </c>
      <c r="AM139" t="str">
        <v>null</v>
      </c>
      <c r="AN139" t="str">
        <v>€ 19 164 182,88</v>
      </c>
      <c r="AO139" t="str">
        <v>null</v>
      </c>
      <c r="AP139" t="str">
        <v>null</v>
      </c>
      <c r="AQ139" t="str">
        <v>FP7-ENERGY - Specific Programme "Cooperation": Energy</v>
      </c>
      <c r="AR139" t="str">
        <v>ENERGY.2012.2.3.1 - Innovative wind conversion systems (10-20MW) for offshore applications</v>
      </c>
      <c r="AS139" t="str">
        <v>FP7-ENERGY-2012-1-2STAGE</v>
      </c>
      <c r="AT139" t="str">
        <v>https://cordis.europa.eu/project/id/308974</v>
      </c>
      <c r="AU139" t="str">
        <v>null</v>
      </c>
      <c r="AV139">
        <v>1</v>
      </c>
      <c r="AW139" t="str">
        <v>DHI</v>
      </c>
      <c r="AX139" t="str">
        <v>Denmark</v>
      </c>
      <c r="AY139" t="str">
        <v>€   381 426,00</v>
      </c>
      <c r="AZ139" t="str">
        <v>null</v>
      </c>
      <c r="BA139" t="str">
        <v>null</v>
      </c>
      <c r="BB139" t="str">
        <v>null</v>
      </c>
      <c r="BC139" t="str">
        <v>null</v>
      </c>
      <c r="BD139" t="str">
        <v>null</v>
      </c>
      <c r="BE139" t="str">
        <v>null</v>
      </c>
      <c r="BF139" t="str">
        <v>null</v>
      </c>
      <c r="BG139" t="str">
        <v>null</v>
      </c>
      <c r="BH139" t="str">
        <v>null</v>
      </c>
      <c r="BK139" t="str">
        <v>Hellenic Wind Energy Association (HWEA/ELETAEN)</v>
      </c>
      <c r="BL139" cm="1">
        <f t="array" ref="BL139">SUMPRODUCT(($AW$2:$AW$2182=$BK139)*(1/(COUNTIFS($AH$2:$AH$2182, $AH$2:$AH$2182, $AW$2:$AW$2182, $BK139)+(COUNTIFS($AH$2:$AH$2182, $AH$2:$AH$2182, $AW$2:$AW$2182, $BK139)=0))))</f>
        <v>1</v>
      </c>
      <c r="BM139" cm="1">
        <f t="array" ref="BM139">COUNTA(_xlfn.UNIQUE(_xlfn._xlws.FILTER(Table1[Project Topic], Table1[Organization]=$BK139)))</f>
        <v>1</v>
      </c>
      <c r="BN139" s="1" t="str">
        <v>ENERGIGAS SVERIGE SERVICE AB</v>
      </c>
      <c r="BO139" t="s">
        <v>792</v>
      </c>
      <c r="BP139" cm="1">
        <f t="array" ref="BP139">SUM(IF(FREQUENCY(IF($R$2:$R$3000=BO139, MATCH($C$2:$C$3000, $C$2:$C$3000, 0)), ROW($C$2:$C$3000)-ROW($C$2)+1), 1))</f>
        <v>2</v>
      </c>
      <c r="BS139" s="68" t="s">
        <v>3516</v>
      </c>
      <c r="BT139">
        <v>1</v>
      </c>
      <c r="BV139" t="str">
        <v>ENERGIGAS SVERIGE SERVICE AB</v>
      </c>
      <c r="BW139" cm="1">
        <f t="array" ref="BW139">SUM(--(FREQUENCY(IF($R$2:$R$1538=BV139, MATCH($C$2:$C$1538, $C$2:$C$1538, 0)), ROW($C$2:$C$1538)-ROW($C$2)+1)&gt;0))</f>
        <v>2</v>
      </c>
    </row>
    <row r="140" spans="1:77" ht="31.8" customHeight="1" x14ac:dyDescent="0.3">
      <c r="A140" s="56">
        <v>17</v>
      </c>
      <c r="B140" s="36" t="s">
        <v>3717</v>
      </c>
      <c r="C140" s="36" t="s">
        <v>3228</v>
      </c>
      <c r="D140" s="36" t="s">
        <v>3178</v>
      </c>
      <c r="E140" s="36">
        <v>101084200</v>
      </c>
      <c r="F140" s="35">
        <v>44835</v>
      </c>
      <c r="G140" s="35">
        <v>46477</v>
      </c>
      <c r="H140" s="35" t="s">
        <v>2871</v>
      </c>
      <c r="I140" s="36" t="s">
        <v>3230</v>
      </c>
      <c r="J140" s="36" t="s">
        <v>3231</v>
      </c>
      <c r="K140" s="36" t="s">
        <v>3263</v>
      </c>
      <c r="L140" s="44" t="s">
        <v>128</v>
      </c>
      <c r="M140" s="126" t="s">
        <v>2836</v>
      </c>
      <c r="N140" s="44" t="s">
        <v>1328</v>
      </c>
      <c r="O140" s="36" t="s">
        <v>3229</v>
      </c>
      <c r="P140" s="36" t="s">
        <v>457</v>
      </c>
      <c r="Q140" s="97">
        <f>IFERROR(INDEX(BP:BP, MATCH(R140, BN:BN, 0)), "")</f>
        <v>1</v>
      </c>
      <c r="R140" s="36" t="s">
        <v>3253</v>
      </c>
      <c r="S140" s="36" t="s">
        <v>3015</v>
      </c>
      <c r="T140" s="36" t="s">
        <v>3254</v>
      </c>
      <c r="U140" s="26" t="s">
        <v>22</v>
      </c>
      <c r="V140" s="36" t="s">
        <v>3266</v>
      </c>
      <c r="W140" s="26" t="s">
        <v>22</v>
      </c>
      <c r="X140" s="10" t="s">
        <v>22</v>
      </c>
      <c r="Y140" s="10" t="s">
        <v>22</v>
      </c>
      <c r="Z140" s="26" t="s">
        <v>22</v>
      </c>
      <c r="AA140" s="26" t="s">
        <v>22</v>
      </c>
      <c r="AB140" s="4" t="s">
        <v>22</v>
      </c>
      <c r="AC140" s="4" t="s">
        <v>22</v>
      </c>
      <c r="AF140">
        <v>16</v>
      </c>
      <c r="AG140" t="str">
        <v>offshore wind energy</v>
      </c>
      <c r="AH140" t="str">
        <v>Innovative Wind Conversion Systems (10-20MW) for Offshore Applications</v>
      </c>
      <c r="AI140" t="str">
        <v>INNWIND.EU</v>
      </c>
      <c r="AJ140" t="str">
        <v>308974  </v>
      </c>
      <c r="AK140">
        <v>41214</v>
      </c>
      <c r="AL140">
        <v>43100</v>
      </c>
      <c r="AM140" t="str">
        <v>null</v>
      </c>
      <c r="AN140" t="str">
        <v>€ 19 164 182,88</v>
      </c>
      <c r="AO140" t="str">
        <v>null</v>
      </c>
      <c r="AP140" t="str">
        <v>null</v>
      </c>
      <c r="AQ140" t="str">
        <v>FP7-ENERGY - Specific Programme "Cooperation": Energy</v>
      </c>
      <c r="AR140" t="str">
        <v>ENERGY.2012.2.3.1 - Innovative wind conversion systems (10-20MW) for offshore applications</v>
      </c>
      <c r="AS140" t="str">
        <v>FP7-ENERGY-2012-1-2STAGE</v>
      </c>
      <c r="AT140" t="str">
        <v>https://cordis.europa.eu/project/id/308974</v>
      </c>
      <c r="AU140" t="str">
        <v>null</v>
      </c>
      <c r="AV140">
        <v>1</v>
      </c>
      <c r="AW140" t="str">
        <v>ETHNICON METSOVION POLYTECHNION</v>
      </c>
      <c r="AX140" t="str">
        <v>Greece</v>
      </c>
      <c r="AY140" t="str">
        <v>€   645 096,45</v>
      </c>
      <c r="AZ140" t="str">
        <v>null</v>
      </c>
      <c r="BA140" t="str">
        <v>null</v>
      </c>
      <c r="BB140" t="str">
        <v>null</v>
      </c>
      <c r="BC140" t="str">
        <v>null</v>
      </c>
      <c r="BD140" t="str">
        <v>null</v>
      </c>
      <c r="BE140" t="str">
        <v>null</v>
      </c>
      <c r="BF140" t="str">
        <v>null</v>
      </c>
      <c r="BG140" t="str">
        <v>null</v>
      </c>
      <c r="BH140" t="str">
        <v>null</v>
      </c>
      <c r="BK140" t="str">
        <v>IEA wind TCP</v>
      </c>
      <c r="BL140" cm="1">
        <f t="array" ref="BL140">SUMPRODUCT(($AW$2:$AW$2182=$BK140)*(1/(COUNTIFS($AH$2:$AH$2182, $AH$2:$AH$2182, $AW$2:$AW$2182, $BK140)+(COUNTIFS($AH$2:$AH$2182, $AH$2:$AH$2182, $AW$2:$AW$2182, $BK140)=0))))</f>
        <v>1</v>
      </c>
      <c r="BM140" cm="1">
        <f t="array" ref="BM140">COUNTA(_xlfn.UNIQUE(_xlfn._xlws.FILTER(Table1[Project Topic], Table1[Organization]=$BK140)))</f>
        <v>1</v>
      </c>
      <c r="BN140" s="93" t="str">
        <v>FRIEDRICH-ALEXANDER-UNIVERSITAET ERLANGEN-NUERNBERG</v>
      </c>
      <c r="BO140" t="s">
        <v>798</v>
      </c>
      <c r="BP140" cm="1">
        <f t="array" ref="BP140">SUM(IF(FREQUENCY(IF($R$2:$R$3000=BO140, MATCH($C$2:$C$3000, $C$2:$C$3000, 0)), ROW($C$2:$C$3000)-ROW($C$2)+1), 1))</f>
        <v>4</v>
      </c>
      <c r="BS140" s="68" t="s">
        <v>3535</v>
      </c>
      <c r="BT140">
        <v>1</v>
      </c>
      <c r="BV140" t="str">
        <v>FRIEDRICH-ALEXANDER-UNIVERSITAET ERLANGEN-NUERNBERG</v>
      </c>
      <c r="BW140" cm="1">
        <f t="array" ref="BW140">SUM(--(FREQUENCY(IF($R$2:$R$1538=BV140, MATCH($C$2:$C$1538, $C$2:$C$1538, 0)), ROW($C$2:$C$1538)-ROW($C$2)+1)&gt;0))</f>
        <v>3</v>
      </c>
    </row>
    <row r="141" spans="1:77" ht="31.8" customHeight="1" x14ac:dyDescent="0.3">
      <c r="A141" s="56">
        <v>17</v>
      </c>
      <c r="B141" s="36" t="s">
        <v>3717</v>
      </c>
      <c r="C141" s="36" t="s">
        <v>3228</v>
      </c>
      <c r="D141" s="36" t="s">
        <v>3178</v>
      </c>
      <c r="E141" s="36">
        <v>101084200</v>
      </c>
      <c r="F141" s="35">
        <v>44835</v>
      </c>
      <c r="G141" s="35">
        <v>46477</v>
      </c>
      <c r="H141" s="35" t="s">
        <v>2871</v>
      </c>
      <c r="I141" s="36" t="s">
        <v>3230</v>
      </c>
      <c r="J141" s="36" t="s">
        <v>3231</v>
      </c>
      <c r="K141" s="36" t="s">
        <v>3263</v>
      </c>
      <c r="L141" s="44" t="s">
        <v>128</v>
      </c>
      <c r="M141" s="126" t="s">
        <v>2836</v>
      </c>
      <c r="N141" s="44" t="s">
        <v>1328</v>
      </c>
      <c r="O141" s="36" t="s">
        <v>3229</v>
      </c>
      <c r="P141" s="36" t="s">
        <v>457</v>
      </c>
      <c r="Q141" s="97">
        <f>IFERROR(INDEX(BP:BP, MATCH(R141, BN:BN, 0)), "")</f>
        <v>1</v>
      </c>
      <c r="R141" s="36" t="s">
        <v>401</v>
      </c>
      <c r="S141" s="36" t="s">
        <v>132</v>
      </c>
      <c r="T141" s="36" t="s">
        <v>3247</v>
      </c>
      <c r="U141" s="26" t="s">
        <v>22</v>
      </c>
      <c r="V141" s="36" t="s">
        <v>3266</v>
      </c>
      <c r="W141" s="26" t="s">
        <v>22</v>
      </c>
      <c r="X141" s="10" t="s">
        <v>22</v>
      </c>
      <c r="Y141" s="10" t="s">
        <v>22</v>
      </c>
      <c r="Z141" s="26" t="s">
        <v>22</v>
      </c>
      <c r="AA141" s="26" t="s">
        <v>22</v>
      </c>
      <c r="AB141" s="4" t="s">
        <v>22</v>
      </c>
      <c r="AC141" s="4" t="s">
        <v>22</v>
      </c>
      <c r="AF141">
        <v>16</v>
      </c>
      <c r="AG141" t="str">
        <v>offshore wind energy</v>
      </c>
      <c r="AH141" t="str">
        <v>Innovative Wind Conversion Systems (10-20MW) for Offshore Applications</v>
      </c>
      <c r="AI141" t="str">
        <v>INNWIND.EU</v>
      </c>
      <c r="AJ141" t="str">
        <v>308974  </v>
      </c>
      <c r="AK141">
        <v>41214</v>
      </c>
      <c r="AL141">
        <v>43100</v>
      </c>
      <c r="AM141" t="str">
        <v>null</v>
      </c>
      <c r="AN141" t="str">
        <v>€ 19 164 182,88</v>
      </c>
      <c r="AO141" t="str">
        <v>null</v>
      </c>
      <c r="AP141" t="str">
        <v>null</v>
      </c>
      <c r="AQ141" t="str">
        <v>FP7-ENERGY - Specific Programme "Cooperation": Energy</v>
      </c>
      <c r="AR141" t="str">
        <v>ENERGY.2012.2.3.1 - Innovative wind conversion systems (10-20MW) for offshore applications</v>
      </c>
      <c r="AS141" t="str">
        <v>FP7-ENERGY-2012-1-2STAGE</v>
      </c>
      <c r="AT141" t="str">
        <v>https://cordis.europa.eu/project/id/308974</v>
      </c>
      <c r="AU141" t="str">
        <v>null</v>
      </c>
      <c r="AV141">
        <v>1</v>
      </c>
      <c r="AW141" t="str">
        <v>FRAUNHOFER GESELLSCHAFT ZUR FORDERUNG DER ANGEWANDTEN FORSCHUNG EV</v>
      </c>
      <c r="AX141" t="str">
        <v>Germany</v>
      </c>
      <c r="AY141" t="str">
        <v>€   527 325,25</v>
      </c>
      <c r="AZ141" t="str">
        <v>null</v>
      </c>
      <c r="BA141" t="str">
        <v>null</v>
      </c>
      <c r="BB141" t="str">
        <v>null</v>
      </c>
      <c r="BC141" t="str">
        <v>null</v>
      </c>
      <c r="BD141" t="str">
        <v>null</v>
      </c>
      <c r="BE141" t="str">
        <v>null</v>
      </c>
      <c r="BF141" t="str">
        <v>null</v>
      </c>
      <c r="BG141" t="str">
        <v>null</v>
      </c>
      <c r="BH141" t="str">
        <v>null</v>
      </c>
      <c r="BK141" t="str">
        <v>IsraWEA</v>
      </c>
      <c r="BL141" cm="1">
        <f t="array" ref="BL141">SUMPRODUCT(($AW$2:$AW$2182=$BK141)*(1/(COUNTIFS($AH$2:$AH$2182, $AH$2:$AH$2182, $AW$2:$AW$2182, $BK141)+(COUNTIFS($AH$2:$AH$2182, $AH$2:$AH$2182, $AW$2:$AW$2182, $BK141)=0))))</f>
        <v>1</v>
      </c>
      <c r="BM141" cm="1">
        <f t="array" ref="BM141">COUNTA(_xlfn.UNIQUE(_xlfn._xlws.FILTER(Table1[Project Topic], Table1[Organization]=$BK141)))</f>
        <v>1</v>
      </c>
      <c r="BN141" s="1" t="str">
        <v>ISTITUTO DI STUDI PER L'INTEGRAZIONE DEI SISTEMI - SOCIETA'COOPERATIVA</v>
      </c>
      <c r="BO141" t="s">
        <v>801</v>
      </c>
      <c r="BP141" cm="1">
        <f t="array" ref="BP141">SUM(IF(FREQUENCY(IF($R$2:$R$3000=BO141, MATCH($C$2:$C$3000, $C$2:$C$3000, 0)), ROW($C$2:$C$3000)-ROW($C$2)+1), 1))</f>
        <v>2</v>
      </c>
      <c r="BS141" s="68" t="s">
        <v>2742</v>
      </c>
      <c r="BT141">
        <v>1</v>
      </c>
      <c r="BV141" t="str">
        <v>ISTITUTO DI STUDI PER L'INTEGRAZIONE DEI SISTEMI - SOCIETA'COOPERATIVA</v>
      </c>
      <c r="BW141" cm="1">
        <f t="array" ref="BW141">SUM(--(FREQUENCY(IF($R$2:$R$1538=BV141, MATCH($C$2:$C$1538, $C$2:$C$1538, 0)), ROW($C$2:$C$1538)-ROW($C$2)+1)&gt;0))</f>
        <v>2</v>
      </c>
    </row>
    <row r="142" spans="1:77" ht="31.8" customHeight="1" x14ac:dyDescent="0.3">
      <c r="A142" s="56">
        <v>17</v>
      </c>
      <c r="B142" s="36" t="s">
        <v>3717</v>
      </c>
      <c r="C142" s="36" t="s">
        <v>3228</v>
      </c>
      <c r="D142" s="36" t="s">
        <v>3178</v>
      </c>
      <c r="E142" s="36">
        <v>101084200</v>
      </c>
      <c r="F142" s="35">
        <v>44835</v>
      </c>
      <c r="G142" s="35">
        <v>46477</v>
      </c>
      <c r="H142" s="35" t="s">
        <v>2871</v>
      </c>
      <c r="I142" s="36" t="s">
        <v>3230</v>
      </c>
      <c r="J142" s="36" t="s">
        <v>3231</v>
      </c>
      <c r="K142" s="36" t="s">
        <v>3263</v>
      </c>
      <c r="L142" s="44" t="s">
        <v>128</v>
      </c>
      <c r="M142" s="126" t="s">
        <v>2836</v>
      </c>
      <c r="N142" s="44" t="s">
        <v>1328</v>
      </c>
      <c r="O142" s="36" t="s">
        <v>3229</v>
      </c>
      <c r="P142" s="36" t="s">
        <v>457</v>
      </c>
      <c r="Q142" s="97">
        <f>IFERROR(INDEX(BP:BP, MATCH(R142, BN:BN, 0)), "")</f>
        <v>2</v>
      </c>
      <c r="R142" s="36" t="s">
        <v>3245</v>
      </c>
      <c r="S142" s="36" t="s">
        <v>132</v>
      </c>
      <c r="T142" s="36" t="s">
        <v>3246</v>
      </c>
      <c r="U142" s="26" t="s">
        <v>22</v>
      </c>
      <c r="V142" s="36" t="s">
        <v>3266</v>
      </c>
      <c r="W142" s="26" t="s">
        <v>22</v>
      </c>
      <c r="X142" s="10" t="s">
        <v>22</v>
      </c>
      <c r="Y142" s="10" t="s">
        <v>22</v>
      </c>
      <c r="Z142" s="26" t="s">
        <v>22</v>
      </c>
      <c r="AA142" s="26" t="s">
        <v>22</v>
      </c>
      <c r="AB142" s="4" t="s">
        <v>22</v>
      </c>
      <c r="AC142" s="4" t="s">
        <v>22</v>
      </c>
      <c r="AF142">
        <v>16</v>
      </c>
      <c r="AG142" t="str">
        <v>offshore wind energy</v>
      </c>
      <c r="AH142" t="str">
        <v>Innovative Wind Conversion Systems (10-20MW) for Offshore Applications</v>
      </c>
      <c r="AI142" t="str">
        <v>INNWIND.EU</v>
      </c>
      <c r="AJ142" t="str">
        <v>308974  </v>
      </c>
      <c r="AK142">
        <v>41214</v>
      </c>
      <c r="AL142">
        <v>43100</v>
      </c>
      <c r="AM142" t="str">
        <v>null</v>
      </c>
      <c r="AN142" t="str">
        <v>€ 19 164 182,88</v>
      </c>
      <c r="AO142" t="str">
        <v>null</v>
      </c>
      <c r="AP142" t="str">
        <v>null</v>
      </c>
      <c r="AQ142" t="str">
        <v>FP7-ENERGY - Specific Programme "Cooperation": Energy</v>
      </c>
      <c r="AR142" t="str">
        <v>ENERGY.2012.2.3.1 - Innovative wind conversion systems (10-20MW) for offshore applications</v>
      </c>
      <c r="AS142" t="str">
        <v>FP7-ENERGY-2012-1-2STAGE</v>
      </c>
      <c r="AT142" t="str">
        <v>https://cordis.europa.eu/project/id/308974</v>
      </c>
      <c r="AU142" t="str">
        <v>null</v>
      </c>
      <c r="AV142">
        <v>1</v>
      </c>
      <c r="AW142" t="str">
        <v>FUNDACION CENER</v>
      </c>
      <c r="AX142" t="str">
        <v>Spain</v>
      </c>
      <c r="AY142" t="str">
        <v>€   690 695,89</v>
      </c>
      <c r="AZ142" t="str">
        <v>null</v>
      </c>
      <c r="BA142" t="str">
        <v>null</v>
      </c>
      <c r="BB142" t="str">
        <v>null</v>
      </c>
      <c r="BC142" t="str">
        <v>null</v>
      </c>
      <c r="BD142" t="str">
        <v>null</v>
      </c>
      <c r="BE142" t="str">
        <v>null</v>
      </c>
      <c r="BF142" t="str">
        <v>null</v>
      </c>
      <c r="BG142" t="str">
        <v>null</v>
      </c>
      <c r="BH142" t="str">
        <v>null</v>
      </c>
      <c r="BK142" t="str">
        <v>Italian Association for Wind Engineering - ANIV</v>
      </c>
      <c r="BL142" cm="1">
        <f t="array" ref="BL142">SUMPRODUCT(($AW$2:$AW$2182=$BK142)*(1/(COUNTIFS($AH$2:$AH$2182, $AH$2:$AH$2182, $AW$2:$AW$2182, $BK142)+(COUNTIFS($AH$2:$AH$2182, $AH$2:$AH$2182, $AW$2:$AW$2182, $BK142)=0))))</f>
        <v>1</v>
      </c>
      <c r="BM142" cm="1">
        <f t="array" ref="BM142">COUNTA(_xlfn.UNIQUE(_xlfn._xlws.FILTER(Table1[Project Topic], Table1[Organization]=$BK142)))</f>
        <v>1</v>
      </c>
      <c r="BN142" s="93" t="str">
        <v>POLITECNICO DI MILANO</v>
      </c>
      <c r="BO142" t="s">
        <v>803</v>
      </c>
      <c r="BP142" cm="1">
        <f t="array" ref="BP142">SUM(IF(FREQUENCY(IF($R$2:$R$3000=BO142, MATCH($C$2:$C$3000, $C$2:$C$3000, 0)), ROW($C$2:$C$3000)-ROW($C$2)+1), 1))</f>
        <v>1</v>
      </c>
      <c r="BS142" s="68" t="s">
        <v>3417</v>
      </c>
      <c r="BT142">
        <v>1</v>
      </c>
      <c r="BV142" t="str">
        <v>POLITECNICO DI MILANO</v>
      </c>
      <c r="BW142" cm="1">
        <f t="array" ref="BW142">SUM(--(FREQUENCY(IF($R$2:$R$1538=BV142, MATCH($C$2:$C$1538, $C$2:$C$1538, 0)), ROW($C$2:$C$1538)-ROW($C$2)+1)&gt;0))</f>
        <v>5</v>
      </c>
    </row>
    <row r="143" spans="1:77" ht="31.8" customHeight="1" x14ac:dyDescent="0.3">
      <c r="A143" s="56">
        <v>17</v>
      </c>
      <c r="B143" s="36" t="s">
        <v>3717</v>
      </c>
      <c r="C143" s="36" t="s">
        <v>3228</v>
      </c>
      <c r="D143" s="36" t="s">
        <v>3178</v>
      </c>
      <c r="E143" s="36">
        <v>101084200</v>
      </c>
      <c r="F143" s="35">
        <v>44835</v>
      </c>
      <c r="G143" s="35">
        <v>46477</v>
      </c>
      <c r="H143" s="35" t="s">
        <v>2871</v>
      </c>
      <c r="I143" s="36" t="s">
        <v>3230</v>
      </c>
      <c r="J143" s="36" t="s">
        <v>3231</v>
      </c>
      <c r="K143" s="36" t="s">
        <v>3263</v>
      </c>
      <c r="L143" s="44" t="s">
        <v>128</v>
      </c>
      <c r="M143" s="126" t="s">
        <v>2836</v>
      </c>
      <c r="N143" s="44" t="s">
        <v>1328</v>
      </c>
      <c r="O143" s="36" t="s">
        <v>3229</v>
      </c>
      <c r="P143" s="36" t="s">
        <v>457</v>
      </c>
      <c r="Q143" s="97">
        <f>IFERROR(INDEX(BP:BP, MATCH(R143, BN:BN, 0)), "")</f>
        <v>4</v>
      </c>
      <c r="R143" s="36" t="s">
        <v>1592</v>
      </c>
      <c r="S143" s="36" t="s">
        <v>318</v>
      </c>
      <c r="T143" s="36" t="s">
        <v>3234</v>
      </c>
      <c r="U143" s="26" t="s">
        <v>22</v>
      </c>
      <c r="V143" s="36" t="s">
        <v>3266</v>
      </c>
      <c r="W143" s="26" t="s">
        <v>22</v>
      </c>
      <c r="X143" s="10" t="s">
        <v>22</v>
      </c>
      <c r="Y143" s="10" t="s">
        <v>22</v>
      </c>
      <c r="Z143" s="26" t="s">
        <v>22</v>
      </c>
      <c r="AA143" s="26" t="s">
        <v>22</v>
      </c>
      <c r="AB143" s="4" t="s">
        <v>22</v>
      </c>
      <c r="AC143" s="4" t="s">
        <v>22</v>
      </c>
      <c r="AF143">
        <v>16</v>
      </c>
      <c r="AG143" t="str">
        <v>offshore wind energy</v>
      </c>
      <c r="AH143" t="str">
        <v>Innovative Wind Conversion Systems (10-20MW) for Offshore Applications</v>
      </c>
      <c r="AI143" t="str">
        <v>INNWIND.EU</v>
      </c>
      <c r="AJ143" t="str">
        <v>308974  </v>
      </c>
      <c r="AK143">
        <v>41214</v>
      </c>
      <c r="AL143">
        <v>43100</v>
      </c>
      <c r="AM143" t="str">
        <v>null</v>
      </c>
      <c r="AN143" t="str">
        <v>€ 19 164 182,88</v>
      </c>
      <c r="AO143" t="str">
        <v>null</v>
      </c>
      <c r="AP143" t="str">
        <v>null</v>
      </c>
      <c r="AQ143" t="str">
        <v>FP7-ENERGY - Specific Programme "Cooperation": Energy</v>
      </c>
      <c r="AR143" t="str">
        <v>ENERGY.2012.2.3.1 - Innovative wind conversion systems (10-20MW) for offshore applications</v>
      </c>
      <c r="AS143" t="str">
        <v>FP7-ENERGY-2012-1-2STAGE</v>
      </c>
      <c r="AT143" t="str">
        <v>https://cordis.europa.eu/project/id/308974</v>
      </c>
      <c r="AU143" t="str">
        <v>null</v>
      </c>
      <c r="AV143">
        <v>1</v>
      </c>
      <c r="AW143" t="str">
        <v>GARRAD HASSAN &amp; PARTNERS LIMITED</v>
      </c>
      <c r="AX143" t="str">
        <v>United Kingdom</v>
      </c>
      <c r="AY143" t="str">
        <v>€   340 554,72</v>
      </c>
      <c r="AZ143" t="str">
        <v>null</v>
      </c>
      <c r="BA143" t="str">
        <v>null</v>
      </c>
      <c r="BB143" t="str">
        <v>null</v>
      </c>
      <c r="BC143" t="str">
        <v>null</v>
      </c>
      <c r="BD143" t="str">
        <v>null</v>
      </c>
      <c r="BE143" t="str">
        <v>null</v>
      </c>
      <c r="BF143" t="str">
        <v>null</v>
      </c>
      <c r="BG143" t="str">
        <v>null</v>
      </c>
      <c r="BH143" t="str">
        <v>null</v>
      </c>
      <c r="BK143" t="str">
        <v>MASEN</v>
      </c>
      <c r="BL143" cm="1">
        <f t="array" ref="BL143">SUMPRODUCT(($AW$2:$AW$2182=$BK143)*(1/(COUNTIFS($AH$2:$AH$2182, $AH$2:$AH$2182, $AW$2:$AW$2182, $BK143)+(COUNTIFS($AH$2:$AH$2182, $AH$2:$AH$2182, $AW$2:$AW$2182, $BK143)=0))))</f>
        <v>1</v>
      </c>
      <c r="BM143" cm="1">
        <f t="array" ref="BM143">COUNTA(_xlfn.UNIQUE(_xlfn._xlws.FILTER(Table1[Project Topic], Table1[Organization]=$BK143)))</f>
        <v>1</v>
      </c>
      <c r="BN143" s="1" t="str">
        <v>RISE RESEARCH INSTITUTES OF SWEDEN AB</v>
      </c>
      <c r="BO143" t="s">
        <v>805</v>
      </c>
      <c r="BP143" cm="1">
        <f t="array" ref="BP143">SUM(IF(FREQUENCY(IF($R$2:$R$3000=BO143, MATCH($C$2:$C$3000, $C$2:$C$3000, 0)), ROW($C$2:$C$3000)-ROW($C$2)+1), 1))</f>
        <v>2</v>
      </c>
      <c r="BS143" s="68" t="s">
        <v>3523</v>
      </c>
      <c r="BT143">
        <v>1</v>
      </c>
      <c r="BV143" t="str">
        <v>RISE RESEARCH INSTITUTES OF SWEDEN AB</v>
      </c>
      <c r="BW143" cm="1">
        <f t="array" ref="BW143">SUM(--(FREQUENCY(IF($R$2:$R$1538=BV143, MATCH($C$2:$C$1538, $C$2:$C$1538, 0)), ROW($C$2:$C$1538)-ROW($C$2)+1)&gt;0))</f>
        <v>3</v>
      </c>
    </row>
    <row r="144" spans="1:77" ht="31.8" customHeight="1" x14ac:dyDescent="0.3">
      <c r="A144" s="56">
        <v>17</v>
      </c>
      <c r="B144" s="36" t="s">
        <v>3717</v>
      </c>
      <c r="C144" s="36" t="s">
        <v>3228</v>
      </c>
      <c r="D144" s="36" t="s">
        <v>3178</v>
      </c>
      <c r="E144" s="36">
        <v>101084200</v>
      </c>
      <c r="F144" s="35">
        <v>44835</v>
      </c>
      <c r="G144" s="35">
        <v>46477</v>
      </c>
      <c r="H144" s="35" t="s">
        <v>2871</v>
      </c>
      <c r="I144" s="36" t="s">
        <v>3230</v>
      </c>
      <c r="J144" s="36" t="s">
        <v>3231</v>
      </c>
      <c r="K144" s="36" t="s">
        <v>3263</v>
      </c>
      <c r="L144" s="44" t="s">
        <v>128</v>
      </c>
      <c r="M144" s="126" t="s">
        <v>2836</v>
      </c>
      <c r="N144" s="44" t="s">
        <v>1328</v>
      </c>
      <c r="O144" s="36" t="s">
        <v>3229</v>
      </c>
      <c r="P144" s="36" t="s">
        <v>457</v>
      </c>
      <c r="Q144" s="97">
        <f>IFERROR(INDEX(BP:BP, MATCH(R144, BN:BN, 0)), "")</f>
        <v>1</v>
      </c>
      <c r="R144" s="36" t="s">
        <v>3236</v>
      </c>
      <c r="S144" s="36" t="s">
        <v>47</v>
      </c>
      <c r="T144" s="36" t="s">
        <v>3237</v>
      </c>
      <c r="U144" s="26" t="s">
        <v>22</v>
      </c>
      <c r="V144" s="36" t="s">
        <v>3266</v>
      </c>
      <c r="W144" s="26" t="s">
        <v>22</v>
      </c>
      <c r="X144" s="10" t="s">
        <v>22</v>
      </c>
      <c r="Y144" s="10" t="s">
        <v>22</v>
      </c>
      <c r="Z144" s="26" t="s">
        <v>22</v>
      </c>
      <c r="AA144" s="26" t="s">
        <v>22</v>
      </c>
      <c r="AB144" s="4" t="s">
        <v>22</v>
      </c>
      <c r="AC144" s="4" t="s">
        <v>22</v>
      </c>
      <c r="AF144">
        <v>16</v>
      </c>
      <c r="AG144" t="str">
        <v>offshore wind energy</v>
      </c>
      <c r="AH144" t="str">
        <v>Innovative Wind Conversion Systems (10-20MW) for Offshore Applications</v>
      </c>
      <c r="AI144" t="str">
        <v>INNWIND.EU</v>
      </c>
      <c r="AJ144" t="str">
        <v>308974  </v>
      </c>
      <c r="AK144">
        <v>41214</v>
      </c>
      <c r="AL144">
        <v>43100</v>
      </c>
      <c r="AM144" t="str">
        <v>null</v>
      </c>
      <c r="AN144" t="str">
        <v>€ 19 164 182,88</v>
      </c>
      <c r="AO144" t="str">
        <v>null</v>
      </c>
      <c r="AP144" t="str">
        <v>null</v>
      </c>
      <c r="AQ144" t="str">
        <v>FP7-ENERGY - Specific Programme "Cooperation": Energy</v>
      </c>
      <c r="AR144" t="str">
        <v>ENERGY.2012.2.3.1 - Innovative wind conversion systems (10-20MW) for offshore applications</v>
      </c>
      <c r="AS144" t="str">
        <v>FP7-ENERGY-2012-1-2STAGE</v>
      </c>
      <c r="AT144" t="str">
        <v>https://cordis.europa.eu/project/id/308974</v>
      </c>
      <c r="AU144" t="str">
        <v>null</v>
      </c>
      <c r="AV144">
        <v>1</v>
      </c>
      <c r="AW144" t="str">
        <v>GERMANISCHER LLOYD INDUSTRIAL SERVICES GMBH</v>
      </c>
      <c r="AX144" t="str">
        <v>Germany</v>
      </c>
      <c r="AY144" t="str">
        <v>€   229 526,08</v>
      </c>
      <c r="AZ144" t="str">
        <v>null</v>
      </c>
      <c r="BA144" t="str">
        <v>null</v>
      </c>
      <c r="BB144" t="str">
        <v>null</v>
      </c>
      <c r="BC144" t="str">
        <v>null</v>
      </c>
      <c r="BD144" t="str">
        <v>null</v>
      </c>
      <c r="BE144" t="str">
        <v>null</v>
      </c>
      <c r="BF144" t="str">
        <v>null</v>
      </c>
      <c r="BG144" t="str">
        <v>null</v>
      </c>
      <c r="BH144" t="str">
        <v>null</v>
      </c>
      <c r="BK144" t="str">
        <v>Mediterranean Offshore Wind Alliance (MOWA)</v>
      </c>
      <c r="BL144" cm="1">
        <f t="array" ref="BL144">SUMPRODUCT(($AW$2:$AW$2182=$BK144)*(1/(COUNTIFS($AH$2:$AH$2182, $AH$2:$AH$2182, $AW$2:$AW$2182, $BK144)+(COUNTIFS($AH$2:$AH$2182, $AH$2:$AH$2182, $AW$2:$AW$2182, $BK144)=0))))</f>
        <v>1</v>
      </c>
      <c r="BM144" cm="1">
        <f t="array" ref="BM144">COUNTA(_xlfn.UNIQUE(_xlfn._xlws.FILTER(Table1[Project Topic], Table1[Organization]=$BK144)))</f>
        <v>1</v>
      </c>
      <c r="BN144" s="93" t="str">
        <v>SOCIETA ITALIANA ACETILENE E DERIVATI SPA</v>
      </c>
      <c r="BO144" t="s">
        <v>807</v>
      </c>
      <c r="BP144" cm="1">
        <f t="array" ref="BP144">SUM(IF(FREQUENCY(IF($R$2:$R$3000=BO144, MATCH($C$2:$C$3000, $C$2:$C$3000, 0)), ROW($C$2:$C$3000)-ROW($C$2)+1), 1))</f>
        <v>1</v>
      </c>
      <c r="BS144" s="68" t="s">
        <v>402</v>
      </c>
      <c r="BT144">
        <v>1</v>
      </c>
      <c r="BV144" t="str">
        <v>SOCIETA ITALIANA ACETILENE E DERIVATI SPA</v>
      </c>
      <c r="BW144" cm="1">
        <f t="array" ref="BW144">SUM(--(FREQUENCY(IF($R$2:$R$1538=BV144, MATCH($C$2:$C$1538, $C$2:$C$1538, 0)), ROW($C$2:$C$1538)-ROW($C$2)+1)&gt;0))</f>
        <v>1</v>
      </c>
    </row>
    <row r="145" spans="1:75" ht="31.8" customHeight="1" x14ac:dyDescent="0.3">
      <c r="A145" s="56">
        <v>17</v>
      </c>
      <c r="B145" s="36" t="s">
        <v>3717</v>
      </c>
      <c r="C145" s="36" t="s">
        <v>3228</v>
      </c>
      <c r="D145" s="36" t="s">
        <v>3178</v>
      </c>
      <c r="E145" s="36">
        <v>101084200</v>
      </c>
      <c r="F145" s="35">
        <v>44835</v>
      </c>
      <c r="G145" s="35">
        <v>46477</v>
      </c>
      <c r="H145" s="35" t="s">
        <v>2871</v>
      </c>
      <c r="I145" s="36" t="s">
        <v>3230</v>
      </c>
      <c r="J145" s="36" t="s">
        <v>3231</v>
      </c>
      <c r="K145" s="36" t="s">
        <v>3263</v>
      </c>
      <c r="L145" s="44" t="s">
        <v>128</v>
      </c>
      <c r="M145" s="126" t="s">
        <v>2836</v>
      </c>
      <c r="N145" s="44" t="s">
        <v>1328</v>
      </c>
      <c r="O145" s="36" t="s">
        <v>3229</v>
      </c>
      <c r="P145" s="36" t="s">
        <v>457</v>
      </c>
      <c r="Q145" s="97">
        <f>IFERROR(INDEX(BP:BP, MATCH(R145, BN:BN, 0)), "")</f>
        <v>5</v>
      </c>
      <c r="R145" s="36" t="s">
        <v>3114</v>
      </c>
      <c r="S145" s="36" t="s">
        <v>3015</v>
      </c>
      <c r="T145" s="36" t="s">
        <v>3235</v>
      </c>
      <c r="U145" s="26" t="s">
        <v>22</v>
      </c>
      <c r="V145" s="36" t="s">
        <v>3266</v>
      </c>
      <c r="W145" s="26" t="s">
        <v>22</v>
      </c>
      <c r="X145" s="10" t="s">
        <v>22</v>
      </c>
      <c r="Y145" s="10" t="s">
        <v>22</v>
      </c>
      <c r="Z145" s="26" t="s">
        <v>22</v>
      </c>
      <c r="AA145" s="26" t="s">
        <v>22</v>
      </c>
      <c r="AB145" s="4" t="s">
        <v>22</v>
      </c>
      <c r="AC145" s="4" t="s">
        <v>22</v>
      </c>
      <c r="AF145">
        <v>16</v>
      </c>
      <c r="AG145" t="str">
        <v>offshore wind energy</v>
      </c>
      <c r="AH145" t="str">
        <v>Innovative Wind Conversion Systems (10-20MW) for Offshore Applications</v>
      </c>
      <c r="AI145" t="str">
        <v>INNWIND.EU</v>
      </c>
      <c r="AJ145" t="str">
        <v>308974  </v>
      </c>
      <c r="AK145">
        <v>41214</v>
      </c>
      <c r="AL145">
        <v>43100</v>
      </c>
      <c r="AM145" t="str">
        <v>null</v>
      </c>
      <c r="AN145" t="str">
        <v>€ 19 164 182,88</v>
      </c>
      <c r="AO145" t="str">
        <v>null</v>
      </c>
      <c r="AP145" t="str">
        <v>null</v>
      </c>
      <c r="AQ145" t="str">
        <v>FP7-ENERGY - Specific Programme "Cooperation": Energy</v>
      </c>
      <c r="AR145" t="str">
        <v>ENERGY.2012.2.3.1 - Innovative wind conversion systems (10-20MW) for offshore applications</v>
      </c>
      <c r="AS145" t="str">
        <v>FP7-ENERGY-2012-1-2STAGE</v>
      </c>
      <c r="AT145" t="str">
        <v>https://cordis.europa.eu/project/id/308974</v>
      </c>
      <c r="AU145" t="str">
        <v>null</v>
      </c>
      <c r="AV145">
        <v>1</v>
      </c>
      <c r="AW145" t="str">
        <v>GOTTFRIED WILHELM LEIBNIZ UNIVERSITAET HANNOVER</v>
      </c>
      <c r="AX145" t="str">
        <v>Germany</v>
      </c>
      <c r="AY145" t="str">
        <v>€   410 461,78</v>
      </c>
      <c r="AZ145" t="str">
        <v>null</v>
      </c>
      <c r="BA145" t="str">
        <v>null</v>
      </c>
      <c r="BB145" t="str">
        <v>null</v>
      </c>
      <c r="BC145" t="str">
        <v>null</v>
      </c>
      <c r="BD145" t="str">
        <v>null</v>
      </c>
      <c r="BE145" t="str">
        <v>null</v>
      </c>
      <c r="BF145" t="str">
        <v>null</v>
      </c>
      <c r="BG145" t="str">
        <v>null</v>
      </c>
      <c r="BH145" t="str">
        <v>null</v>
      </c>
      <c r="BK145" t="str">
        <v>Ministry of Electricity</v>
      </c>
      <c r="BL145" cm="1">
        <f t="array" ref="BL145">SUMPRODUCT(($AW$2:$AW$2182=$BK145)*(1/(COUNTIFS($AH$2:$AH$2182, $AH$2:$AH$2182, $AW$2:$AW$2182, $BK145)+(COUNTIFS($AH$2:$AH$2182, $AH$2:$AH$2182, $AW$2:$AW$2182, $BK145)=0))))</f>
        <v>1</v>
      </c>
      <c r="BM145" cm="1">
        <f t="array" ref="BM145">COUNTA(_xlfn.UNIQUE(_xlfn._xlws.FILTER(Table1[Project Topic], Table1[Organization]=$BK145)))</f>
        <v>1</v>
      </c>
      <c r="BN145" s="1" t="str">
        <v>WARTSILA SWEDEN AB</v>
      </c>
      <c r="BO145" t="s">
        <v>809</v>
      </c>
      <c r="BP145" cm="1">
        <f t="array" ref="BP145">SUM(IF(FREQUENCY(IF($R$2:$R$3000=BO145, MATCH($C$2:$C$3000, $C$2:$C$3000, 0)), ROW($C$2:$C$3000)-ROW($C$2)+1), 1))</f>
        <v>1</v>
      </c>
      <c r="BS145" s="68" t="s">
        <v>3467</v>
      </c>
      <c r="BT145">
        <v>1</v>
      </c>
      <c r="BV145" t="str">
        <v>WARTSILA SWEDEN AB</v>
      </c>
      <c r="BW145" cm="1">
        <f t="array" ref="BW145">SUM(--(FREQUENCY(IF($R$2:$R$1538=BV145, MATCH($C$2:$C$1538, $C$2:$C$1538, 0)), ROW($C$2:$C$1538)-ROW($C$2)+1)&gt;0))</f>
        <v>1</v>
      </c>
    </row>
    <row r="146" spans="1:75" ht="31.8" customHeight="1" x14ac:dyDescent="0.3">
      <c r="A146" s="56">
        <v>17</v>
      </c>
      <c r="B146" s="36" t="s">
        <v>3717</v>
      </c>
      <c r="C146" s="36" t="s">
        <v>3228</v>
      </c>
      <c r="D146" s="36" t="s">
        <v>3178</v>
      </c>
      <c r="E146" s="36">
        <v>101084200</v>
      </c>
      <c r="F146" s="35">
        <v>44835</v>
      </c>
      <c r="G146" s="35">
        <v>46477</v>
      </c>
      <c r="H146" s="35" t="s">
        <v>2871</v>
      </c>
      <c r="I146" s="36" t="s">
        <v>3230</v>
      </c>
      <c r="J146" s="36" t="s">
        <v>3231</v>
      </c>
      <c r="K146" s="36" t="s">
        <v>3263</v>
      </c>
      <c r="L146" s="44" t="s">
        <v>128</v>
      </c>
      <c r="M146" s="126" t="s">
        <v>2836</v>
      </c>
      <c r="N146" s="44" t="s">
        <v>1328</v>
      </c>
      <c r="O146" s="36" t="s">
        <v>3229</v>
      </c>
      <c r="P146" s="36" t="s">
        <v>457</v>
      </c>
      <c r="Q146" s="97">
        <f>IFERROR(INDEX(BP:BP, MATCH(R146, BN:BN, 0)), "")</f>
        <v>1</v>
      </c>
      <c r="R146" s="36" t="s">
        <v>3250</v>
      </c>
      <c r="S146" s="36" t="s">
        <v>318</v>
      </c>
      <c r="T146" s="36" t="s">
        <v>3251</v>
      </c>
      <c r="U146" s="26" t="s">
        <v>22</v>
      </c>
      <c r="V146" s="36" t="s">
        <v>3266</v>
      </c>
      <c r="W146" s="26" t="s">
        <v>22</v>
      </c>
      <c r="X146" s="10" t="s">
        <v>22</v>
      </c>
      <c r="Y146" s="10" t="s">
        <v>22</v>
      </c>
      <c r="Z146" s="26" t="s">
        <v>22</v>
      </c>
      <c r="AA146" s="26" t="s">
        <v>22</v>
      </c>
      <c r="AB146" s="4" t="s">
        <v>22</v>
      </c>
      <c r="AC146" s="4" t="s">
        <v>22</v>
      </c>
      <c r="AF146">
        <v>16</v>
      </c>
      <c r="AG146" t="str">
        <v>offshore wind energy</v>
      </c>
      <c r="AH146" t="str">
        <v>Innovative Wind Conversion Systems (10-20MW) for Offshore Applications</v>
      </c>
      <c r="AI146" t="str">
        <v>INNWIND.EU</v>
      </c>
      <c r="AJ146" t="str">
        <v>308974  </v>
      </c>
      <c r="AK146">
        <v>41214</v>
      </c>
      <c r="AL146">
        <v>43100</v>
      </c>
      <c r="AM146" t="str">
        <v>null</v>
      </c>
      <c r="AN146" t="str">
        <v>€ 19 164 182,88</v>
      </c>
      <c r="AO146" t="str">
        <v>null</v>
      </c>
      <c r="AP146" t="str">
        <v>null</v>
      </c>
      <c r="AQ146" t="str">
        <v>FP7-ENERGY - Specific Programme "Cooperation": Energy</v>
      </c>
      <c r="AR146" t="str">
        <v>ENERGY.2012.2.3.1 - Innovative wind conversion systems (10-20MW) for offshore applications</v>
      </c>
      <c r="AS146" t="str">
        <v>FP7-ENERGY-2012-1-2STAGE</v>
      </c>
      <c r="AT146" t="str">
        <v>https://cordis.europa.eu/project/id/308974</v>
      </c>
      <c r="AU146" t="str">
        <v>null</v>
      </c>
      <c r="AV146">
        <v>1</v>
      </c>
      <c r="AW146" t="str">
        <v>MAGNOMATICS LIMITED</v>
      </c>
      <c r="AX146" t="str">
        <v>United Kingdom</v>
      </c>
      <c r="AY146" t="str">
        <v>€   710 804,00</v>
      </c>
      <c r="AZ146" t="str">
        <v>null</v>
      </c>
      <c r="BA146" t="str">
        <v>null</v>
      </c>
      <c r="BB146" t="str">
        <v>null</v>
      </c>
      <c r="BC146" t="str">
        <v>null</v>
      </c>
      <c r="BD146" t="str">
        <v>null</v>
      </c>
      <c r="BE146" t="str">
        <v>null</v>
      </c>
      <c r="BF146" t="str">
        <v>null</v>
      </c>
      <c r="BG146" t="str">
        <v>null</v>
      </c>
      <c r="BH146" t="str">
        <v>null</v>
      </c>
      <c r="BK146" t="str">
        <v>Ministry of Electricity and Renewable Energy</v>
      </c>
      <c r="BL146" cm="1">
        <f t="array" ref="BL146">SUMPRODUCT(($AW$2:$AW$2182=$BK146)*(1/(COUNTIFS($AH$2:$AH$2182, $AH$2:$AH$2182, $AW$2:$AW$2182, $BK146)+(COUNTIFS($AH$2:$AH$2182, $AH$2:$AH$2182, $AW$2:$AW$2182, $BK146)=0))))</f>
        <v>1</v>
      </c>
      <c r="BM146" cm="1">
        <f t="array" ref="BM146">COUNTA(_xlfn.UNIQUE(_xlfn._xlws.FILTER(Table1[Project Topic], Table1[Organization]=$BK146)))</f>
        <v>1</v>
      </c>
      <c r="BN146" s="93" t="str">
        <v>CENTYR ZA BREGOVI I MORSKI IZSLEDVANIYA</v>
      </c>
      <c r="BO146" t="s">
        <v>811</v>
      </c>
      <c r="BP146" cm="1">
        <f t="array" ref="BP146">SUM(IF(FREQUENCY(IF($R$2:$R$3000=BO146, MATCH($C$2:$C$3000, $C$2:$C$3000, 0)), ROW($C$2:$C$3000)-ROW($C$2)+1), 1))</f>
        <v>1</v>
      </c>
      <c r="BS146" s="68" t="s">
        <v>3441</v>
      </c>
      <c r="BT146">
        <v>1</v>
      </c>
      <c r="BV146" t="str">
        <v>CENTYR ZA BREGOVI I MORSKI IZSLEDVANIYA</v>
      </c>
      <c r="BW146" cm="1">
        <f t="array" ref="BW146">SUM(--(FREQUENCY(IF($R$2:$R$1538=BV146, MATCH($C$2:$C$1538, $C$2:$C$1538, 0)), ROW($C$2:$C$1538)-ROW($C$2)+1)&gt;0))</f>
        <v>1</v>
      </c>
    </row>
    <row r="147" spans="1:75" ht="31.8" customHeight="1" x14ac:dyDescent="0.3">
      <c r="A147" s="56">
        <v>17</v>
      </c>
      <c r="B147" s="36" t="s">
        <v>3717</v>
      </c>
      <c r="C147" s="36" t="s">
        <v>3228</v>
      </c>
      <c r="D147" s="36" t="s">
        <v>3178</v>
      </c>
      <c r="E147" s="36">
        <v>101084200</v>
      </c>
      <c r="F147" s="35">
        <v>44835</v>
      </c>
      <c r="G147" s="35">
        <v>46477</v>
      </c>
      <c r="H147" s="35" t="s">
        <v>2871</v>
      </c>
      <c r="I147" s="36" t="s">
        <v>3230</v>
      </c>
      <c r="J147" s="36" t="s">
        <v>3231</v>
      </c>
      <c r="K147" s="36" t="s">
        <v>3263</v>
      </c>
      <c r="L147" s="44" t="s">
        <v>128</v>
      </c>
      <c r="M147" s="126" t="s">
        <v>2836</v>
      </c>
      <c r="N147" s="44" t="s">
        <v>1328</v>
      </c>
      <c r="O147" s="36" t="s">
        <v>3229</v>
      </c>
      <c r="P147" s="36" t="s">
        <v>457</v>
      </c>
      <c r="Q147" s="97">
        <f>IFERROR(INDEX(BP:BP, MATCH(R147, BN:BN, 0)), "")</f>
        <v>1</v>
      </c>
      <c r="R147" s="36" t="s">
        <v>3256</v>
      </c>
      <c r="S147" s="36" t="s">
        <v>318</v>
      </c>
      <c r="T147" s="36" t="s">
        <v>3257</v>
      </c>
      <c r="U147" s="26" t="s">
        <v>22</v>
      </c>
      <c r="V147" s="36" t="s">
        <v>3266</v>
      </c>
      <c r="W147" s="26" t="s">
        <v>22</v>
      </c>
      <c r="X147" s="10" t="s">
        <v>22</v>
      </c>
      <c r="Y147" s="10" t="s">
        <v>22</v>
      </c>
      <c r="Z147" s="26" t="s">
        <v>22</v>
      </c>
      <c r="AA147" s="26" t="s">
        <v>22</v>
      </c>
      <c r="AB147" s="4" t="s">
        <v>22</v>
      </c>
      <c r="AC147" s="4" t="s">
        <v>22</v>
      </c>
      <c r="AF147">
        <v>16</v>
      </c>
      <c r="AG147" t="str">
        <v>offshore wind energy</v>
      </c>
      <c r="AH147" t="str">
        <v>Innovative Wind Conversion Systems (10-20MW) for Offshore Applications</v>
      </c>
      <c r="AI147" t="str">
        <v>INNWIND.EU</v>
      </c>
      <c r="AJ147" t="str">
        <v>308974  </v>
      </c>
      <c r="AK147">
        <v>41214</v>
      </c>
      <c r="AL147">
        <v>43100</v>
      </c>
      <c r="AM147" t="str">
        <v>null</v>
      </c>
      <c r="AN147" t="str">
        <v>€ 19 164 182,88</v>
      </c>
      <c r="AO147" t="str">
        <v>null</v>
      </c>
      <c r="AP147" t="str">
        <v>null</v>
      </c>
      <c r="AQ147" t="str">
        <v>FP7-ENERGY - Specific Programme "Cooperation": Energy</v>
      </c>
      <c r="AR147" t="str">
        <v>ENERGY.2012.2.3.1 - Innovative wind conversion systems (10-20MW) for offshore applications</v>
      </c>
      <c r="AS147" t="str">
        <v>FP7-ENERGY-2012-1-2STAGE</v>
      </c>
      <c r="AT147" t="str">
        <v>https://cordis.europa.eu/project/id/308974</v>
      </c>
      <c r="AU147" t="str">
        <v>null</v>
      </c>
      <c r="AV147">
        <v>1</v>
      </c>
      <c r="AW147" t="str">
        <v>PANEPISTIMIO PATRON</v>
      </c>
      <c r="AX147" t="str">
        <v>Greece</v>
      </c>
      <c r="AY147" t="str">
        <v>€   350 636,10</v>
      </c>
      <c r="AZ147" t="str">
        <v>null</v>
      </c>
      <c r="BA147" t="str">
        <v>null</v>
      </c>
      <c r="BB147" t="str">
        <v>null</v>
      </c>
      <c r="BC147" t="str">
        <v>null</v>
      </c>
      <c r="BD147" t="str">
        <v>null</v>
      </c>
      <c r="BE147" t="str">
        <v>null</v>
      </c>
      <c r="BF147" t="str">
        <v>null</v>
      </c>
      <c r="BG147" t="str">
        <v>null</v>
      </c>
      <c r="BH147" t="str">
        <v>null</v>
      </c>
      <c r="BK147" t="str">
        <v>Ministry of Energy and Water</v>
      </c>
      <c r="BL147" cm="1">
        <f t="array" ref="BL147">SUMPRODUCT(($AW$2:$AW$2182=$BK147)*(1/(COUNTIFS($AH$2:$AH$2182, $AH$2:$AH$2182, $AW$2:$AW$2182, $BK147)+(COUNTIFS($AH$2:$AH$2182, $AH$2:$AH$2182, $AW$2:$AW$2182, $BK147)=0))))</f>
        <v>1</v>
      </c>
      <c r="BM147" cm="1">
        <f t="array" ref="BM147">COUNTA(_xlfn.UNIQUE(_xlfn._xlws.FILTER(Table1[Project Topic], Table1[Organization]=$BK147)))</f>
        <v>1</v>
      </c>
      <c r="BN147" s="1" t="str">
        <v>INSTITUT ROYAL DES SCIENCES NATURELLES DE BELGIQUE</v>
      </c>
      <c r="BO147" t="s">
        <v>813</v>
      </c>
      <c r="BP147" cm="1">
        <f t="array" ref="BP147">SUM(IF(FREQUENCY(IF($R$2:$R$3000=BO147, MATCH($C$2:$C$3000, $C$2:$C$3000, 0)), ROW($C$2:$C$3000)-ROW($C$2)+1), 1))</f>
        <v>2</v>
      </c>
      <c r="BS147" s="67" t="s">
        <v>2907</v>
      </c>
      <c r="BT147">
        <v>12</v>
      </c>
      <c r="BV147" t="str">
        <v>INSTITUT ROYAL DES SCIENCES NATURELLES DE BELGIQUE</v>
      </c>
      <c r="BW147" cm="1">
        <f t="array" ref="BW147">SUM(--(FREQUENCY(IF($R$2:$R$1538=BV147, MATCH($C$2:$C$1538, $C$2:$C$1538, 0)), ROW($C$2:$C$1538)-ROW($C$2)+1)&gt;0))</f>
        <v>4</v>
      </c>
    </row>
    <row r="148" spans="1:75" ht="31.8" customHeight="1" x14ac:dyDescent="0.3">
      <c r="A148" s="56">
        <v>17</v>
      </c>
      <c r="B148" s="36" t="s">
        <v>3717</v>
      </c>
      <c r="C148" s="36" t="s">
        <v>3228</v>
      </c>
      <c r="D148" s="36" t="s">
        <v>3178</v>
      </c>
      <c r="E148" s="36">
        <v>101084200</v>
      </c>
      <c r="F148" s="35">
        <v>44835</v>
      </c>
      <c r="G148" s="35">
        <v>46477</v>
      </c>
      <c r="H148" s="35" t="s">
        <v>2871</v>
      </c>
      <c r="I148" s="36" t="s">
        <v>3230</v>
      </c>
      <c r="J148" s="36" t="s">
        <v>3231</v>
      </c>
      <c r="K148" s="36" t="s">
        <v>3263</v>
      </c>
      <c r="L148" s="44" t="s">
        <v>128</v>
      </c>
      <c r="M148" s="126" t="s">
        <v>2836</v>
      </c>
      <c r="N148" s="44" t="s">
        <v>1328</v>
      </c>
      <c r="O148" s="36" t="s">
        <v>3229</v>
      </c>
      <c r="P148" s="36" t="s">
        <v>457</v>
      </c>
      <c r="Q148" s="97">
        <f>IFERROR(INDEX(BP:BP, MATCH(R148, BN:BN, 0)), "")</f>
        <v>1</v>
      </c>
      <c r="R148" s="36" t="s">
        <v>3240</v>
      </c>
      <c r="S148" s="36" t="s">
        <v>123</v>
      </c>
      <c r="T148" s="36" t="s">
        <v>3241</v>
      </c>
      <c r="U148" s="26" t="s">
        <v>22</v>
      </c>
      <c r="V148" s="36" t="s">
        <v>3266</v>
      </c>
      <c r="W148" s="26" t="s">
        <v>22</v>
      </c>
      <c r="X148" s="10" t="s">
        <v>22</v>
      </c>
      <c r="Y148" s="10" t="s">
        <v>22</v>
      </c>
      <c r="Z148" s="26" t="s">
        <v>22</v>
      </c>
      <c r="AA148" s="26" t="s">
        <v>22</v>
      </c>
      <c r="AB148" s="4" t="s">
        <v>22</v>
      </c>
      <c r="AC148" s="4" t="s">
        <v>22</v>
      </c>
      <c r="AF148">
        <v>16</v>
      </c>
      <c r="AG148" t="str">
        <v>offshore wind energy</v>
      </c>
      <c r="AH148" t="str">
        <v>Innovative Wind Conversion Systems (10-20MW) for Offshore Applications</v>
      </c>
      <c r="AI148" t="str">
        <v>INNWIND.EU</v>
      </c>
      <c r="AJ148" t="str">
        <v>308974  </v>
      </c>
      <c r="AK148">
        <v>41214</v>
      </c>
      <c r="AL148">
        <v>43100</v>
      </c>
      <c r="AM148" t="str">
        <v>null</v>
      </c>
      <c r="AN148" t="str">
        <v>€ 19 164 182,88</v>
      </c>
      <c r="AO148" t="str">
        <v>null</v>
      </c>
      <c r="AP148" t="str">
        <v>null</v>
      </c>
      <c r="AQ148" t="str">
        <v>FP7-ENERGY - Specific Programme "Cooperation": Energy</v>
      </c>
      <c r="AR148" t="str">
        <v>ENERGY.2012.2.3.1 - Innovative wind conversion systems (10-20MW) for offshore applications</v>
      </c>
      <c r="AS148" t="str">
        <v>FP7-ENERGY-2012-1-2STAGE</v>
      </c>
      <c r="AT148" t="str">
        <v>https://cordis.europa.eu/project/id/308974</v>
      </c>
      <c r="AU148" t="str">
        <v>null</v>
      </c>
      <c r="AV148">
        <v>1</v>
      </c>
      <c r="AW148" t="str">
        <v>POLITECNICO DI MILANO</v>
      </c>
      <c r="AX148" t="str">
        <v>Italy</v>
      </c>
      <c r="AY148" t="str">
        <v>€   402 385,88</v>
      </c>
      <c r="AZ148" t="str">
        <v>null</v>
      </c>
      <c r="BA148" t="str">
        <v>null</v>
      </c>
      <c r="BB148" t="str">
        <v>null</v>
      </c>
      <c r="BC148" t="str">
        <v>null</v>
      </c>
      <c r="BD148" t="str">
        <v>null</v>
      </c>
      <c r="BE148" t="str">
        <v>null</v>
      </c>
      <c r="BF148" t="str">
        <v>null</v>
      </c>
      <c r="BG148" t="str">
        <v>null</v>
      </c>
      <c r="BH148" t="str">
        <v>null</v>
      </c>
      <c r="BK148" t="str">
        <v>Ministry of Industry, Mines and Energy</v>
      </c>
      <c r="BL148" cm="1">
        <f t="array" ref="BL148">SUMPRODUCT(($AW$2:$AW$2182=$BK148)*(1/(COUNTIFS($AH$2:$AH$2182, $AH$2:$AH$2182, $AW$2:$AW$2182, $BK148)+(COUNTIFS($AH$2:$AH$2182, $AH$2:$AH$2182, $AW$2:$AW$2182, $BK148)=0))))</f>
        <v>1</v>
      </c>
      <c r="BM148" cm="1">
        <f t="array" ref="BM148">COUNTA(_xlfn.UNIQUE(_xlfn._xlws.FILTER(Table1[Project Topic], Table1[Organization]=$BK148)))</f>
        <v>1</v>
      </c>
      <c r="BN148" s="93" t="str">
        <v>SUBMARINER NETWORK FOR BLUE GROWTH EWIV</v>
      </c>
      <c r="BO148" t="s">
        <v>815</v>
      </c>
      <c r="BP148" cm="1">
        <f t="array" ref="BP148">SUM(IF(FREQUENCY(IF($R$2:$R$3000=BO148, MATCH($C$2:$C$3000, $C$2:$C$3000, 0)), ROW($C$2:$C$3000)-ROW($C$2)+1), 1))</f>
        <v>1</v>
      </c>
      <c r="BS148" s="68" t="s">
        <v>3094</v>
      </c>
      <c r="BT148">
        <v>1</v>
      </c>
      <c r="BV148" t="str">
        <v>SUBMARINER NETWORK FOR BLUE GROWTH EWIV</v>
      </c>
      <c r="BW148" cm="1">
        <f t="array" ref="BW148">SUM(--(FREQUENCY(IF($R$2:$R$1538=BV148, MATCH($C$2:$C$1538, $C$2:$C$1538, 0)), ROW($C$2:$C$1538)-ROW($C$2)+1)&gt;0))</f>
        <v>2</v>
      </c>
    </row>
    <row r="149" spans="1:75" ht="31.8" customHeight="1" x14ac:dyDescent="0.3">
      <c r="A149" s="56">
        <v>17</v>
      </c>
      <c r="B149" s="36" t="s">
        <v>3717</v>
      </c>
      <c r="C149" s="36" t="s">
        <v>3228</v>
      </c>
      <c r="D149" s="36" t="s">
        <v>3178</v>
      </c>
      <c r="E149" s="36">
        <v>101084200</v>
      </c>
      <c r="F149" s="35">
        <v>44835</v>
      </c>
      <c r="G149" s="35">
        <v>46477</v>
      </c>
      <c r="H149" s="35" t="s">
        <v>2871</v>
      </c>
      <c r="I149" s="36" t="s">
        <v>3230</v>
      </c>
      <c r="J149" s="36" t="s">
        <v>3231</v>
      </c>
      <c r="K149" s="36" t="s">
        <v>3263</v>
      </c>
      <c r="L149" s="44" t="s">
        <v>128</v>
      </c>
      <c r="M149" s="126" t="s">
        <v>2836</v>
      </c>
      <c r="N149" s="44" t="s">
        <v>1328</v>
      </c>
      <c r="O149" s="36" t="s">
        <v>3229</v>
      </c>
      <c r="P149" s="36" t="s">
        <v>457</v>
      </c>
      <c r="Q149" s="97">
        <f>IFERROR(INDEX(BP:BP, MATCH(R149, BN:BN, 0)), "")</f>
        <v>1</v>
      </c>
      <c r="R149" s="1" t="s">
        <v>1336</v>
      </c>
      <c r="S149" s="36" t="s">
        <v>121</v>
      </c>
      <c r="T149" s="36" t="s">
        <v>3248</v>
      </c>
      <c r="U149" s="26" t="s">
        <v>22</v>
      </c>
      <c r="V149" s="36" t="s">
        <v>3266</v>
      </c>
      <c r="W149" s="26" t="s">
        <v>22</v>
      </c>
      <c r="X149" s="10" t="s">
        <v>22</v>
      </c>
      <c r="Y149" s="10" t="s">
        <v>22</v>
      </c>
      <c r="Z149" s="26" t="s">
        <v>22</v>
      </c>
      <c r="AA149" s="26" t="s">
        <v>22</v>
      </c>
      <c r="AB149" s="4" t="s">
        <v>22</v>
      </c>
      <c r="AC149" s="4" t="s">
        <v>22</v>
      </c>
      <c r="AF149">
        <v>16</v>
      </c>
      <c r="AG149" t="str">
        <v>offshore wind energy</v>
      </c>
      <c r="AH149" t="str">
        <v>Innovative Wind Conversion Systems (10-20MW) for Offshore Applications</v>
      </c>
      <c r="AI149" t="str">
        <v>INNWIND.EU</v>
      </c>
      <c r="AJ149" t="str">
        <v>308974  </v>
      </c>
      <c r="AK149">
        <v>41214</v>
      </c>
      <c r="AL149">
        <v>43100</v>
      </c>
      <c r="AM149" t="str">
        <v>null</v>
      </c>
      <c r="AN149" t="str">
        <v>€ 19 164 182,88</v>
      </c>
      <c r="AO149" t="str">
        <v>null</v>
      </c>
      <c r="AP149" t="str">
        <v>null</v>
      </c>
      <c r="AQ149" t="str">
        <v>FP7-ENERGY - Specific Programme "Cooperation": Energy</v>
      </c>
      <c r="AR149" t="str">
        <v>ENERGY.2012.2.3.1 - Innovative wind conversion systems (10-20MW) for offshore applications</v>
      </c>
      <c r="AS149" t="str">
        <v>FP7-ENERGY-2012-1-2STAGE</v>
      </c>
      <c r="AT149" t="str">
        <v>https://cordis.europa.eu/project/id/308974</v>
      </c>
      <c r="AU149" t="str">
        <v>null</v>
      </c>
      <c r="AV149">
        <v>1</v>
      </c>
      <c r="AW149" t="str">
        <v>RAMBOLL IMS INGENIEURGESELLSCHAFT MBH</v>
      </c>
      <c r="AX149" t="str">
        <v>Germany</v>
      </c>
      <c r="AY149" t="str">
        <v>€   176 000,00</v>
      </c>
      <c r="AZ149" t="str">
        <v>null</v>
      </c>
      <c r="BA149" t="str">
        <v>null</v>
      </c>
      <c r="BB149" t="str">
        <v>null</v>
      </c>
      <c r="BC149" t="str">
        <v>null</v>
      </c>
      <c r="BD149" t="str">
        <v>null</v>
      </c>
      <c r="BE149" t="str">
        <v>null</v>
      </c>
      <c r="BF149" t="str">
        <v>null</v>
      </c>
      <c r="BG149" t="str">
        <v>null</v>
      </c>
      <c r="BH149" t="str">
        <v>null</v>
      </c>
      <c r="BK149" t="str">
        <v>Nantes Saint-Nazaire Port</v>
      </c>
      <c r="BL149" cm="1">
        <f t="array" ref="BL149">SUMPRODUCT(($AW$2:$AW$2182=$BK149)*(1/(COUNTIFS($AH$2:$AH$2182, $AH$2:$AH$2182, $AW$2:$AW$2182, $BK149)+(COUNTIFS($AH$2:$AH$2182, $AH$2:$AH$2182, $AW$2:$AW$2182, $BK149)=0))))</f>
        <v>1</v>
      </c>
      <c r="BM149" cm="1">
        <f t="array" ref="BM149">COUNTA(_xlfn.UNIQUE(_xlfn._xlws.FILTER(Table1[Project Topic], Table1[Organization]=$BK149)))</f>
        <v>1</v>
      </c>
      <c r="BN149" s="1" t="str">
        <v>VLAAMS INSTITUUT VOOR DE ZEE</v>
      </c>
      <c r="BO149" t="s">
        <v>817</v>
      </c>
      <c r="BP149" cm="1">
        <f t="array" ref="BP149">SUM(IF(FREQUENCY(IF($R$2:$R$3000=BO149, MATCH($C$2:$C$3000, $C$2:$C$3000, 0)), ROW($C$2:$C$3000)-ROW($C$2)+1), 1))</f>
        <v>3</v>
      </c>
      <c r="BS149" s="68" t="s">
        <v>3091</v>
      </c>
      <c r="BT149">
        <v>1</v>
      </c>
      <c r="BV149" t="str">
        <v>VLAAMS INSTITUUT VOOR DE ZEE</v>
      </c>
      <c r="BW149" cm="1">
        <f t="array" ref="BW149">SUM(--(FREQUENCY(IF($R$2:$R$1538=BV149, MATCH($C$2:$C$1538, $C$2:$C$1538, 0)), ROW($C$2:$C$1538)-ROW($C$2)+1)&gt;0))</f>
        <v>3</v>
      </c>
    </row>
    <row r="150" spans="1:75" ht="31.8" customHeight="1" x14ac:dyDescent="0.3">
      <c r="A150" s="56">
        <v>17</v>
      </c>
      <c r="B150" s="36" t="s">
        <v>3717</v>
      </c>
      <c r="C150" s="36" t="s">
        <v>3228</v>
      </c>
      <c r="D150" s="36" t="s">
        <v>3178</v>
      </c>
      <c r="E150" s="36">
        <v>101084200</v>
      </c>
      <c r="F150" s="35">
        <v>44835</v>
      </c>
      <c r="G150" s="35">
        <v>46477</v>
      </c>
      <c r="H150" s="35" t="s">
        <v>2871</v>
      </c>
      <c r="I150" s="36" t="s">
        <v>3230</v>
      </c>
      <c r="J150" s="36" t="s">
        <v>3231</v>
      </c>
      <c r="K150" s="36" t="s">
        <v>3263</v>
      </c>
      <c r="L150" s="44" t="s">
        <v>128</v>
      </c>
      <c r="M150" s="126" t="s">
        <v>2836</v>
      </c>
      <c r="N150" s="44" t="s">
        <v>1328</v>
      </c>
      <c r="O150" s="36" t="s">
        <v>3229</v>
      </c>
      <c r="P150" s="36" t="s">
        <v>457</v>
      </c>
      <c r="Q150" s="97">
        <f>IFERROR(INDEX(BP:BP, MATCH(R150, BN:BN, 0)), "")</f>
        <v>1</v>
      </c>
      <c r="R150" s="36" t="s">
        <v>2843</v>
      </c>
      <c r="S150" s="36" t="s">
        <v>38</v>
      </c>
      <c r="T150" s="36" t="s">
        <v>3260</v>
      </c>
      <c r="U150" s="26" t="s">
        <v>22</v>
      </c>
      <c r="V150" s="36" t="s">
        <v>3266</v>
      </c>
      <c r="W150" s="26" t="s">
        <v>22</v>
      </c>
      <c r="X150" s="10" t="s">
        <v>22</v>
      </c>
      <c r="Y150" s="10" t="s">
        <v>22</v>
      </c>
      <c r="Z150" s="26" t="s">
        <v>22</v>
      </c>
      <c r="AA150" s="26" t="s">
        <v>22</v>
      </c>
      <c r="AB150" s="4" t="s">
        <v>22</v>
      </c>
      <c r="AC150" s="4" t="s">
        <v>22</v>
      </c>
      <c r="AF150">
        <v>16</v>
      </c>
      <c r="AG150" t="str">
        <v>offshore wind energy</v>
      </c>
      <c r="AH150" t="str">
        <v>Innovative Wind Conversion Systems (10-20MW) for Offshore Applications</v>
      </c>
      <c r="AI150" t="str">
        <v>INNWIND.EU</v>
      </c>
      <c r="AJ150" t="str">
        <v>308974  </v>
      </c>
      <c r="AK150">
        <v>41214</v>
      </c>
      <c r="AL150">
        <v>43100</v>
      </c>
      <c r="AM150" t="str">
        <v>null</v>
      </c>
      <c r="AN150" t="str">
        <v>€ 19 164 182,88</v>
      </c>
      <c r="AO150" t="str">
        <v>null</v>
      </c>
      <c r="AP150" t="str">
        <v>null</v>
      </c>
      <c r="AQ150" t="str">
        <v>FP7-ENERGY - Specific Programme "Cooperation": Energy</v>
      </c>
      <c r="AR150" t="str">
        <v>ENERGY.2012.2.3.1 - Innovative wind conversion systems (10-20MW) for offshore applications</v>
      </c>
      <c r="AS150" t="str">
        <v>FP7-ENERGY-2012-1-2STAGE</v>
      </c>
      <c r="AT150" t="str">
        <v>https://cordis.europa.eu/project/id/308974</v>
      </c>
      <c r="AU150" t="str">
        <v>null</v>
      </c>
      <c r="AV150">
        <v>1</v>
      </c>
      <c r="AW150" t="str">
        <v>RAMBOLL MANAGEMENT CONSULTING GMBH</v>
      </c>
      <c r="AX150" t="str">
        <v>Germany</v>
      </c>
      <c r="AY150" t="str">
        <v>€   247 739,00</v>
      </c>
      <c r="AZ150" t="str">
        <v>null</v>
      </c>
      <c r="BA150" t="str">
        <v>null</v>
      </c>
      <c r="BB150" t="str">
        <v>null</v>
      </c>
      <c r="BC150" t="str">
        <v>null</v>
      </c>
      <c r="BD150" t="str">
        <v>null</v>
      </c>
      <c r="BE150" t="str">
        <v>null</v>
      </c>
      <c r="BF150" t="str">
        <v>null</v>
      </c>
      <c r="BG150" t="str">
        <v>null</v>
      </c>
      <c r="BH150" t="str">
        <v>null</v>
      </c>
      <c r="BK150" t="str">
        <v>North Sea Wind Power Hub Consortium</v>
      </c>
      <c r="BL150" cm="1">
        <f t="array" ref="BL150">SUMPRODUCT(($AW$2:$AW$2182=$BK150)*(1/(COUNTIFS($AH$2:$AH$2182, $AH$2:$AH$2182, $AW$2:$AW$2182, $BK150)+(COUNTIFS($AH$2:$AH$2182, $AH$2:$AH$2182, $AW$2:$AW$2182, $BK150)=0))))</f>
        <v>1</v>
      </c>
      <c r="BM150" cm="1">
        <f t="array" ref="BM150">COUNTA(_xlfn.UNIQUE(_xlfn._xlws.FILTER(Table1[Project Topic], Table1[Organization]=$BK150)))</f>
        <v>1</v>
      </c>
      <c r="BN150" s="93" t="str">
        <v>FORSCHUNGSZENTRUM JULICH GMBH</v>
      </c>
      <c r="BO150" t="s">
        <v>819</v>
      </c>
      <c r="BP150" cm="1">
        <f t="array" ref="BP150">SUM(IF(FREQUENCY(IF($R$2:$R$3000=BO150, MATCH($C$2:$C$3000, $C$2:$C$3000, 0)), ROW($C$2:$C$3000)-ROW($C$2)+1), 1))</f>
        <v>1</v>
      </c>
      <c r="BS150" s="68" t="s">
        <v>1336</v>
      </c>
      <c r="BT150">
        <v>1</v>
      </c>
      <c r="BV150" t="str">
        <v>FORSCHUNGSZENTRUM JULICH GMBH</v>
      </c>
      <c r="BW150" cm="1">
        <f t="array" ref="BW150">SUM(--(FREQUENCY(IF($R$2:$R$1538=BV150, MATCH($C$2:$C$1538, $C$2:$C$1538, 0)), ROW($C$2:$C$1538)-ROW($C$2)+1)&gt;0))</f>
        <v>2</v>
      </c>
    </row>
    <row r="151" spans="1:75" ht="31.8" customHeight="1" x14ac:dyDescent="0.3">
      <c r="A151" s="56">
        <v>17</v>
      </c>
      <c r="B151" s="36" t="s">
        <v>3717</v>
      </c>
      <c r="C151" s="36" t="s">
        <v>3228</v>
      </c>
      <c r="D151" s="36" t="s">
        <v>3178</v>
      </c>
      <c r="E151" s="36">
        <v>101084200</v>
      </c>
      <c r="F151" s="35">
        <v>44835</v>
      </c>
      <c r="G151" s="35">
        <v>46477</v>
      </c>
      <c r="H151" s="35" t="s">
        <v>2871</v>
      </c>
      <c r="I151" s="36" t="s">
        <v>3230</v>
      </c>
      <c r="J151" s="36" t="s">
        <v>3231</v>
      </c>
      <c r="K151" s="36" t="s">
        <v>3263</v>
      </c>
      <c r="L151" s="44" t="s">
        <v>128</v>
      </c>
      <c r="M151" s="126" t="s">
        <v>2836</v>
      </c>
      <c r="N151" s="44" t="s">
        <v>1328</v>
      </c>
      <c r="O151" s="36" t="s">
        <v>3229</v>
      </c>
      <c r="P151" s="36" t="s">
        <v>457</v>
      </c>
      <c r="Q151" s="97">
        <f>IFERROR(INDEX(BP:BP, MATCH(R151, BN:BN, 0)), "")</f>
        <v>2</v>
      </c>
      <c r="R151" s="36" t="s">
        <v>3261</v>
      </c>
      <c r="S151" s="36" t="s">
        <v>38</v>
      </c>
      <c r="T151" s="36" t="s">
        <v>3262</v>
      </c>
      <c r="U151" s="26" t="s">
        <v>22</v>
      </c>
      <c r="V151" s="36" t="s">
        <v>3266</v>
      </c>
      <c r="W151" s="26" t="s">
        <v>22</v>
      </c>
      <c r="X151" s="10" t="s">
        <v>22</v>
      </c>
      <c r="Y151" s="10" t="s">
        <v>22</v>
      </c>
      <c r="Z151" s="26" t="s">
        <v>22</v>
      </c>
      <c r="AA151" s="26" t="s">
        <v>22</v>
      </c>
      <c r="AB151" s="4" t="s">
        <v>22</v>
      </c>
      <c r="AC151" s="4" t="s">
        <v>22</v>
      </c>
      <c r="AF151">
        <v>16</v>
      </c>
      <c r="AG151" t="str">
        <v>offshore wind energy</v>
      </c>
      <c r="AH151" t="str">
        <v>Innovative Wind Conversion Systems (10-20MW) for Offshore Applications</v>
      </c>
      <c r="AI151" t="str">
        <v>INNWIND.EU</v>
      </c>
      <c r="AJ151" t="str">
        <v>308974  </v>
      </c>
      <c r="AK151">
        <v>41214</v>
      </c>
      <c r="AL151">
        <v>43100</v>
      </c>
      <c r="AM151" t="str">
        <v>null</v>
      </c>
      <c r="AN151" t="str">
        <v>€ 19 164 182,88</v>
      </c>
      <c r="AO151" t="str">
        <v>null</v>
      </c>
      <c r="AP151" t="str">
        <v>null</v>
      </c>
      <c r="AQ151" t="str">
        <v>FP7-ENERGY - Specific Programme "Cooperation": Energy</v>
      </c>
      <c r="AR151" t="str">
        <v>ENERGY.2012.2.3.1 - Innovative wind conversion systems (10-20MW) for offshore applications</v>
      </c>
      <c r="AS151" t="str">
        <v>FP7-ENERGY-2012-1-2STAGE</v>
      </c>
      <c r="AT151" t="str">
        <v>https://cordis.europa.eu/project/id/308974</v>
      </c>
      <c r="AU151" t="str">
        <v>null</v>
      </c>
      <c r="AV151">
        <v>1</v>
      </c>
      <c r="AW151" t="str">
        <v>SE BLADES TECHNOLOGY BV</v>
      </c>
      <c r="AX151" t="str">
        <v>Netherlands</v>
      </c>
      <c r="AY151" t="str">
        <v>€   46 086,00</v>
      </c>
      <c r="AZ151" t="str">
        <v>null</v>
      </c>
      <c r="BA151" t="str">
        <v>null</v>
      </c>
      <c r="BB151" t="str">
        <v>null</v>
      </c>
      <c r="BC151" t="str">
        <v>null</v>
      </c>
      <c r="BD151" t="str">
        <v>null</v>
      </c>
      <c r="BE151" t="str">
        <v>null</v>
      </c>
      <c r="BF151" t="str">
        <v>null</v>
      </c>
      <c r="BG151" t="str">
        <v>null</v>
      </c>
      <c r="BH151" t="str">
        <v>null</v>
      </c>
      <c r="BK151" t="str">
        <v>North Seas Energy Cooperation (NSEC)</v>
      </c>
      <c r="BL151" cm="1">
        <f t="array" ref="BL151">SUMPRODUCT(($AW$2:$AW$2182=$BK151)*(1/(COUNTIFS($AH$2:$AH$2182, $AH$2:$AH$2182, $AW$2:$AW$2182, $BK151)+(COUNTIFS($AH$2:$AH$2182, $AH$2:$AH$2182, $AW$2:$AW$2182, $BK151)=0))))</f>
        <v>1</v>
      </c>
      <c r="BM151" cm="1">
        <f t="array" ref="BM151">COUNTA(_xlfn.UNIQUE(_xlfn._xlws.FILTER(Table1[Project Topic], Table1[Organization]=$BK151)))</f>
        <v>1</v>
      </c>
      <c r="BN151" s="1" t="str">
        <v>SYDDANSK UNIVERSITET</v>
      </c>
      <c r="BO151" t="s">
        <v>821</v>
      </c>
      <c r="BP151" cm="1">
        <f t="array" ref="BP151">SUM(IF(FREQUENCY(IF($R$2:$R$3000=BO151, MATCH($C$2:$C$3000, $C$2:$C$3000, 0)), ROW($C$2:$C$3000)-ROW($C$2)+1), 1))</f>
        <v>1</v>
      </c>
      <c r="BS151" s="68" t="s">
        <v>3086</v>
      </c>
      <c r="BT151">
        <v>1</v>
      </c>
      <c r="BV151" t="str">
        <v>SYDDANSK UNIVERSITET</v>
      </c>
      <c r="BW151" cm="1">
        <f t="array" ref="BW151">SUM(--(FREQUENCY(IF($R$2:$R$1538=BV151, MATCH($C$2:$C$1538, $C$2:$C$1538, 0)), ROW($C$2:$C$1538)-ROW($C$2)+1)&gt;0))</f>
        <v>1</v>
      </c>
    </row>
    <row r="152" spans="1:75" ht="31.8" customHeight="1" x14ac:dyDescent="0.3">
      <c r="A152" s="56">
        <v>17</v>
      </c>
      <c r="B152" s="36" t="s">
        <v>3717</v>
      </c>
      <c r="C152" s="36" t="s">
        <v>3228</v>
      </c>
      <c r="D152" s="36" t="s">
        <v>3178</v>
      </c>
      <c r="E152" s="36">
        <v>101084200</v>
      </c>
      <c r="F152" s="35">
        <v>44835</v>
      </c>
      <c r="G152" s="35">
        <v>46477</v>
      </c>
      <c r="H152" s="35" t="s">
        <v>2871</v>
      </c>
      <c r="I152" s="36" t="s">
        <v>3230</v>
      </c>
      <c r="J152" s="36" t="s">
        <v>3231</v>
      </c>
      <c r="K152" s="36" t="s">
        <v>3263</v>
      </c>
      <c r="L152" s="44" t="s">
        <v>128</v>
      </c>
      <c r="M152" s="126" t="s">
        <v>2836</v>
      </c>
      <c r="N152" s="44" t="s">
        <v>1328</v>
      </c>
      <c r="O152" s="36" t="s">
        <v>3229</v>
      </c>
      <c r="P152" s="36" t="s">
        <v>457</v>
      </c>
      <c r="Q152" s="97">
        <f>IFERROR(INDEX(BP:BP, MATCH(R152, BN:BN, 0)), "")</f>
        <v>2</v>
      </c>
      <c r="R152" s="36" t="s">
        <v>3128</v>
      </c>
      <c r="S152" s="36" t="s">
        <v>123</v>
      </c>
      <c r="T152" s="36" t="s">
        <v>3252</v>
      </c>
      <c r="U152" s="26" t="s">
        <v>22</v>
      </c>
      <c r="V152" s="36" t="s">
        <v>3266</v>
      </c>
      <c r="W152" s="26" t="s">
        <v>22</v>
      </c>
      <c r="X152" s="10" t="s">
        <v>22</v>
      </c>
      <c r="Y152" s="10" t="s">
        <v>22</v>
      </c>
      <c r="Z152" s="26" t="s">
        <v>22</v>
      </c>
      <c r="AA152" s="26" t="s">
        <v>22</v>
      </c>
      <c r="AB152" s="4" t="s">
        <v>22</v>
      </c>
      <c r="AC152" s="4" t="s">
        <v>22</v>
      </c>
      <c r="AF152">
        <v>16</v>
      </c>
      <c r="AG152" t="str">
        <v>offshore wind energy</v>
      </c>
      <c r="AH152" t="str">
        <v>Innovative Wind Conversion Systems (10-20MW) for Offshore Applications</v>
      </c>
      <c r="AI152" t="str">
        <v>INNWIND.EU</v>
      </c>
      <c r="AJ152" t="str">
        <v>308974  </v>
      </c>
      <c r="AK152">
        <v>41214</v>
      </c>
      <c r="AL152">
        <v>43100</v>
      </c>
      <c r="AM152" t="str">
        <v>null</v>
      </c>
      <c r="AN152" t="str">
        <v>€ 19 164 182,88</v>
      </c>
      <c r="AO152" t="str">
        <v>null</v>
      </c>
      <c r="AP152" t="str">
        <v>null</v>
      </c>
      <c r="AQ152" t="str">
        <v>FP7-ENERGY - Specific Programme "Cooperation": Energy</v>
      </c>
      <c r="AR152" t="str">
        <v>ENERGY.2012.2.3.1 - Innovative wind conversion systems (10-20MW) for offshore applications</v>
      </c>
      <c r="AS152" t="str">
        <v>FP7-ENERGY-2012-1-2STAGE</v>
      </c>
      <c r="AT152" t="str">
        <v>https://cordis.europa.eu/project/id/308974</v>
      </c>
      <c r="AU152" t="str">
        <v>null</v>
      </c>
      <c r="AV152">
        <v>8</v>
      </c>
      <c r="AW152" t="str">
        <v>SIEMENS GAMESA RENEWABLE ENERGY AS</v>
      </c>
      <c r="AX152" t="str">
        <v>Denmark</v>
      </c>
      <c r="AY152" t="str">
        <v>€   201 271,20</v>
      </c>
      <c r="AZ152" t="str">
        <v>null</v>
      </c>
      <c r="BA152" t="str">
        <v>null</v>
      </c>
      <c r="BB152" t="str">
        <v>null</v>
      </c>
      <c r="BC152" t="str">
        <v>null</v>
      </c>
      <c r="BD152" t="str">
        <v>null</v>
      </c>
      <c r="BE152" t="str">
        <v>null</v>
      </c>
      <c r="BF152" t="str">
        <v>null</v>
      </c>
      <c r="BG152" t="str">
        <v>null</v>
      </c>
      <c r="BH152" t="str">
        <v>null</v>
      </c>
      <c r="BK152" t="str">
        <v>Norwegian Offshore Wind</v>
      </c>
      <c r="BL152" cm="1">
        <f t="array" ref="BL152">SUMPRODUCT(($AW$2:$AW$2182=$BK152)*(1/(COUNTIFS($AH$2:$AH$2182, $AH$2:$AH$2182, $AW$2:$AW$2182, $BK152)+(COUNTIFS($AH$2:$AH$2182, $AH$2:$AH$2182, $AW$2:$AW$2182, $BK152)=0))))</f>
        <v>1</v>
      </c>
      <c r="BM152" cm="1">
        <f t="array" ref="BM152">COUNTA(_xlfn.UNIQUE(_xlfn._xlws.FILTER(Table1[Project Topic], Table1[Organization]=$BK152)))</f>
        <v>1</v>
      </c>
      <c r="BN152" s="93" t="str">
        <v>AB KN ENERGIES</v>
      </c>
      <c r="BO152" t="s">
        <v>823</v>
      </c>
      <c r="BP152" cm="1">
        <f t="array" ref="BP152">SUM(IF(FREQUENCY(IF($R$2:$R$3000=BO152, MATCH($C$2:$C$3000, $C$2:$C$3000, 0)), ROW($C$2:$C$3000)-ROW($C$2)+1), 1))</f>
        <v>2</v>
      </c>
      <c r="BS152" s="68" t="s">
        <v>3100</v>
      </c>
      <c r="BT152">
        <v>1</v>
      </c>
      <c r="BV152" t="str">
        <v>AB KN ENERGIES</v>
      </c>
      <c r="BW152" cm="1">
        <f t="array" ref="BW152">SUM(--(FREQUENCY(IF($R$2:$R$1538=BV152, MATCH($C$2:$C$1538, $C$2:$C$1538, 0)), ROW($C$2:$C$1538)-ROW($C$2)+1)&gt;0))</f>
        <v>1</v>
      </c>
    </row>
    <row r="153" spans="1:75" ht="31.8" customHeight="1" x14ac:dyDescent="0.3">
      <c r="A153" s="56">
        <v>17</v>
      </c>
      <c r="B153" s="36" t="s">
        <v>3717</v>
      </c>
      <c r="C153" s="36" t="s">
        <v>3228</v>
      </c>
      <c r="D153" s="36" t="s">
        <v>3178</v>
      </c>
      <c r="E153" s="36">
        <v>101084200</v>
      </c>
      <c r="F153" s="35">
        <v>44835</v>
      </c>
      <c r="G153" s="35">
        <v>46477</v>
      </c>
      <c r="H153" s="35" t="s">
        <v>2871</v>
      </c>
      <c r="I153" s="36" t="s">
        <v>3230</v>
      </c>
      <c r="J153" s="36" t="s">
        <v>3231</v>
      </c>
      <c r="K153" s="36" t="s">
        <v>3263</v>
      </c>
      <c r="L153" s="44" t="s">
        <v>128</v>
      </c>
      <c r="M153" s="126" t="s">
        <v>2836</v>
      </c>
      <c r="N153" s="44" t="s">
        <v>1328</v>
      </c>
      <c r="O153" s="36" t="s">
        <v>3229</v>
      </c>
      <c r="P153" s="36" t="s">
        <v>457</v>
      </c>
      <c r="Q153" s="97">
        <f>IFERROR(INDEX(BP:BP, MATCH(R153, BN:BN, 0)), "")</f>
        <v>1</v>
      </c>
      <c r="R153" s="36" t="s">
        <v>1344</v>
      </c>
      <c r="S153" s="36" t="s">
        <v>36</v>
      </c>
      <c r="T153" s="36" t="s">
        <v>3244</v>
      </c>
      <c r="U153" s="26" t="s">
        <v>22</v>
      </c>
      <c r="V153" s="36" t="s">
        <v>3266</v>
      </c>
      <c r="W153" s="26" t="s">
        <v>22</v>
      </c>
      <c r="X153" s="10" t="s">
        <v>22</v>
      </c>
      <c r="Y153" s="10" t="s">
        <v>22</v>
      </c>
      <c r="Z153" s="26" t="s">
        <v>22</v>
      </c>
      <c r="AA153" s="26" t="s">
        <v>22</v>
      </c>
      <c r="AB153" s="4" t="s">
        <v>22</v>
      </c>
      <c r="AC153" s="4" t="s">
        <v>22</v>
      </c>
      <c r="AF153">
        <v>16</v>
      </c>
      <c r="AG153" t="str">
        <v>offshore wind energy</v>
      </c>
      <c r="AH153" t="str">
        <v>Innovative Wind Conversion Systems (10-20MW) for Offshore Applications</v>
      </c>
      <c r="AI153" t="str">
        <v>INNWIND.EU</v>
      </c>
      <c r="AJ153" t="str">
        <v>308974  </v>
      </c>
      <c r="AK153">
        <v>41214</v>
      </c>
      <c r="AL153">
        <v>43100</v>
      </c>
      <c r="AM153" t="str">
        <v>null</v>
      </c>
      <c r="AN153" t="str">
        <v>€ 19 164 182,88</v>
      </c>
      <c r="AO153" t="str">
        <v>null</v>
      </c>
      <c r="AP153" t="str">
        <v>null</v>
      </c>
      <c r="AQ153" t="str">
        <v>FP7-ENERGY - Specific Programme "Cooperation": Energy</v>
      </c>
      <c r="AR153" t="str">
        <v>ENERGY.2012.2.3.1 - Innovative wind conversion systems (10-20MW) for offshore applications</v>
      </c>
      <c r="AS153" t="str">
        <v>FP7-ENERGY-2012-1-2STAGE</v>
      </c>
      <c r="AT153" t="str">
        <v>https://cordis.europa.eu/project/id/308974</v>
      </c>
      <c r="AU153" t="str">
        <v>null</v>
      </c>
      <c r="AV153">
        <v>1</v>
      </c>
      <c r="AW153" t="str">
        <v>SIEMENS GAMESA RENEWABLE ENERGY INNOVATION &amp; TECHNOLOGY S.L.</v>
      </c>
      <c r="AX153" t="str">
        <v>Spain</v>
      </c>
      <c r="AY153" t="str">
        <v>€   131 875,00</v>
      </c>
      <c r="AZ153" t="str">
        <v>null</v>
      </c>
      <c r="BA153" t="str">
        <v>null</v>
      </c>
      <c r="BB153" t="str">
        <v>null</v>
      </c>
      <c r="BC153" t="str">
        <v>null</v>
      </c>
      <c r="BD153" t="str">
        <v>null</v>
      </c>
      <c r="BE153" t="str">
        <v>null</v>
      </c>
      <c r="BF153" t="str">
        <v>null</v>
      </c>
      <c r="BG153" t="str">
        <v>null</v>
      </c>
      <c r="BH153" t="str">
        <v>null</v>
      </c>
      <c r="BK153" t="str">
        <v>NREA</v>
      </c>
      <c r="BL153" cm="1">
        <f t="array" ref="BL153">SUMPRODUCT(($AW$2:$AW$2182=$BK153)*(1/(COUNTIFS($AH$2:$AH$2182, $AH$2:$AH$2182, $AW$2:$AW$2182, $BK153)+(COUNTIFS($AH$2:$AH$2182, $AH$2:$AH$2182, $AW$2:$AW$2182, $BK153)=0))))</f>
        <v>1</v>
      </c>
      <c r="BM153" cm="1">
        <f t="array" ref="BM153">COUNTA(_xlfn.UNIQUE(_xlfn._xlws.FILTER(Table1[Project Topic], Table1[Organization]=$BK153)))</f>
        <v>1</v>
      </c>
      <c r="BN153" s="1" t="str">
        <v>BALTIC ENERGY INNOVATION CENTRE EK.FOR.</v>
      </c>
      <c r="BO153" t="s">
        <v>825</v>
      </c>
      <c r="BP153" cm="1">
        <f t="array" ref="BP153">SUM(IF(FREQUENCY(IF($R$2:$R$3000=BO153, MATCH($C$2:$C$3000, $C$2:$C$3000, 0)), ROW($C$2:$C$3000)-ROW($C$2)+1), 1))</f>
        <v>2</v>
      </c>
      <c r="BS153" s="68" t="s">
        <v>1090</v>
      </c>
      <c r="BT153">
        <v>1</v>
      </c>
      <c r="BV153" t="str">
        <v>BALTIC ENERGY INNOVATION CENTRE EK.FOR.</v>
      </c>
      <c r="BW153" cm="1">
        <f t="array" ref="BW153">SUM(--(FREQUENCY(IF($R$2:$R$1538=BV153, MATCH($C$2:$C$1538, $C$2:$C$1538, 0)), ROW($C$2:$C$1538)-ROW($C$2)+1)&gt;0))</f>
        <v>1</v>
      </c>
    </row>
    <row r="154" spans="1:75" ht="31.8" customHeight="1" x14ac:dyDescent="0.3">
      <c r="A154" s="56">
        <v>17</v>
      </c>
      <c r="B154" s="36" t="s">
        <v>3717</v>
      </c>
      <c r="C154" s="36" t="s">
        <v>3228</v>
      </c>
      <c r="D154" s="36" t="s">
        <v>3178</v>
      </c>
      <c r="E154" s="36">
        <v>101084200</v>
      </c>
      <c r="F154" s="35">
        <v>44835</v>
      </c>
      <c r="G154" s="35">
        <v>46477</v>
      </c>
      <c r="H154" s="35" t="s">
        <v>2871</v>
      </c>
      <c r="I154" s="36" t="s">
        <v>3230</v>
      </c>
      <c r="J154" s="36" t="s">
        <v>3231</v>
      </c>
      <c r="K154" s="36" t="s">
        <v>3263</v>
      </c>
      <c r="L154" s="44" t="s">
        <v>128</v>
      </c>
      <c r="M154" s="126" t="s">
        <v>2836</v>
      </c>
      <c r="N154" s="44" t="s">
        <v>1328</v>
      </c>
      <c r="O154" s="36" t="s">
        <v>3229</v>
      </c>
      <c r="P154" s="36" t="s">
        <v>457</v>
      </c>
      <c r="Q154" s="97">
        <f>IFERROR(INDEX(BP:BP, MATCH(R154, BN:BN, 0)), "")</f>
        <v>3</v>
      </c>
      <c r="R154" s="36" t="s">
        <v>1090</v>
      </c>
      <c r="S154" s="36" t="s">
        <v>47</v>
      </c>
      <c r="T154" s="36" t="s">
        <v>3238</v>
      </c>
      <c r="U154" s="26" t="s">
        <v>22</v>
      </c>
      <c r="V154" s="36" t="s">
        <v>3266</v>
      </c>
      <c r="W154" s="26" t="s">
        <v>22</v>
      </c>
      <c r="X154" s="10" t="s">
        <v>22</v>
      </c>
      <c r="Y154" s="10" t="s">
        <v>22</v>
      </c>
      <c r="Z154" s="26" t="s">
        <v>22</v>
      </c>
      <c r="AA154" s="26" t="s">
        <v>22</v>
      </c>
      <c r="AB154" s="4" t="s">
        <v>22</v>
      </c>
      <c r="AC154" s="4" t="s">
        <v>22</v>
      </c>
      <c r="AF154">
        <v>16</v>
      </c>
      <c r="AG154" t="str">
        <v>offshore wind energy</v>
      </c>
      <c r="AH154" t="str">
        <v>Innovative Wind Conversion Systems (10-20MW) for Offshore Applications</v>
      </c>
      <c r="AI154" t="str">
        <v>INNWIND.EU</v>
      </c>
      <c r="AJ154" t="str">
        <v>308974  </v>
      </c>
      <c r="AK154">
        <v>41214</v>
      </c>
      <c r="AL154">
        <v>43100</v>
      </c>
      <c r="AM154" t="str">
        <v>null</v>
      </c>
      <c r="AN154" t="str">
        <v>€ 19 164 182,88</v>
      </c>
      <c r="AO154" t="str">
        <v>null</v>
      </c>
      <c r="AP154" t="str">
        <v>null</v>
      </c>
      <c r="AQ154" t="str">
        <v>FP7-ENERGY - Specific Programme "Cooperation": Energy</v>
      </c>
      <c r="AR154" t="str">
        <v>ENERGY.2012.2.3.1 - Innovative wind conversion systems (10-20MW) for offshore applications</v>
      </c>
      <c r="AS154" t="str">
        <v>FP7-ENERGY-2012-1-2STAGE</v>
      </c>
      <c r="AT154" t="str">
        <v>https://cordis.europa.eu/project/id/308974</v>
      </c>
      <c r="AU154" t="str">
        <v>null</v>
      </c>
      <c r="AV154">
        <v>1</v>
      </c>
      <c r="AW154" t="str">
        <v>SINTEF ENERGI AS</v>
      </c>
      <c r="AX154" t="str">
        <v>Norway</v>
      </c>
      <c r="AY154" t="str">
        <v>€   319 867,40</v>
      </c>
      <c r="AZ154" t="str">
        <v>null</v>
      </c>
      <c r="BA154" t="str">
        <v>null</v>
      </c>
      <c r="BB154" t="str">
        <v>null</v>
      </c>
      <c r="BC154" t="str">
        <v>null</v>
      </c>
      <c r="BD154" t="str">
        <v>null</v>
      </c>
      <c r="BE154" t="str">
        <v>null</v>
      </c>
      <c r="BF154" t="str">
        <v>null</v>
      </c>
      <c r="BG154" t="str">
        <v>null</v>
      </c>
      <c r="BH154" t="str">
        <v>null</v>
      </c>
      <c r="BK154" t="str">
        <v>Port Esbjerg</v>
      </c>
      <c r="BL154" cm="1">
        <f t="array" ref="BL154">SUMPRODUCT(($AW$2:$AW$2182=$BK154)*(1/(COUNTIFS($AH$2:$AH$2182, $AH$2:$AH$2182, $AW$2:$AW$2182, $BK154)+(COUNTIFS($AH$2:$AH$2182, $AH$2:$AH$2182, $AW$2:$AW$2182, $BK154)=0))))</f>
        <v>1</v>
      </c>
      <c r="BM154" cm="1">
        <f t="array" ref="BM154">COUNTA(_xlfn.UNIQUE(_xlfn._xlws.FILTER(Table1[Project Topic], Table1[Organization]=$BK154)))</f>
        <v>1</v>
      </c>
      <c r="BN154" s="93" t="str">
        <v>BEST - BIOENERGY AND SUSTAINABLE TECHNOLOGIES GMBH</v>
      </c>
      <c r="BO154" t="s">
        <v>828</v>
      </c>
      <c r="BP154" cm="1">
        <f t="array" ref="BP154">SUM(IF(FREQUENCY(IF($R$2:$R$3000=BO154, MATCH($C$2:$C$3000, $C$2:$C$3000, 0)), ROW($C$2:$C$3000)-ROW($C$2)+1), 1))</f>
        <v>2</v>
      </c>
      <c r="BS154" s="68" t="s">
        <v>2994</v>
      </c>
      <c r="BT154">
        <v>1</v>
      </c>
      <c r="BV154" t="str">
        <v>BEST - BIOENERGY AND SUSTAINABLE TECHNOLOGIES GMBH</v>
      </c>
      <c r="BW154" cm="1">
        <f t="array" ref="BW154">SUM(--(FREQUENCY(IF($R$2:$R$1538=BV154, MATCH($C$2:$C$1538, $C$2:$C$1538, 0)), ROW($C$2:$C$1538)-ROW($C$2)+1)&gt;0))</f>
        <v>1</v>
      </c>
    </row>
    <row r="155" spans="1:75" ht="31.8" customHeight="1" x14ac:dyDescent="0.3">
      <c r="A155" s="56">
        <v>17</v>
      </c>
      <c r="B155" s="36" t="s">
        <v>3717</v>
      </c>
      <c r="C155" s="36" t="s">
        <v>3228</v>
      </c>
      <c r="D155" s="36" t="s">
        <v>3178</v>
      </c>
      <c r="E155" s="36">
        <v>101084200</v>
      </c>
      <c r="F155" s="35">
        <v>44835</v>
      </c>
      <c r="G155" s="35">
        <v>46477</v>
      </c>
      <c r="H155" s="35" t="s">
        <v>2871</v>
      </c>
      <c r="I155" s="36" t="s">
        <v>3230</v>
      </c>
      <c r="J155" s="36" t="s">
        <v>3231</v>
      </c>
      <c r="K155" s="36" t="s">
        <v>3263</v>
      </c>
      <c r="L155" s="44" t="s">
        <v>128</v>
      </c>
      <c r="M155" s="126" t="s">
        <v>2836</v>
      </c>
      <c r="N155" s="44" t="s">
        <v>1328</v>
      </c>
      <c r="O155" s="36" t="s">
        <v>3229</v>
      </c>
      <c r="P155" s="36" t="s">
        <v>457</v>
      </c>
      <c r="Q155" s="97">
        <f>IFERROR(INDEX(BP:BP, MATCH(R155, BN:BN, 0)), "")</f>
        <v>4</v>
      </c>
      <c r="R155" s="36" t="s">
        <v>3111</v>
      </c>
      <c r="S155" s="36" t="s">
        <v>61</v>
      </c>
      <c r="T155" s="36" t="s">
        <v>3233</v>
      </c>
      <c r="U155" s="26" t="s">
        <v>22</v>
      </c>
      <c r="V155" s="36" t="s">
        <v>3266</v>
      </c>
      <c r="W155" s="26" t="s">
        <v>22</v>
      </c>
      <c r="X155" s="10" t="s">
        <v>22</v>
      </c>
      <c r="Y155" s="10" t="s">
        <v>22</v>
      </c>
      <c r="Z155" s="26" t="s">
        <v>22</v>
      </c>
      <c r="AA155" s="26" t="s">
        <v>22</v>
      </c>
      <c r="AB155" s="4" t="s">
        <v>22</v>
      </c>
      <c r="AC155" s="4" t="s">
        <v>22</v>
      </c>
      <c r="AF155">
        <v>16</v>
      </c>
      <c r="AG155" t="str">
        <v>offshore wind energy</v>
      </c>
      <c r="AH155" t="str">
        <v>Innovative Wind Conversion Systems (10-20MW) for Offshore Applications</v>
      </c>
      <c r="AI155" t="str">
        <v>INNWIND.EU</v>
      </c>
      <c r="AJ155" t="str">
        <v>308974  </v>
      </c>
      <c r="AK155">
        <v>41214</v>
      </c>
      <c r="AL155">
        <v>43100</v>
      </c>
      <c r="AM155" t="str">
        <v>null</v>
      </c>
      <c r="AN155" t="str">
        <v>€ 19 164 182,88</v>
      </c>
      <c r="AO155" t="str">
        <v>null</v>
      </c>
      <c r="AP155" t="str">
        <v>null</v>
      </c>
      <c r="AQ155" t="str">
        <v>FP7-ENERGY - Specific Programme "Cooperation": Energy</v>
      </c>
      <c r="AR155" t="str">
        <v>ENERGY.2012.2.3.1 - Innovative wind conversion systems (10-20MW) for offshore applications</v>
      </c>
      <c r="AS155" t="str">
        <v>FP7-ENERGY-2012-1-2STAGE</v>
      </c>
      <c r="AT155" t="str">
        <v>https://cordis.europa.eu/project/id/308974</v>
      </c>
      <c r="AU155" t="str">
        <v>null</v>
      </c>
      <c r="AV155">
        <v>1</v>
      </c>
      <c r="AW155" t="str">
        <v>STICHTING ENERGIEONDERZOEK CENTRUM NEDERLAND</v>
      </c>
      <c r="AX155" t="str">
        <v>Netherlands</v>
      </c>
      <c r="AY155" t="str">
        <v>€   582 323,83</v>
      </c>
      <c r="AZ155" t="str">
        <v>null</v>
      </c>
      <c r="BA155" t="str">
        <v>null</v>
      </c>
      <c r="BB155" t="str">
        <v>null</v>
      </c>
      <c r="BC155" t="str">
        <v>null</v>
      </c>
      <c r="BD155" t="str">
        <v>null</v>
      </c>
      <c r="BE155" t="str">
        <v>null</v>
      </c>
      <c r="BF155" t="str">
        <v>null</v>
      </c>
      <c r="BG155" t="str">
        <v>null</v>
      </c>
      <c r="BH155" t="str">
        <v>null</v>
      </c>
      <c r="BK155" t="str">
        <v>Port of Amsterdam</v>
      </c>
      <c r="BL155" cm="1">
        <f t="array" ref="BL155">SUMPRODUCT(($AW$2:$AW$2182=$BK155)*(1/(COUNTIFS($AH$2:$AH$2182, $AH$2:$AH$2182, $AW$2:$AW$2182, $BK155)+(COUNTIFS($AH$2:$AH$2182, $AH$2:$AH$2182, $AW$2:$AW$2182, $BK155)=0))))</f>
        <v>1</v>
      </c>
      <c r="BM155" cm="1">
        <f t="array" ref="BM155">COUNTA(_xlfn.UNIQUE(_xlfn._xlws.FILTER(Table1[Project Topic], Table1[Organization]=$BK155)))</f>
        <v>1</v>
      </c>
      <c r="BN155" s="1" t="str">
        <v>DIEFFENBACHER ENERGY GMBH</v>
      </c>
      <c r="BO155" t="s">
        <v>830</v>
      </c>
      <c r="BP155" cm="1">
        <f t="array" ref="BP155">SUM(IF(FREQUENCY(IF($R$2:$R$3000=BO155, MATCH($C$2:$C$3000, $C$2:$C$3000, 0)), ROW($C$2:$C$3000)-ROW($C$2)+1), 1))</f>
        <v>1</v>
      </c>
      <c r="BS155" s="68" t="s">
        <v>3089</v>
      </c>
      <c r="BT155">
        <v>1</v>
      </c>
      <c r="BV155" t="str">
        <v>DIEFFENBACHER ENERGY GMBH</v>
      </c>
      <c r="BW155" cm="1">
        <f t="array" ref="BW155">SUM(--(FREQUENCY(IF($R$2:$R$1538=BV155, MATCH($C$2:$C$1538, $C$2:$C$1538, 0)), ROW($C$2:$C$1538)-ROW($C$2)+1)&gt;0))</f>
        <v>1</v>
      </c>
    </row>
    <row r="156" spans="1:75" ht="31.8" customHeight="1" x14ac:dyDescent="0.3">
      <c r="A156" s="56">
        <v>17</v>
      </c>
      <c r="B156" s="36" t="s">
        <v>3717</v>
      </c>
      <c r="C156" s="36" t="s">
        <v>3228</v>
      </c>
      <c r="D156" s="36" t="s">
        <v>3178</v>
      </c>
      <c r="E156" s="36">
        <v>101084200</v>
      </c>
      <c r="F156" s="35">
        <v>44835</v>
      </c>
      <c r="G156" s="35">
        <v>46477</v>
      </c>
      <c r="H156" s="35" t="s">
        <v>2871</v>
      </c>
      <c r="I156" s="36" t="s">
        <v>3230</v>
      </c>
      <c r="J156" s="36" t="s">
        <v>3231</v>
      </c>
      <c r="K156" s="36" t="s">
        <v>3263</v>
      </c>
      <c r="L156" s="44" t="s">
        <v>128</v>
      </c>
      <c r="M156" s="126" t="s">
        <v>2836</v>
      </c>
      <c r="N156" s="44" t="s">
        <v>1328</v>
      </c>
      <c r="O156" s="36" t="s">
        <v>3229</v>
      </c>
      <c r="P156" s="36" t="s">
        <v>457</v>
      </c>
      <c r="Q156" s="97">
        <f>IFERROR(INDEX(BP:BP, MATCH(R156, BN:BN, 0)), "")</f>
        <v>4</v>
      </c>
      <c r="R156" s="36" t="s">
        <v>2919</v>
      </c>
      <c r="S156" s="36" t="s">
        <v>38</v>
      </c>
      <c r="T156" s="36" t="s">
        <v>3249</v>
      </c>
      <c r="U156" s="26" t="s">
        <v>22</v>
      </c>
      <c r="V156" s="36" t="s">
        <v>3266</v>
      </c>
      <c r="W156" s="26" t="s">
        <v>22</v>
      </c>
      <c r="X156" s="10" t="s">
        <v>22</v>
      </c>
      <c r="Y156" s="10" t="s">
        <v>22</v>
      </c>
      <c r="Z156" s="26" t="s">
        <v>22</v>
      </c>
      <c r="AA156" s="26" t="s">
        <v>22</v>
      </c>
      <c r="AB156" s="4" t="s">
        <v>22</v>
      </c>
      <c r="AC156" s="4" t="s">
        <v>22</v>
      </c>
      <c r="AF156">
        <v>16</v>
      </c>
      <c r="AG156" t="str">
        <v>offshore wind energy</v>
      </c>
      <c r="AH156" t="str">
        <v>Innovative Wind Conversion Systems (10-20MW) for Offshore Applications</v>
      </c>
      <c r="AI156" t="str">
        <v>INNWIND.EU</v>
      </c>
      <c r="AJ156" t="str">
        <v>308974  </v>
      </c>
      <c r="AK156">
        <v>41214</v>
      </c>
      <c r="AL156">
        <v>43100</v>
      </c>
      <c r="AM156" t="str">
        <v>null</v>
      </c>
      <c r="AN156" t="str">
        <v>€ 19 164 182,88</v>
      </c>
      <c r="AO156" t="str">
        <v>null</v>
      </c>
      <c r="AP156" t="str">
        <v>null</v>
      </c>
      <c r="AQ156" t="str">
        <v>FP7-ENERGY - Specific Programme "Cooperation": Energy</v>
      </c>
      <c r="AR156" t="str">
        <v>ENERGY.2012.2.3.1 - Innovative wind conversion systems (10-20MW) for offshore applications</v>
      </c>
      <c r="AS156" t="str">
        <v>FP7-ENERGY-2012-1-2STAGE</v>
      </c>
      <c r="AT156" t="str">
        <v>https://cordis.europa.eu/project/id/308974</v>
      </c>
      <c r="AU156" t="str">
        <v>null</v>
      </c>
      <c r="AV156">
        <v>1</v>
      </c>
      <c r="AW156" t="str">
        <v>STICHTING KENNISCENTRUM WINDTURBINE MATERIALEN EN CONSTRUCTIES</v>
      </c>
      <c r="AX156" t="str">
        <v>Netherlands</v>
      </c>
      <c r="AY156" t="str">
        <v>€   302 598,96</v>
      </c>
      <c r="AZ156" t="str">
        <v>null</v>
      </c>
      <c r="BA156" t="str">
        <v>null</v>
      </c>
      <c r="BB156" t="str">
        <v>null</v>
      </c>
      <c r="BC156" t="str">
        <v>null</v>
      </c>
      <c r="BD156" t="str">
        <v>null</v>
      </c>
      <c r="BE156" t="str">
        <v>null</v>
      </c>
      <c r="BF156" t="str">
        <v>null</v>
      </c>
      <c r="BG156" t="str">
        <v>null</v>
      </c>
      <c r="BH156" t="str">
        <v>null</v>
      </c>
      <c r="BK156" t="str">
        <v>Port of Cuxhaven</v>
      </c>
      <c r="BL156" cm="1">
        <f t="array" ref="BL156">SUMPRODUCT(($AW$2:$AW$2182=$BK156)*(1/(COUNTIFS($AH$2:$AH$2182, $AH$2:$AH$2182, $AW$2:$AW$2182, $BK156)+(COUNTIFS($AH$2:$AH$2182, $AH$2:$AH$2182, $AW$2:$AW$2182, $BK156)=0))))</f>
        <v>1</v>
      </c>
      <c r="BM156" cm="1">
        <f t="array" ref="BM156">COUNTA(_xlfn.UNIQUE(_xlfn._xlws.FILTER(Table1[Project Topic], Table1[Organization]=$BK156)))</f>
        <v>1</v>
      </c>
      <c r="BN156" s="93" t="str">
        <v>Electrochaea GmbH</v>
      </c>
      <c r="BO156" t="s">
        <v>832</v>
      </c>
      <c r="BP156" cm="1">
        <f t="array" ref="BP156">SUM(IF(FREQUENCY(IF($R$2:$R$3000=BO156, MATCH($C$2:$C$3000, $C$2:$C$3000, 0)), ROW($C$2:$C$3000)-ROW($C$2)+1), 1))</f>
        <v>1</v>
      </c>
      <c r="BS156" s="68" t="s">
        <v>3097</v>
      </c>
      <c r="BT156">
        <v>1</v>
      </c>
      <c r="BV156" t="str">
        <v>Electrochaea GmbH</v>
      </c>
      <c r="BW156" cm="1">
        <f t="array" ref="BW156">SUM(--(FREQUENCY(IF($R$2:$R$1538=BV156, MATCH($C$2:$C$1538, $C$2:$C$1538, 0)), ROW($C$2:$C$1538)-ROW($C$2)+1)&gt;0))</f>
        <v>1</v>
      </c>
    </row>
    <row r="157" spans="1:75" ht="31.8" customHeight="1" x14ac:dyDescent="0.3">
      <c r="A157" s="56">
        <v>17</v>
      </c>
      <c r="B157" s="36" t="s">
        <v>3717</v>
      </c>
      <c r="C157" s="36" t="s">
        <v>3228</v>
      </c>
      <c r="D157" s="36" t="s">
        <v>3178</v>
      </c>
      <c r="E157" s="36">
        <v>101084200</v>
      </c>
      <c r="F157" s="35">
        <v>44835</v>
      </c>
      <c r="G157" s="35">
        <v>46477</v>
      </c>
      <c r="H157" s="35" t="s">
        <v>2871</v>
      </c>
      <c r="I157" s="36" t="s">
        <v>3230</v>
      </c>
      <c r="J157" s="36" t="s">
        <v>3231</v>
      </c>
      <c r="K157" s="36" t="s">
        <v>3263</v>
      </c>
      <c r="L157" s="44" t="s">
        <v>128</v>
      </c>
      <c r="M157" s="126" t="s">
        <v>2836</v>
      </c>
      <c r="N157" s="44" t="s">
        <v>1328</v>
      </c>
      <c r="O157" s="36" t="s">
        <v>3229</v>
      </c>
      <c r="P157" s="36" t="s">
        <v>679</v>
      </c>
      <c r="Q157" s="97">
        <f>IFERROR(INDEX(BP:BP, MATCH(R157, BN:BN, 0)), "")</f>
        <v>2</v>
      </c>
      <c r="R157" s="36" t="s">
        <v>2946</v>
      </c>
      <c r="S157" s="36" t="s">
        <v>318</v>
      </c>
      <c r="T157" s="36" t="s">
        <v>3232</v>
      </c>
      <c r="U157" s="36" t="s">
        <v>3177</v>
      </c>
      <c r="V157" s="36" t="s">
        <v>3266</v>
      </c>
      <c r="W157" s="36" t="s">
        <v>3174</v>
      </c>
      <c r="X157" s="36" t="s">
        <v>408</v>
      </c>
      <c r="Y157" s="36" t="s">
        <v>3264</v>
      </c>
      <c r="Z157" s="36" t="s">
        <v>3176</v>
      </c>
      <c r="AA157" s="26" t="s">
        <v>22</v>
      </c>
      <c r="AB157" s="39" t="s">
        <v>3265</v>
      </c>
      <c r="AC157" s="39" t="s">
        <v>3717</v>
      </c>
      <c r="AF157">
        <v>16</v>
      </c>
      <c r="AG157" t="str">
        <v>offshore wind energy</v>
      </c>
      <c r="AH157" t="str">
        <v>Innovative Wind Conversion Systems (10-20MW) for Offshore Applications</v>
      </c>
      <c r="AI157" t="str">
        <v>INNWIND.EU</v>
      </c>
      <c r="AJ157" t="str">
        <v>308974  </v>
      </c>
      <c r="AK157">
        <v>41214</v>
      </c>
      <c r="AL157">
        <v>43100</v>
      </c>
      <c r="AM157" t="str">
        <v>null</v>
      </c>
      <c r="AN157" t="str">
        <v>€ 19 164 182,88</v>
      </c>
      <c r="AO157" t="str">
        <v>null</v>
      </c>
      <c r="AP157" t="str">
        <v>null</v>
      </c>
      <c r="AQ157" t="str">
        <v>FP7-ENERGY - Specific Programme "Cooperation": Energy</v>
      </c>
      <c r="AR157" t="str">
        <v>ENERGY.2012.2.3.1 - Innovative wind conversion systems (10-20MW) for offshore applications</v>
      </c>
      <c r="AS157" t="str">
        <v>FP7-ENERGY-2012-1-2STAGE</v>
      </c>
      <c r="AT157" t="str">
        <v>https://cordis.europa.eu/project/id/308974</v>
      </c>
      <c r="AU157" t="str">
        <v>null</v>
      </c>
      <c r="AV157">
        <v>1</v>
      </c>
      <c r="AW157" t="str">
        <v>Suzlon Energy GmbH</v>
      </c>
      <c r="AX157" t="str">
        <v>Germany</v>
      </c>
      <c r="AY157">
        <v>0</v>
      </c>
      <c r="AZ157" t="str">
        <v>null</v>
      </c>
      <c r="BA157" t="str">
        <v>null</v>
      </c>
      <c r="BB157" t="str">
        <v>null</v>
      </c>
      <c r="BC157" t="str">
        <v>null</v>
      </c>
      <c r="BD157" t="str">
        <v>null</v>
      </c>
      <c r="BE157" t="str">
        <v>null</v>
      </c>
      <c r="BF157" t="str">
        <v>null</v>
      </c>
      <c r="BG157" t="str">
        <v>null</v>
      </c>
      <c r="BH157" t="str">
        <v>null</v>
      </c>
      <c r="BK157" t="str">
        <v>Port of Den Helder</v>
      </c>
      <c r="BL157" cm="1">
        <f t="array" ref="BL157">SUMPRODUCT(($AW$2:$AW$2182=$BK157)*(1/(COUNTIFS($AH$2:$AH$2182, $AH$2:$AH$2182, $AW$2:$AW$2182, $BK157)+(COUNTIFS($AH$2:$AH$2182, $AH$2:$AH$2182, $AW$2:$AW$2182, $BK157)=0))))</f>
        <v>1</v>
      </c>
      <c r="BM157" cm="1">
        <f t="array" ref="BM157">COUNTA(_xlfn.UNIQUE(_xlfn._xlws.FILTER(Table1[Project Topic], Table1[Organization]=$BK157)))</f>
        <v>1</v>
      </c>
      <c r="BN157" s="1" t="str">
        <v>ETHNICON METSOVION POLYTECHNION</v>
      </c>
      <c r="BO157" t="s">
        <v>834</v>
      </c>
      <c r="BP157" cm="1">
        <f t="array" ref="BP157">SUM(IF(FREQUENCY(IF($R$2:$R$3000=BO157, MATCH($C$2:$C$3000, $C$2:$C$3000, 0)), ROW($C$2:$C$3000)-ROW($C$2)+1), 1))</f>
        <v>1</v>
      </c>
      <c r="BS157" s="68" t="s">
        <v>361</v>
      </c>
      <c r="BT157">
        <v>1</v>
      </c>
      <c r="BV157" t="str">
        <v>ETHNICON METSOVION POLYTECHNION</v>
      </c>
      <c r="BW157" cm="1">
        <f t="array" ref="BW157">SUM(--(FREQUENCY(IF($R$2:$R$1538=BV157, MATCH($C$2:$C$1538, $C$2:$C$1538, 0)), ROW($C$2:$C$1538)-ROW($C$2)+1)&gt;0))</f>
        <v>5</v>
      </c>
    </row>
    <row r="158" spans="1:75" ht="31.8" customHeight="1" x14ac:dyDescent="0.3">
      <c r="A158" s="56">
        <v>17</v>
      </c>
      <c r="B158" s="36" t="s">
        <v>3717</v>
      </c>
      <c r="C158" s="36" t="s">
        <v>3228</v>
      </c>
      <c r="D158" s="36" t="s">
        <v>3178</v>
      </c>
      <c r="E158" s="36">
        <v>101084200</v>
      </c>
      <c r="F158" s="35">
        <v>44835</v>
      </c>
      <c r="G158" s="35">
        <v>46477</v>
      </c>
      <c r="H158" s="35" t="s">
        <v>2871</v>
      </c>
      <c r="I158" s="36" t="s">
        <v>3230</v>
      </c>
      <c r="J158" s="36" t="s">
        <v>3231</v>
      </c>
      <c r="K158" s="36" t="s">
        <v>3263</v>
      </c>
      <c r="L158" s="44" t="s">
        <v>128</v>
      </c>
      <c r="M158" s="126" t="s">
        <v>2836</v>
      </c>
      <c r="N158" s="44" t="s">
        <v>1328</v>
      </c>
      <c r="O158" s="36" t="s">
        <v>3229</v>
      </c>
      <c r="P158" s="36" t="s">
        <v>457</v>
      </c>
      <c r="Q158" s="97">
        <f>IFERROR(INDEX(BP:BP, MATCH(R158, BN:BN, 0)), "")</f>
        <v>1</v>
      </c>
      <c r="R158" s="36" t="s">
        <v>1426</v>
      </c>
      <c r="S158" s="36" t="s">
        <v>318</v>
      </c>
      <c r="T158" s="36" t="s">
        <v>3255</v>
      </c>
      <c r="U158" s="26" t="s">
        <v>22</v>
      </c>
      <c r="V158" s="36" t="s">
        <v>3266</v>
      </c>
      <c r="W158" s="26" t="s">
        <v>22</v>
      </c>
      <c r="X158" s="10" t="s">
        <v>22</v>
      </c>
      <c r="Y158" s="10" t="s">
        <v>22</v>
      </c>
      <c r="Z158" s="26" t="s">
        <v>22</v>
      </c>
      <c r="AA158" s="26" t="s">
        <v>22</v>
      </c>
      <c r="AB158" s="4" t="s">
        <v>22</v>
      </c>
      <c r="AC158" s="4" t="s">
        <v>22</v>
      </c>
      <c r="AF158">
        <v>16</v>
      </c>
      <c r="AG158" t="str">
        <v>offshore wind energy</v>
      </c>
      <c r="AH158" t="str">
        <v>Innovative Wind Conversion Systems (10-20MW) for Offshore Applications</v>
      </c>
      <c r="AI158" t="str">
        <v>INNWIND.EU</v>
      </c>
      <c r="AJ158" t="str">
        <v>308974  </v>
      </c>
      <c r="AK158">
        <v>41214</v>
      </c>
      <c r="AL158">
        <v>43100</v>
      </c>
      <c r="AM158" t="str">
        <v>null</v>
      </c>
      <c r="AN158" t="str">
        <v>€ 19 164 182,88</v>
      </c>
      <c r="AO158" t="str">
        <v>null</v>
      </c>
      <c r="AP158" t="str">
        <v>null</v>
      </c>
      <c r="AQ158" t="str">
        <v>FP7-ENERGY - Specific Programme "Cooperation": Energy</v>
      </c>
      <c r="AR158" t="str">
        <v>ENERGY.2012.2.3.1 - Innovative wind conversion systems (10-20MW) for offshore applications</v>
      </c>
      <c r="AS158" t="str">
        <v>FP7-ENERGY-2012-1-2STAGE</v>
      </c>
      <c r="AT158" t="str">
        <v>https://cordis.europa.eu/project/id/308974</v>
      </c>
      <c r="AU158" t="str">
        <v>null</v>
      </c>
      <c r="AV158">
        <v>1</v>
      </c>
      <c r="AW158" t="str">
        <v>TECHNISCHE UNIVERSITEIT DELFT</v>
      </c>
      <c r="AX158" t="str">
        <v>Netherlands</v>
      </c>
      <c r="AY158" t="str">
        <v>€   1 218 133,14</v>
      </c>
      <c r="AZ158" t="str">
        <v>null</v>
      </c>
      <c r="BA158" t="str">
        <v>null</v>
      </c>
      <c r="BB158" t="str">
        <v>null</v>
      </c>
      <c r="BC158" t="str">
        <v>null</v>
      </c>
      <c r="BD158" t="str">
        <v>null</v>
      </c>
      <c r="BE158" t="str">
        <v>null</v>
      </c>
      <c r="BF158" t="str">
        <v>null</v>
      </c>
      <c r="BG158" t="str">
        <v>null</v>
      </c>
      <c r="BH158" t="str">
        <v>null</v>
      </c>
      <c r="BK158" t="str">
        <v>Port of Oostende</v>
      </c>
      <c r="BL158" cm="1">
        <f t="array" ref="BL158">SUMPRODUCT(($AW$2:$AW$2182=$BK158)*(1/(COUNTIFS($AH$2:$AH$2182, $AH$2:$AH$2182, $AW$2:$AW$2182, $BK158)+(COUNTIFS($AH$2:$AH$2182, $AH$2:$AH$2182, $AW$2:$AW$2182, $BK158)=0))))</f>
        <v>1</v>
      </c>
      <c r="BM158" cm="1">
        <f t="array" ref="BM158">COUNTA(_xlfn.UNIQUE(_xlfn._xlws.FILTER(Table1[Project Topic], Table1[Organization]=$BK158)))</f>
        <v>1</v>
      </c>
      <c r="BN158" s="93" t="str">
        <v>LUDWIG-MAXIMILIANS-UNIVERSITAET MUENCHEN</v>
      </c>
      <c r="BO158" t="s">
        <v>836</v>
      </c>
      <c r="BP158" cm="1">
        <f t="array" ref="BP158">SUM(IF(FREQUENCY(IF($R$2:$R$3000=BO158, MATCH($C$2:$C$3000, $C$2:$C$3000, 0)), ROW($C$2:$C$3000)-ROW($C$2)+1), 1))</f>
        <v>1</v>
      </c>
      <c r="BS158" s="68" t="s">
        <v>3093</v>
      </c>
      <c r="BT158">
        <v>1</v>
      </c>
      <c r="BV158" t="str">
        <v>LUDWIG-MAXIMILIANS-UNIVERSITAET MUENCHEN</v>
      </c>
      <c r="BW158" cm="1">
        <f t="array" ref="BW158">SUM(--(FREQUENCY(IF($R$2:$R$1538=BV158, MATCH($C$2:$C$1538, $C$2:$C$1538, 0)), ROW($C$2:$C$1538)-ROW($C$2)+1)&gt;0))</f>
        <v>1</v>
      </c>
    </row>
    <row r="159" spans="1:75" ht="31.8" customHeight="1" x14ac:dyDescent="0.3">
      <c r="A159" s="56">
        <v>17</v>
      </c>
      <c r="B159" s="36" t="s">
        <v>3717</v>
      </c>
      <c r="C159" s="36" t="s">
        <v>3228</v>
      </c>
      <c r="D159" s="36" t="s">
        <v>3178</v>
      </c>
      <c r="E159" s="36">
        <v>101084200</v>
      </c>
      <c r="F159" s="35">
        <v>44835</v>
      </c>
      <c r="G159" s="35">
        <v>46477</v>
      </c>
      <c r="H159" s="35" t="s">
        <v>2871</v>
      </c>
      <c r="I159" s="36" t="s">
        <v>3230</v>
      </c>
      <c r="J159" s="36" t="s">
        <v>3231</v>
      </c>
      <c r="K159" s="36" t="s">
        <v>3263</v>
      </c>
      <c r="L159" s="44" t="s">
        <v>128</v>
      </c>
      <c r="M159" s="126" t="s">
        <v>2836</v>
      </c>
      <c r="N159" s="44" t="s">
        <v>1328</v>
      </c>
      <c r="O159" s="36" t="s">
        <v>3229</v>
      </c>
      <c r="P159" s="36" t="s">
        <v>457</v>
      </c>
      <c r="Q159" s="97">
        <f>IFERROR(INDEX(BP:BP, MATCH(R159, BN:BN, 0)), "")</f>
        <v>2</v>
      </c>
      <c r="R159" s="36" t="s">
        <v>716</v>
      </c>
      <c r="S159" s="36" t="s">
        <v>123</v>
      </c>
      <c r="T159" s="36" t="s">
        <v>3239</v>
      </c>
      <c r="U159" s="26" t="s">
        <v>22</v>
      </c>
      <c r="V159" s="36" t="s">
        <v>3266</v>
      </c>
      <c r="W159" s="26" t="s">
        <v>22</v>
      </c>
      <c r="X159" s="10" t="s">
        <v>22</v>
      </c>
      <c r="Y159" s="10" t="s">
        <v>22</v>
      </c>
      <c r="Z159" s="26" t="s">
        <v>22</v>
      </c>
      <c r="AA159" s="26" t="s">
        <v>22</v>
      </c>
      <c r="AB159" s="4" t="s">
        <v>22</v>
      </c>
      <c r="AC159" s="4" t="s">
        <v>22</v>
      </c>
      <c r="AF159">
        <v>16</v>
      </c>
      <c r="AG159" t="str">
        <v>offshore wind energy</v>
      </c>
      <c r="AH159" t="str">
        <v>Innovative Wind Conversion Systems (10-20MW) for Offshore Applications</v>
      </c>
      <c r="AI159" t="str">
        <v>INNWIND.EU</v>
      </c>
      <c r="AJ159" t="str">
        <v>308974  </v>
      </c>
      <c r="AK159">
        <v>41214</v>
      </c>
      <c r="AL159">
        <v>43100</v>
      </c>
      <c r="AM159" t="str">
        <v>null</v>
      </c>
      <c r="AN159" t="str">
        <v>€ 19 164 182,88</v>
      </c>
      <c r="AO159" t="str">
        <v>null</v>
      </c>
      <c r="AP159" t="str">
        <v>null</v>
      </c>
      <c r="AQ159" t="str">
        <v>FP7-ENERGY - Specific Programme "Cooperation": Energy</v>
      </c>
      <c r="AR159" t="str">
        <v>ENERGY.2012.2.3.1 - Innovative wind conversion systems (10-20MW) for offshore applications</v>
      </c>
      <c r="AS159" t="str">
        <v>FP7-ENERGY-2012-1-2STAGE</v>
      </c>
      <c r="AT159" t="str">
        <v>https://cordis.europa.eu/project/id/308974</v>
      </c>
      <c r="AU159" t="str">
        <v>null</v>
      </c>
      <c r="AV159">
        <v>1</v>
      </c>
      <c r="AW159" t="str">
        <v>THE UNIVERSITY OF SHEFFIELD</v>
      </c>
      <c r="AX159" t="str">
        <v>United Kingdom</v>
      </c>
      <c r="AY159" t="str">
        <v>€   217 635,91</v>
      </c>
      <c r="AZ159" t="str">
        <v>null</v>
      </c>
      <c r="BA159" t="str">
        <v>null</v>
      </c>
      <c r="BB159" t="str">
        <v>null</v>
      </c>
      <c r="BC159" t="str">
        <v>null</v>
      </c>
      <c r="BD159" t="str">
        <v>null</v>
      </c>
      <c r="BE159" t="str">
        <v>null</v>
      </c>
      <c r="BF159" t="str">
        <v>null</v>
      </c>
      <c r="BG159" t="str">
        <v>null</v>
      </c>
      <c r="BH159" t="str">
        <v>null</v>
      </c>
      <c r="BK159" t="str">
        <v>Port Oostende</v>
      </c>
      <c r="BL159" cm="1">
        <f t="array" ref="BL159">SUMPRODUCT(($AW$2:$AW$2182=$BK159)*(1/(COUNTIFS($AH$2:$AH$2182, $AH$2:$AH$2182, $AW$2:$AW$2182, $BK159)+(COUNTIFS($AH$2:$AH$2182, $AH$2:$AH$2182, $AW$2:$AW$2182, $BK159)=0))))</f>
        <v>1</v>
      </c>
      <c r="BM159" cm="1">
        <f t="array" ref="BM159">COUNTA(_xlfn.UNIQUE(_xlfn._xlws.FILTER(Table1[Project Topic], Table1[Organization]=$BK159)))</f>
        <v>1</v>
      </c>
      <c r="BN159" s="1" t="str">
        <v>UNIVERSITAET FUER BODENKULTUR WIEN</v>
      </c>
      <c r="BO159" t="s">
        <v>838</v>
      </c>
      <c r="BP159" cm="1">
        <f t="array" ref="BP159">SUM(IF(FREQUENCY(IF($R$2:$R$3000=BO159, MATCH($C$2:$C$3000, $C$2:$C$3000, 0)), ROW($C$2:$C$3000)-ROW($C$2)+1), 1))</f>
        <v>1</v>
      </c>
      <c r="BS159" s="68" t="s">
        <v>3095</v>
      </c>
      <c r="BT159">
        <v>1</v>
      </c>
      <c r="BV159" t="str">
        <v>UNIVERSITAET FUER BODENKULTUR WIEN</v>
      </c>
      <c r="BW159" cm="1">
        <f t="array" ref="BW159">SUM(--(FREQUENCY(IF($R$2:$R$1538=BV159, MATCH($C$2:$C$1538, $C$2:$C$1538, 0)), ROW($C$2:$C$1538)-ROW($C$2)+1)&gt;0))</f>
        <v>3</v>
      </c>
    </row>
    <row r="160" spans="1:75" ht="31.8" customHeight="1" x14ac:dyDescent="0.3">
      <c r="A160" s="56">
        <v>17</v>
      </c>
      <c r="B160" s="36" t="s">
        <v>3717</v>
      </c>
      <c r="C160" s="36" t="s">
        <v>3228</v>
      </c>
      <c r="D160" s="36" t="s">
        <v>3178</v>
      </c>
      <c r="E160" s="36">
        <v>101084200</v>
      </c>
      <c r="F160" s="35">
        <v>44835</v>
      </c>
      <c r="G160" s="35">
        <v>46477</v>
      </c>
      <c r="H160" s="35" t="s">
        <v>2871</v>
      </c>
      <c r="I160" s="36" t="s">
        <v>3230</v>
      </c>
      <c r="J160" s="36" t="s">
        <v>3231</v>
      </c>
      <c r="K160" s="36" t="s">
        <v>3263</v>
      </c>
      <c r="L160" s="44" t="s">
        <v>128</v>
      </c>
      <c r="M160" s="126" t="s">
        <v>2836</v>
      </c>
      <c r="N160" s="44" t="s">
        <v>1328</v>
      </c>
      <c r="O160" s="36" t="s">
        <v>3229</v>
      </c>
      <c r="P160" s="36" t="s">
        <v>457</v>
      </c>
      <c r="Q160" s="97">
        <f>IFERROR(INDEX(BP:BP, MATCH(R160, BN:BN, 0)), "")</f>
        <v>1</v>
      </c>
      <c r="R160" s="36" t="s">
        <v>3258</v>
      </c>
      <c r="S160" s="36" t="s">
        <v>318</v>
      </c>
      <c r="T160" s="36" t="s">
        <v>3259</v>
      </c>
      <c r="U160" s="26" t="s">
        <v>22</v>
      </c>
      <c r="V160" s="36" t="s">
        <v>3266</v>
      </c>
      <c r="W160" s="26" t="s">
        <v>22</v>
      </c>
      <c r="X160" s="10" t="s">
        <v>22</v>
      </c>
      <c r="Y160" s="10" t="s">
        <v>22</v>
      </c>
      <c r="Z160" s="26" t="s">
        <v>22</v>
      </c>
      <c r="AA160" s="26" t="s">
        <v>22</v>
      </c>
      <c r="AB160" s="4" t="s">
        <v>22</v>
      </c>
      <c r="AC160" s="4" t="s">
        <v>22</v>
      </c>
      <c r="AF160">
        <v>16</v>
      </c>
      <c r="AG160" t="str">
        <v>offshore wind energy</v>
      </c>
      <c r="AH160" t="str">
        <v>Innovative Wind Conversion Systems (10-20MW) for Offshore Applications</v>
      </c>
      <c r="AI160" t="str">
        <v>INNWIND.EU</v>
      </c>
      <c r="AJ160" t="str">
        <v>308974  </v>
      </c>
      <c r="AK160">
        <v>41214</v>
      </c>
      <c r="AL160">
        <v>43100</v>
      </c>
      <c r="AM160" t="str">
        <v>null</v>
      </c>
      <c r="AN160" t="str">
        <v>€ 19 164 182,88</v>
      </c>
      <c r="AO160" t="str">
        <v>null</v>
      </c>
      <c r="AP160" t="str">
        <v>null</v>
      </c>
      <c r="AQ160" t="str">
        <v>FP7-ENERGY - Specific Programme "Cooperation": Energy</v>
      </c>
      <c r="AR160" t="str">
        <v>ENERGY.2012.2.3.1 - Innovative wind conversion systems (10-20MW) for offshore applications</v>
      </c>
      <c r="AS160" t="str">
        <v>FP7-ENERGY-2012-1-2STAGE</v>
      </c>
      <c r="AT160" t="str">
        <v>https://cordis.europa.eu/project/id/308974</v>
      </c>
      <c r="AU160" t="str">
        <v>null</v>
      </c>
      <c r="AV160">
        <v>1</v>
      </c>
      <c r="AW160" t="str">
        <v>UNIVERSITY OF BRISTOL</v>
      </c>
      <c r="AX160" t="str">
        <v>United Kingdom</v>
      </c>
      <c r="AY160" t="str">
        <v>€   259 518,00</v>
      </c>
      <c r="AZ160" t="str">
        <v>null</v>
      </c>
      <c r="BA160" t="str">
        <v>null</v>
      </c>
      <c r="BB160" t="str">
        <v>null</v>
      </c>
      <c r="BC160" t="str">
        <v>null</v>
      </c>
      <c r="BD160" t="str">
        <v>null</v>
      </c>
      <c r="BE160" t="str">
        <v>null</v>
      </c>
      <c r="BF160" t="str">
        <v>null</v>
      </c>
      <c r="BG160" t="str">
        <v>null</v>
      </c>
      <c r="BH160" t="str">
        <v>null</v>
      </c>
      <c r="BK160" t="str">
        <v>Port Szczecin-Świnoujście</v>
      </c>
      <c r="BL160" cm="1">
        <f t="array" ref="BL160">SUMPRODUCT(($AW$2:$AW$2182=$BK160)*(1/(COUNTIFS($AH$2:$AH$2182, $AH$2:$AH$2182, $AW$2:$AW$2182, $BK160)+(COUNTIFS($AH$2:$AH$2182, $AH$2:$AH$2182, $AW$2:$AW$2182, $BK160)=0))))</f>
        <v>1</v>
      </c>
      <c r="BM160" cm="1">
        <f t="array" ref="BM160">COUNTA(_xlfn.UNIQUE(_xlfn._xlws.FILTER(Table1[Project Topic], Table1[Organization]=$BK160)))</f>
        <v>1</v>
      </c>
      <c r="BN160" s="93" t="str">
        <v>UNIVERSITAET GRAZ</v>
      </c>
      <c r="BO160" t="s">
        <v>847</v>
      </c>
      <c r="BP160" cm="1">
        <f t="array" ref="BP160">SUM(IF(FREQUENCY(IF($R$2:$R$3000=BO160, MATCH($C$2:$C$3000, $C$2:$C$3000, 0)), ROW($C$2:$C$3000)-ROW($C$2)+1), 1))</f>
        <v>1</v>
      </c>
      <c r="BS160" s="67" t="s">
        <v>2887</v>
      </c>
      <c r="BT160">
        <v>11</v>
      </c>
      <c r="BV160" t="str">
        <v>UNIVERSITAET GRAZ</v>
      </c>
      <c r="BW160" cm="1">
        <f t="array" ref="BW160">SUM(--(FREQUENCY(IF($R$2:$R$1538=BV160, MATCH($C$2:$C$1538, $C$2:$C$1538, 0)), ROW($C$2:$C$1538)-ROW($C$2)+1)&gt;0))</f>
        <v>1</v>
      </c>
    </row>
    <row r="161" spans="1:75" ht="31.8" customHeight="1" x14ac:dyDescent="0.3">
      <c r="A161" s="56">
        <v>17</v>
      </c>
      <c r="B161" s="36" t="s">
        <v>3717</v>
      </c>
      <c r="C161" s="36" t="s">
        <v>3228</v>
      </c>
      <c r="D161" s="36" t="s">
        <v>3178</v>
      </c>
      <c r="E161" s="36">
        <v>101084200</v>
      </c>
      <c r="F161" s="35">
        <v>44835</v>
      </c>
      <c r="G161" s="35">
        <v>46477</v>
      </c>
      <c r="H161" s="35" t="s">
        <v>2871</v>
      </c>
      <c r="I161" s="36" t="s">
        <v>3230</v>
      </c>
      <c r="J161" s="36" t="s">
        <v>3231</v>
      </c>
      <c r="K161" s="36" t="s">
        <v>3263</v>
      </c>
      <c r="L161" s="44" t="s">
        <v>128</v>
      </c>
      <c r="M161" s="126" t="s">
        <v>2836</v>
      </c>
      <c r="N161" s="44" t="s">
        <v>1328</v>
      </c>
      <c r="O161" s="36" t="s">
        <v>3229</v>
      </c>
      <c r="P161" s="36" t="s">
        <v>457</v>
      </c>
      <c r="Q161" s="97">
        <f>IFERROR(INDEX(BP:BP, MATCH(R161, BN:BN, 0)), "")</f>
        <v>1</v>
      </c>
      <c r="R161" s="36" t="s">
        <v>3242</v>
      </c>
      <c r="S161" s="36" t="s">
        <v>123</v>
      </c>
      <c r="T161" s="36" t="s">
        <v>3243</v>
      </c>
      <c r="U161" s="26" t="s">
        <v>22</v>
      </c>
      <c r="V161" s="36" t="s">
        <v>3266</v>
      </c>
      <c r="W161" s="26" t="s">
        <v>22</v>
      </c>
      <c r="X161" s="10" t="s">
        <v>22</v>
      </c>
      <c r="Y161" s="10" t="s">
        <v>22</v>
      </c>
      <c r="Z161" s="26" t="s">
        <v>22</v>
      </c>
      <c r="AA161" s="26" t="s">
        <v>22</v>
      </c>
      <c r="AB161" s="4" t="s">
        <v>22</v>
      </c>
      <c r="AC161" s="4" t="s">
        <v>22</v>
      </c>
      <c r="AF161">
        <v>16</v>
      </c>
      <c r="AG161" t="str">
        <v>offshore wind energy</v>
      </c>
      <c r="AH161" t="str">
        <v>Innovative Wind Conversion Systems (10-20MW) for Offshore Applications</v>
      </c>
      <c r="AI161" t="str">
        <v>INNWIND.EU</v>
      </c>
      <c r="AJ161" t="str">
        <v>308974  </v>
      </c>
      <c r="AK161">
        <v>41214</v>
      </c>
      <c r="AL161">
        <v>43100</v>
      </c>
      <c r="AM161" t="str">
        <v>null</v>
      </c>
      <c r="AN161" t="str">
        <v>€ 19 164 182,88</v>
      </c>
      <c r="AO161" t="str">
        <v>null</v>
      </c>
      <c r="AP161" t="str">
        <v>null</v>
      </c>
      <c r="AQ161" t="str">
        <v>FP7-ENERGY - Specific Programme "Cooperation": Energy</v>
      </c>
      <c r="AR161" t="str">
        <v>ENERGY.2012.2.3.1 - Innovative wind conversion systems (10-20MW) for offshore applications</v>
      </c>
      <c r="AS161" t="str">
        <v>FP7-ENERGY-2012-1-2STAGE</v>
      </c>
      <c r="AT161" t="str">
        <v>https://cordis.europa.eu/project/id/308974</v>
      </c>
      <c r="AU161" t="str">
        <v>null</v>
      </c>
      <c r="AV161">
        <v>1</v>
      </c>
      <c r="AW161" t="str">
        <v>UNIVERSITY OF STRATHCLYDE</v>
      </c>
      <c r="AX161" t="str">
        <v>United Kingdom</v>
      </c>
      <c r="AY161" t="str">
        <v>€   243 957,60</v>
      </c>
      <c r="AZ161" t="str">
        <v>null</v>
      </c>
      <c r="BA161" t="str">
        <v>null</v>
      </c>
      <c r="BB161" t="str">
        <v>null</v>
      </c>
      <c r="BC161" t="str">
        <v>null</v>
      </c>
      <c r="BD161" t="str">
        <v>null</v>
      </c>
      <c r="BE161" t="str">
        <v>null</v>
      </c>
      <c r="BF161" t="str">
        <v>null</v>
      </c>
      <c r="BG161" t="str">
        <v>null</v>
      </c>
      <c r="BH161" t="str">
        <v>null</v>
      </c>
      <c r="BK161" t="str">
        <v>Riviera</v>
      </c>
      <c r="BL161" cm="1">
        <f t="array" ref="BL161">SUMPRODUCT(($AW$2:$AW$2182=$BK161)*(1/(COUNTIFS($AH$2:$AH$2182, $AH$2:$AH$2182, $AW$2:$AW$2182, $BK161)+(COUNTIFS($AH$2:$AH$2182, $AH$2:$AH$2182, $AW$2:$AW$2182, $BK161)=0))))</f>
        <v>1</v>
      </c>
      <c r="BM161" cm="1">
        <f t="array" ref="BM161">COUNTA(_xlfn.UNIQUE(_xlfn._xlws.FILTER(Table1[Project Topic], Table1[Organization]=$BK161)))</f>
        <v>1</v>
      </c>
      <c r="BN161" s="1" t="str">
        <v>University of Calgary</v>
      </c>
      <c r="BO161" t="s">
        <v>858</v>
      </c>
      <c r="BP161" cm="1">
        <f t="array" ref="BP161">SUM(IF(FREQUENCY(IF($R$2:$R$3000=BO161, MATCH($C$2:$C$3000, $C$2:$C$3000, 0)), ROW($C$2:$C$3000)-ROW($C$2)+1), 1))</f>
        <v>1</v>
      </c>
      <c r="BS161" s="68" t="s">
        <v>2993</v>
      </c>
      <c r="BT161">
        <v>1</v>
      </c>
      <c r="BV161" t="str">
        <v>University of Calgary</v>
      </c>
      <c r="BW161" cm="1">
        <f t="array" ref="BW161">SUM(--(FREQUENCY(IF($R$2:$R$1538=BV161, MATCH($C$2:$C$1538, $C$2:$C$1538, 0)), ROW($C$2:$C$1538)-ROW($C$2)+1)&gt;0))</f>
        <v>1</v>
      </c>
    </row>
    <row r="162" spans="1:75" ht="31.8" customHeight="1" x14ac:dyDescent="0.3">
      <c r="A162" s="56">
        <v>6</v>
      </c>
      <c r="B162" s="54" t="s">
        <v>3683</v>
      </c>
      <c r="C162" s="1" t="s">
        <v>506</v>
      </c>
      <c r="D162" s="1" t="s">
        <v>507</v>
      </c>
      <c r="E162" s="1">
        <v>101156759</v>
      </c>
      <c r="F162" s="21">
        <v>45537</v>
      </c>
      <c r="G162" s="21">
        <v>46755</v>
      </c>
      <c r="H162" s="1" t="s">
        <v>22</v>
      </c>
      <c r="I162" s="1" t="s">
        <v>22</v>
      </c>
      <c r="J162" s="1" t="s">
        <v>22</v>
      </c>
      <c r="K162" s="1" t="s">
        <v>22</v>
      </c>
      <c r="L162" s="1" t="s">
        <v>128</v>
      </c>
      <c r="M162" s="102" t="s">
        <v>508</v>
      </c>
      <c r="N162" s="1" t="s">
        <v>473</v>
      </c>
      <c r="O162" s="1" t="s">
        <v>509</v>
      </c>
      <c r="P162" s="1" t="s">
        <v>22</v>
      </c>
      <c r="Q162" s="97">
        <f>IFERROR(INDEX(BP:BP, MATCH(R162, BN:BN, 0)), "")</f>
        <v>1</v>
      </c>
      <c r="R162" s="1" t="s">
        <v>516</v>
      </c>
      <c r="S162" s="1" t="s">
        <v>517</v>
      </c>
      <c r="T162" s="1" t="s">
        <v>22</v>
      </c>
      <c r="U162" s="1" t="s">
        <v>22</v>
      </c>
      <c r="V162" s="1" t="s">
        <v>22</v>
      </c>
      <c r="W162" s="1" t="s">
        <v>22</v>
      </c>
      <c r="X162" s="1" t="s">
        <v>22</v>
      </c>
      <c r="Y162" s="1" t="s">
        <v>22</v>
      </c>
      <c r="Z162" s="1" t="s">
        <v>22</v>
      </c>
      <c r="AA162" s="1" t="s">
        <v>22</v>
      </c>
      <c r="AB162" s="4" t="s">
        <v>22</v>
      </c>
      <c r="AC162" s="4" t="s">
        <v>22</v>
      </c>
      <c r="AF162">
        <v>16</v>
      </c>
      <c r="AG162" t="str">
        <v>offshore wind energy</v>
      </c>
      <c r="AH162" t="str">
        <v>Innovative Wind Conversion Systems (10-20MW) for Offshore Applications</v>
      </c>
      <c r="AI162" t="str">
        <v>INNWIND.EU</v>
      </c>
      <c r="AJ162" t="str">
        <v>308974  </v>
      </c>
      <c r="AK162">
        <v>41214</v>
      </c>
      <c r="AL162">
        <v>43100</v>
      </c>
      <c r="AM162" t="str">
        <v>null</v>
      </c>
      <c r="AN162" t="str">
        <v>€ 19 164 182,88</v>
      </c>
      <c r="AO162" t="str">
        <v>null</v>
      </c>
      <c r="AP162" t="str">
        <v>null</v>
      </c>
      <c r="AQ162" t="str">
        <v>FP7-ENERGY - Specific Programme "Cooperation": Energy</v>
      </c>
      <c r="AR162" t="str">
        <v>ENERGY.2012.2.3.1 - Innovative wind conversion systems (10-20MW) for offshore applications</v>
      </c>
      <c r="AS162" t="str">
        <v>FP7-ENERGY-2012-1-2STAGE</v>
      </c>
      <c r="AT162" t="str">
        <v>https://cordis.europa.eu/project/id/308974</v>
      </c>
      <c r="AU162" t="str">
        <v>null</v>
      </c>
      <c r="AV162">
        <v>1</v>
      </c>
      <c r="AW162" t="str">
        <v>UNIVERSITY OF STUTTGART</v>
      </c>
      <c r="AX162" t="str">
        <v>Germany</v>
      </c>
      <c r="AY162" t="str">
        <v>€   563 880,00</v>
      </c>
      <c r="AZ162" t="str">
        <v>null</v>
      </c>
      <c r="BA162" t="str">
        <v>null</v>
      </c>
      <c r="BB162" t="str">
        <v>null</v>
      </c>
      <c r="BC162" t="str">
        <v>null</v>
      </c>
      <c r="BD162" t="str">
        <v>null</v>
      </c>
      <c r="BE162" t="str">
        <v>null</v>
      </c>
      <c r="BF162" t="str">
        <v>null</v>
      </c>
      <c r="BG162" t="str">
        <v>null</v>
      </c>
      <c r="BH162" t="str">
        <v>null</v>
      </c>
      <c r="BK162" t="str">
        <v>Turkish Wind Energy Association (TÜREB)</v>
      </c>
      <c r="BL162" cm="1">
        <f t="array" ref="BL162">SUMPRODUCT(($AW$2:$AW$2182=$BK162)*(1/(COUNTIFS($AH$2:$AH$2182, $AH$2:$AH$2182, $AW$2:$AW$2182, $BK162)+(COUNTIFS($AH$2:$AH$2182, $AH$2:$AH$2182, $AW$2:$AW$2182, $BK162)=0))))</f>
        <v>1</v>
      </c>
      <c r="BM162" cm="1">
        <f t="array" ref="BM162">COUNTA(_xlfn.UNIQUE(_xlfn._xlws.FILTER(Table1[Project Topic], Table1[Organization]=$BK162)))</f>
        <v>1</v>
      </c>
      <c r="BN162" s="93" t="str">
        <v>DRAGOZET ALEKSANDRA</v>
      </c>
      <c r="BO162" t="s">
        <v>863</v>
      </c>
      <c r="BP162" cm="1">
        <f t="array" ref="BP162">SUM(IF(FREQUENCY(IF($R$2:$R$3000=BO162, MATCH($C$2:$C$3000, $C$2:$C$3000, 0)), ROW($C$2:$C$3000)-ROW($C$2)+1), 1))</f>
        <v>2</v>
      </c>
      <c r="BS162" s="68" t="s">
        <v>2986</v>
      </c>
      <c r="BT162">
        <v>1</v>
      </c>
      <c r="BV162" t="str">
        <v>DRAGOZET ALEKSANDRA</v>
      </c>
      <c r="BW162" cm="1">
        <f t="array" ref="BW162">SUM(--(FREQUENCY(IF($R$2:$R$1538=BV162, MATCH($C$2:$C$1538, $C$2:$C$1538, 0)), ROW($C$2:$C$1538)-ROW($C$2)+1)&gt;0))</f>
        <v>1</v>
      </c>
    </row>
    <row r="163" spans="1:75" ht="31.8" customHeight="1" x14ac:dyDescent="0.3">
      <c r="A163" s="56">
        <v>6</v>
      </c>
      <c r="B163" s="54" t="s">
        <v>3683</v>
      </c>
      <c r="C163" s="1" t="s">
        <v>506</v>
      </c>
      <c r="D163" s="1" t="s">
        <v>507</v>
      </c>
      <c r="E163" s="1">
        <v>101156759</v>
      </c>
      <c r="F163" s="21">
        <v>45537</v>
      </c>
      <c r="G163" s="21">
        <v>46755</v>
      </c>
      <c r="H163" s="1" t="s">
        <v>22</v>
      </c>
      <c r="I163" s="1" t="s">
        <v>22</v>
      </c>
      <c r="J163" s="1" t="s">
        <v>22</v>
      </c>
      <c r="K163" s="1" t="s">
        <v>22</v>
      </c>
      <c r="L163" s="1" t="s">
        <v>128</v>
      </c>
      <c r="M163" s="102" t="s">
        <v>508</v>
      </c>
      <c r="N163" s="1" t="s">
        <v>473</v>
      </c>
      <c r="O163" s="1" t="s">
        <v>509</v>
      </c>
      <c r="P163" s="1" t="s">
        <v>22</v>
      </c>
      <c r="Q163" s="97">
        <f>IFERROR(INDEX(BP:BP, MATCH(R163, BN:BN, 0)), "")</f>
        <v>2</v>
      </c>
      <c r="R163" s="1" t="s">
        <v>461</v>
      </c>
      <c r="S163" s="1" t="s">
        <v>61</v>
      </c>
      <c r="T163" s="1" t="s">
        <v>22</v>
      </c>
      <c r="U163" s="1" t="s">
        <v>510</v>
      </c>
      <c r="V163" s="1" t="s">
        <v>22</v>
      </c>
      <c r="W163" s="1" t="s">
        <v>511</v>
      </c>
      <c r="X163" s="1" t="s">
        <v>512</v>
      </c>
      <c r="Y163" s="1" t="s">
        <v>513</v>
      </c>
      <c r="Z163" s="1" t="s">
        <v>514</v>
      </c>
      <c r="AA163" s="1" t="s">
        <v>515</v>
      </c>
      <c r="AB163" s="4" t="s">
        <v>22</v>
      </c>
      <c r="AC163" s="4" t="s">
        <v>22</v>
      </c>
      <c r="AF163">
        <v>16</v>
      </c>
      <c r="AG163" t="str">
        <v>offshore wind energy</v>
      </c>
      <c r="AH163" t="str">
        <v>Innovative Wind Conversion Systems (10-20MW) for Offshore Applications</v>
      </c>
      <c r="AI163" t="str">
        <v>INNWIND.EU</v>
      </c>
      <c r="AJ163" t="str">
        <v>308974  </v>
      </c>
      <c r="AK163">
        <v>41214</v>
      </c>
      <c r="AL163">
        <v>43100</v>
      </c>
      <c r="AM163" t="str">
        <v>null</v>
      </c>
      <c r="AN163" t="str">
        <v>€ 19 164 182,88</v>
      </c>
      <c r="AO163" t="str">
        <v>null</v>
      </c>
      <c r="AP163" t="str">
        <v>null</v>
      </c>
      <c r="AQ163" t="str">
        <v>FP7-ENERGY - Specific Programme "Cooperation": Energy</v>
      </c>
      <c r="AR163" t="str">
        <v>ENERGY.2012.2.3.1 - Innovative wind conversion systems (10-20MW) for offshore applications</v>
      </c>
      <c r="AS163" t="str">
        <v>FP7-ENERGY-2012-1-2STAGE</v>
      </c>
      <c r="AT163" t="str">
        <v>https://cordis.europa.eu/project/id/308974</v>
      </c>
      <c r="AU163" t="str">
        <v>null</v>
      </c>
      <c r="AV163">
        <v>1</v>
      </c>
      <c r="AW163" t="str">
        <v>WindEurope</v>
      </c>
      <c r="AX163" t="str">
        <v>Belgium</v>
      </c>
      <c r="AY163" t="str">
        <v>€   105 005,28</v>
      </c>
      <c r="AZ163" t="str">
        <v>null</v>
      </c>
      <c r="BA163" t="str">
        <v>null</v>
      </c>
      <c r="BB163" t="str">
        <v>null</v>
      </c>
      <c r="BC163" t="str">
        <v>null</v>
      </c>
      <c r="BD163" t="str">
        <v>null</v>
      </c>
      <c r="BE163" t="str">
        <v>null</v>
      </c>
      <c r="BF163" t="str">
        <v>null</v>
      </c>
      <c r="BG163" t="str">
        <v>null</v>
      </c>
      <c r="BH163" t="str">
        <v>null</v>
      </c>
      <c r="BK163" t="str">
        <v>TWEA</v>
      </c>
      <c r="BL163" cm="1">
        <f t="array" ref="BL163">SUMPRODUCT(($AW$2:$AW$2182=$BK163)*(1/(COUNTIFS($AH$2:$AH$2182, $AH$2:$AH$2182, $AW$2:$AW$2182, $BK163)+(COUNTIFS($AH$2:$AH$2182, $AH$2:$AH$2182, $AW$2:$AW$2182, $BK163)=0))))</f>
        <v>1</v>
      </c>
      <c r="BM163" cm="1">
        <f t="array" ref="BM163">COUNTA(_xlfn.UNIQUE(_xlfn._xlws.FILTER(Table1[Project Topic], Table1[Organization]=$BK163)))</f>
        <v>1</v>
      </c>
      <c r="BN163" s="1" t="str">
        <v>HORIZON NUA INNOVATION</v>
      </c>
      <c r="BO163" t="s">
        <v>866</v>
      </c>
      <c r="BP163" cm="1">
        <f t="array" ref="BP163">SUM(IF(FREQUENCY(IF($R$2:$R$3000=BO163, MATCH($C$2:$C$3000, $C$2:$C$3000, 0)), ROW($C$2:$C$3000)-ROW($C$2)+1), 1))</f>
        <v>1</v>
      </c>
      <c r="BS163" s="68" t="s">
        <v>2940</v>
      </c>
      <c r="BT163">
        <v>1</v>
      </c>
      <c r="BV163" t="str">
        <v>HORIZON NUA INNOVATION</v>
      </c>
      <c r="BW163" cm="1">
        <f t="array" ref="BW163">SUM(--(FREQUENCY(IF($R$2:$R$1538=BV163, MATCH($C$2:$C$1538, $C$2:$C$1538, 0)), ROW($C$2:$C$1538)-ROW($C$2)+1)&gt;0))</f>
        <v>1</v>
      </c>
    </row>
    <row r="164" spans="1:75" ht="31.8" customHeight="1" x14ac:dyDescent="0.3">
      <c r="A164" s="56">
        <v>5</v>
      </c>
      <c r="B164" s="54" t="s">
        <v>3682</v>
      </c>
      <c r="C164" s="1" t="s">
        <v>506</v>
      </c>
      <c r="D164" s="1" t="s">
        <v>507</v>
      </c>
      <c r="E164" s="1">
        <v>101156759</v>
      </c>
      <c r="F164" s="21">
        <v>45537</v>
      </c>
      <c r="G164" s="21">
        <v>46755</v>
      </c>
      <c r="H164" s="1" t="s">
        <v>22</v>
      </c>
      <c r="I164" s="1" t="s">
        <v>22</v>
      </c>
      <c r="J164" s="1" t="s">
        <v>22</v>
      </c>
      <c r="K164" s="1" t="s">
        <v>22</v>
      </c>
      <c r="L164" s="1" t="s">
        <v>128</v>
      </c>
      <c r="M164" s="102" t="s">
        <v>508</v>
      </c>
      <c r="N164" s="1" t="s">
        <v>473</v>
      </c>
      <c r="O164" s="1" t="s">
        <v>509</v>
      </c>
      <c r="P164" s="1" t="s">
        <v>22</v>
      </c>
      <c r="Q164" s="97">
        <f>IFERROR(INDEX(BP:BP, MATCH(R164, BN:BN, 0)), "")</f>
        <v>1</v>
      </c>
      <c r="R164" s="1" t="s">
        <v>467</v>
      </c>
      <c r="S164" s="1" t="s">
        <v>38</v>
      </c>
      <c r="T164" s="1" t="s">
        <v>22</v>
      </c>
      <c r="U164" s="1" t="s">
        <v>22</v>
      </c>
      <c r="V164" s="1" t="s">
        <v>22</v>
      </c>
      <c r="W164" s="1" t="s">
        <v>22</v>
      </c>
      <c r="X164" s="1" t="s">
        <v>22</v>
      </c>
      <c r="Y164" s="1" t="s">
        <v>22</v>
      </c>
      <c r="Z164" s="1" t="s">
        <v>22</v>
      </c>
      <c r="AA164" s="1" t="s">
        <v>22</v>
      </c>
      <c r="AB164" s="4" t="s">
        <v>22</v>
      </c>
      <c r="AC164" s="4" t="s">
        <v>22</v>
      </c>
      <c r="AF164">
        <v>16</v>
      </c>
      <c r="AG164" t="str">
        <v>offshore wind energy</v>
      </c>
      <c r="AH164" t="str">
        <v>This company is working in Offshore Wind energy production</v>
      </c>
      <c r="AI164" t="str">
        <v>Is not an EU-Funded Project</v>
      </c>
      <c r="AJ164" t="str">
        <v>null</v>
      </c>
      <c r="AK164" t="str">
        <v>null</v>
      </c>
      <c r="AL164" t="str">
        <v>null</v>
      </c>
      <c r="AM164" t="str">
        <v>null</v>
      </c>
      <c r="AN164" t="str">
        <v>null</v>
      </c>
      <c r="AO164" t="str">
        <v>null</v>
      </c>
      <c r="AP164" t="str">
        <v>null</v>
      </c>
      <c r="AQ164" t="str">
        <v>null</v>
      </c>
      <c r="AR164" t="str">
        <v>null</v>
      </c>
      <c r="AS164" t="str">
        <v>null</v>
      </c>
      <c r="AT164" t="str">
        <v>null</v>
      </c>
      <c r="AU164" t="str">
        <v>null</v>
      </c>
      <c r="AV164">
        <v>1</v>
      </c>
      <c r="AW164" t="str">
        <v>ANEV, Associazione Nazionale Energia del Vento</v>
      </c>
      <c r="AX164" t="str">
        <v>Italy</v>
      </c>
      <c r="AY164" t="str">
        <v>null</v>
      </c>
      <c r="AZ164" t="str">
        <v>https://www.linkedin.com/company/anev-associazione-nazionale-energia-del-vento/</v>
      </c>
      <c r="BA164" t="str">
        <v>null</v>
      </c>
      <c r="BB164" t="str">
        <v>Andrea Soprani</v>
      </c>
      <c r="BC164" t="str">
        <v>Country Manager Italy wind onshore/offshore + European Account Manager</v>
      </c>
      <c r="BD164" t="str">
        <v>l. andreasoprani83@gmail.com</v>
      </c>
      <c r="BE164" t="str">
        <v>null</v>
      </c>
      <c r="BF164" t="str">
        <v>linkedin.com/in/andreasoprani</v>
      </c>
      <c r="BG164" t="str">
        <v>null</v>
      </c>
      <c r="BH164" t="str">
        <v>null</v>
      </c>
      <c r="BK164" t="str">
        <v>AARHUS UNIVERSITET </v>
      </c>
      <c r="BL164" cm="1">
        <f t="array" ref="BL164">SUMPRODUCT(($AW$2:$AW$2182=$BK164)*(1/(COUNTIFS($AH$2:$AH$2182, $AH$2:$AH$2182, $AW$2:$AW$2182, $BK164)+(COUNTIFS($AH$2:$AH$2182, $AH$2:$AH$2182, $AW$2:$AW$2182, $BK164)=0))))</f>
        <v>3</v>
      </c>
      <c r="BM164" cm="1">
        <f t="array" ref="BM164">COUNTA(_xlfn.UNIQUE(_xlfn._xlws.FILTER(Table1[Project Topic], Table1[Organization]=$BK164)))</f>
        <v>5</v>
      </c>
      <c r="BN164" s="93" t="str">
        <v>NOFIMA AS</v>
      </c>
      <c r="BO164" t="s">
        <v>868</v>
      </c>
      <c r="BP164" cm="1">
        <f t="array" ref="BP164">SUM(IF(FREQUENCY(IF($R$2:$R$3000=BO164, MATCH($C$2:$C$3000, $C$2:$C$3000, 0)), ROW($C$2:$C$3000)-ROW($C$2)+1), 1))</f>
        <v>1</v>
      </c>
      <c r="BS164" s="68" t="s">
        <v>2411</v>
      </c>
      <c r="BT164">
        <v>1</v>
      </c>
      <c r="BV164" t="str">
        <v>NOFIMA AS</v>
      </c>
      <c r="BW164" cm="1">
        <f t="array" ref="BW164">SUM(--(FREQUENCY(IF($R$2:$R$1538=BV164, MATCH($C$2:$C$1538, $C$2:$C$1538, 0)), ROW($C$2:$C$1538)-ROW($C$2)+1)&gt;0))</f>
        <v>1</v>
      </c>
    </row>
    <row r="165" spans="1:75" ht="31.8" customHeight="1" x14ac:dyDescent="0.3">
      <c r="A165" s="56">
        <v>6</v>
      </c>
      <c r="B165" s="54" t="s">
        <v>3683</v>
      </c>
      <c r="C165" s="1" t="s">
        <v>506</v>
      </c>
      <c r="D165" s="1" t="s">
        <v>507</v>
      </c>
      <c r="E165" s="1">
        <v>101156759</v>
      </c>
      <c r="F165" s="21">
        <v>45537</v>
      </c>
      <c r="G165" s="21">
        <v>46755</v>
      </c>
      <c r="H165" s="1" t="s">
        <v>22</v>
      </c>
      <c r="I165" s="1" t="s">
        <v>22</v>
      </c>
      <c r="J165" s="1" t="s">
        <v>22</v>
      </c>
      <c r="K165" s="1" t="s">
        <v>22</v>
      </c>
      <c r="L165" s="1" t="s">
        <v>128</v>
      </c>
      <c r="M165" s="102" t="s">
        <v>508</v>
      </c>
      <c r="N165" s="1" t="s">
        <v>473</v>
      </c>
      <c r="O165" s="1" t="s">
        <v>509</v>
      </c>
      <c r="P165" s="1" t="s">
        <v>22</v>
      </c>
      <c r="Q165" s="97">
        <f>IFERROR(INDEX(BP:BP, MATCH(R165, BN:BN, 0)), "")</f>
        <v>3</v>
      </c>
      <c r="R165" s="1" t="s">
        <v>314</v>
      </c>
      <c r="S165" s="1" t="s">
        <v>61</v>
      </c>
      <c r="T165" s="1" t="s">
        <v>22</v>
      </c>
      <c r="U165" s="1" t="s">
        <v>22</v>
      </c>
      <c r="V165" s="1" t="s">
        <v>22</v>
      </c>
      <c r="W165" s="1" t="s">
        <v>22</v>
      </c>
      <c r="X165" s="1" t="s">
        <v>22</v>
      </c>
      <c r="Y165" s="1" t="s">
        <v>22</v>
      </c>
      <c r="Z165" s="1" t="s">
        <v>22</v>
      </c>
      <c r="AA165" s="1" t="s">
        <v>22</v>
      </c>
      <c r="AB165" s="4" t="s">
        <v>22</v>
      </c>
      <c r="AC165" s="4" t="s">
        <v>22</v>
      </c>
      <c r="AF165">
        <v>16</v>
      </c>
      <c r="AG165" t="str">
        <v>offshore wind energy</v>
      </c>
      <c r="AH165" t="str">
        <v>This company is working in Offshore Wind energy production</v>
      </c>
      <c r="AI165" t="str">
        <v>Is not an EU-Funded Project</v>
      </c>
      <c r="AJ165" t="str">
        <v>null</v>
      </c>
      <c r="AK165" t="str">
        <v>null</v>
      </c>
      <c r="AL165" t="str">
        <v>null</v>
      </c>
      <c r="AM165" t="str">
        <v>null</v>
      </c>
      <c r="AN165" t="str">
        <v>null</v>
      </c>
      <c r="AO165" t="str">
        <v>null</v>
      </c>
      <c r="AP165" t="str">
        <v>null</v>
      </c>
      <c r="AQ165" t="str">
        <v>null</v>
      </c>
      <c r="AR165" t="str">
        <v>null</v>
      </c>
      <c r="AS165" t="str">
        <v>null</v>
      </c>
      <c r="AT165" t="str">
        <v>null</v>
      </c>
      <c r="AU165" t="str">
        <v>null</v>
      </c>
      <c r="AV165">
        <v>1</v>
      </c>
      <c r="AW165" t="str">
        <v>Associated British Ports (ABP)</v>
      </c>
      <c r="AX165" t="str">
        <v>United Kingdom</v>
      </c>
      <c r="AY165" t="str">
        <v>null</v>
      </c>
      <c r="AZ165" t="str">
        <v>www.linkedin.com/company/associated-british-ports/</v>
      </c>
      <c r="BA165" t="str">
        <v>null</v>
      </c>
      <c r="BB165" t="str">
        <v>Andy Reay</v>
      </c>
      <c r="BC165" t="str">
        <v>Head of Offshore Wind</v>
      </c>
      <c r="BD165" t="str">
        <v>andrew.reay@abports.co.uk</v>
      </c>
      <c r="BE165" t="str">
        <v>null</v>
      </c>
      <c r="BF165" t="str">
        <v>http://www.linkedin.com/in/andy-reay-abp</v>
      </c>
      <c r="BG165" t="str">
        <v>null</v>
      </c>
      <c r="BH165" t="str">
        <v>null</v>
      </c>
      <c r="BK165" t="str">
        <v>AIRBORNE WIND EUROPE</v>
      </c>
      <c r="BL165" cm="1">
        <f t="array" ref="BL165">SUMPRODUCT(($AW$2:$AW$2182=$BK165)*(1/(COUNTIFS($AH$2:$AH$2182, $AH$2:$AH$2182, $AW$2:$AW$2182, $BK165)+(COUNTIFS($AH$2:$AH$2182, $AH$2:$AH$2182, $AW$2:$AW$2182, $BK165)=0))))</f>
        <v>1</v>
      </c>
      <c r="BM165" cm="1">
        <f t="array" ref="BM165">COUNTA(_xlfn.UNIQUE(_xlfn._xlws.FILTER(Table1[Project Topic], Table1[Organization]=$BK165)))</f>
        <v>2</v>
      </c>
      <c r="BN165" s="1" t="str">
        <v>THE PROVOST, FELLOWS, FOUNDATION SCHOLARS &amp; THE OTHER MEMBERS OF BOARD, OF THE COLLEGE OF THE HOLY &amp; UNDIVIDED TRINITY OF QUEEN ELIZABETH NEAR DUBLIN</v>
      </c>
      <c r="BO165" t="s">
        <v>870</v>
      </c>
      <c r="BP165" cm="1">
        <f t="array" ref="BP165">SUM(IF(FREQUENCY(IF($R$2:$R$3000=BO165, MATCH($C$2:$C$3000, $C$2:$C$3000, 0)), ROW($C$2:$C$3000)-ROW($C$2)+1), 1))</f>
        <v>1</v>
      </c>
      <c r="BS165" s="68" t="s">
        <v>2990</v>
      </c>
      <c r="BT165">
        <v>1</v>
      </c>
      <c r="BV165" t="str">
        <v>THE PROVOST, FELLOWS, FOUNDATION SCHOLARS &amp; THE OTHER MEMBERS OF BOARD, OF THE COLLEGE OF THE HOLY &amp; UNDIVIDED TRINITY OF QUEEN ELIZABETH NEAR DUBLIN</v>
      </c>
      <c r="BW165" cm="1">
        <f t="array" ref="BW165">SUM(--(FREQUENCY(IF($R$2:$R$1538=BV165, MATCH($C$2:$C$1538, $C$2:$C$1538, 0)), ROW($C$2:$C$1538)-ROW($C$2)+1)&gt;0))</f>
        <v>2</v>
      </c>
    </row>
    <row r="166" spans="1:75" ht="31.8" customHeight="1" x14ac:dyDescent="0.3">
      <c r="A166" s="56">
        <v>4</v>
      </c>
      <c r="B166" s="54" t="s">
        <v>3681</v>
      </c>
      <c r="C166" s="1" t="s">
        <v>463</v>
      </c>
      <c r="D166" s="1" t="s">
        <v>464</v>
      </c>
      <c r="E166" s="1">
        <v>101093845</v>
      </c>
      <c r="F166" s="21">
        <v>44896</v>
      </c>
      <c r="G166" s="21">
        <v>45991</v>
      </c>
      <c r="H166" s="1" t="s">
        <v>22</v>
      </c>
      <c r="I166" s="1" t="s">
        <v>22</v>
      </c>
      <c r="J166" s="1" t="s">
        <v>22</v>
      </c>
      <c r="K166" s="1" t="s">
        <v>22</v>
      </c>
      <c r="L166" s="1" t="s">
        <v>23</v>
      </c>
      <c r="M166" s="102" t="s">
        <v>465</v>
      </c>
      <c r="N166" s="1" t="s">
        <v>429</v>
      </c>
      <c r="O166" s="1" t="s">
        <v>466</v>
      </c>
      <c r="P166" s="1" t="s">
        <v>22</v>
      </c>
      <c r="Q166" s="97">
        <f>IFERROR(INDEX(BP:BP, MATCH(R166, BN:BN, 0)), "")</f>
        <v>1</v>
      </c>
      <c r="R166" s="1" t="s">
        <v>468</v>
      </c>
      <c r="S166" s="1" t="s">
        <v>38</v>
      </c>
      <c r="T166" s="1" t="s">
        <v>22</v>
      </c>
      <c r="U166" s="1" t="s">
        <v>22</v>
      </c>
      <c r="V166" s="1" t="s">
        <v>22</v>
      </c>
      <c r="W166" s="1" t="s">
        <v>22</v>
      </c>
      <c r="X166" s="1" t="s">
        <v>22</v>
      </c>
      <c r="Y166" s="1" t="s">
        <v>22</v>
      </c>
      <c r="Z166" s="1" t="s">
        <v>22</v>
      </c>
      <c r="AA166" s="1" t="s">
        <v>22</v>
      </c>
      <c r="AB166" s="4" t="s">
        <v>22</v>
      </c>
      <c r="AC166" s="4" t="s">
        <v>22</v>
      </c>
      <c r="AF166">
        <v>16</v>
      </c>
      <c r="AG166" t="str">
        <v>offshore wind energy</v>
      </c>
      <c r="AH166" t="str">
        <v>This company is working in Offshore Wind energy production</v>
      </c>
      <c r="AI166" t="str">
        <v>Is not an EU-Funded Project</v>
      </c>
      <c r="AJ166" t="str">
        <v>null</v>
      </c>
      <c r="AK166" t="str">
        <v>null</v>
      </c>
      <c r="AL166" t="str">
        <v>null</v>
      </c>
      <c r="AM166" t="str">
        <v>null</v>
      </c>
      <c r="AN166" t="str">
        <v>null</v>
      </c>
      <c r="AO166" t="str">
        <v>null</v>
      </c>
      <c r="AP166" t="str">
        <v>null</v>
      </c>
      <c r="AQ166" t="str">
        <v>null</v>
      </c>
      <c r="AR166" t="str">
        <v>null</v>
      </c>
      <c r="AS166" t="str">
        <v>null</v>
      </c>
      <c r="AT166" t="str">
        <v>null</v>
      </c>
      <c r="AU166" t="str">
        <v>null</v>
      </c>
      <c r="AV166">
        <v>1</v>
      </c>
      <c r="AW166" t="str">
        <v>Associated British Ports (ABP)</v>
      </c>
      <c r="AX166" t="str">
        <v>United Kingdom</v>
      </c>
      <c r="AY166" t="str">
        <v>null</v>
      </c>
      <c r="AZ166" t="str">
        <v>null</v>
      </c>
      <c r="BA166" t="str">
        <v>null</v>
      </c>
      <c r="BB166" t="str">
        <v>Julian Walker</v>
      </c>
      <c r="BC166" t="str">
        <v>Chief Commercial Officer</v>
      </c>
      <c r="BD166" t="str">
        <v>null</v>
      </c>
      <c r="BE166" t="str">
        <v>null</v>
      </c>
      <c r="BF166" t="str">
        <v>null</v>
      </c>
      <c r="BG166" t="str">
        <v>null</v>
      </c>
      <c r="BH166" t="str">
        <v>null</v>
      </c>
      <c r="BK166" t="str">
        <v>APPLIED RESEARCH AND COMMUNICATIONS FUND</v>
      </c>
      <c r="BL166" cm="1">
        <f t="array" ref="BL166">SUMPRODUCT(($AW$2:$AW$2182=$BK166)*(1/(COUNTIFS($AH$2:$AH$2182, $AH$2:$AH$2182, $AW$2:$AW$2182, $BK166)+(COUNTIFS($AH$2:$AH$2182, $AH$2:$AH$2182, $AW$2:$AW$2182, $BK166)=0))))</f>
        <v>1</v>
      </c>
      <c r="BM166" cm="1">
        <f t="array" ref="BM166">COUNTA(_xlfn.UNIQUE(_xlfn._xlws.FILTER(Table1[Project Topic], Table1[Organization]=$BK166)))</f>
        <v>1</v>
      </c>
      <c r="BN166" s="93" t="str">
        <v>BROADBIT ENERGY TECHNOLOGIES SRO</v>
      </c>
      <c r="BO166" t="s">
        <v>872</v>
      </c>
      <c r="BP166" cm="1">
        <f t="array" ref="BP166">SUM(IF(FREQUENCY(IF($R$2:$R$3000=BO166, MATCH($C$2:$C$3000, $C$2:$C$3000, 0)), ROW($C$2:$C$3000)-ROW($C$2)+1), 1))</f>
        <v>1</v>
      </c>
      <c r="BS166" s="68" t="s">
        <v>2988</v>
      </c>
      <c r="BT166">
        <v>1</v>
      </c>
      <c r="BV166" t="str">
        <v>BROADBIT ENERGY TECHNOLOGIES SRO</v>
      </c>
      <c r="BW166" cm="1">
        <f t="array" ref="BW166">SUM(--(FREQUENCY(IF($R$2:$R$1538=BV166, MATCH($C$2:$C$1538, $C$2:$C$1538, 0)), ROW($C$2:$C$1538)-ROW($C$2)+1)&gt;0))</f>
        <v>1</v>
      </c>
    </row>
    <row r="167" spans="1:75" ht="31.8" customHeight="1" x14ac:dyDescent="0.3">
      <c r="A167" s="56">
        <v>4</v>
      </c>
      <c r="B167" s="54" t="s">
        <v>3681</v>
      </c>
      <c r="C167" s="1" t="s">
        <v>463</v>
      </c>
      <c r="D167" s="1" t="s">
        <v>464</v>
      </c>
      <c r="E167" s="1">
        <v>101093845</v>
      </c>
      <c r="F167" s="21">
        <v>44896</v>
      </c>
      <c r="G167" s="21">
        <v>45991</v>
      </c>
      <c r="H167" s="1" t="s">
        <v>22</v>
      </c>
      <c r="I167" s="1" t="s">
        <v>22</v>
      </c>
      <c r="J167" s="1" t="s">
        <v>22</v>
      </c>
      <c r="K167" s="1" t="s">
        <v>22</v>
      </c>
      <c r="L167" s="1" t="s">
        <v>23</v>
      </c>
      <c r="M167" s="102" t="s">
        <v>465</v>
      </c>
      <c r="N167" s="1" t="s">
        <v>429</v>
      </c>
      <c r="O167" s="1" t="s">
        <v>466</v>
      </c>
      <c r="P167" s="1" t="s">
        <v>22</v>
      </c>
      <c r="Q167" s="97">
        <f>IFERROR(INDEX(BP:BP, MATCH(R167, BN:BN, 0)), "")</f>
        <v>1</v>
      </c>
      <c r="R167" s="1" t="s">
        <v>467</v>
      </c>
      <c r="S167" s="1" t="s">
        <v>38</v>
      </c>
      <c r="T167" s="1" t="s">
        <v>22</v>
      </c>
      <c r="U167" s="1" t="s">
        <v>22</v>
      </c>
      <c r="V167" s="1" t="s">
        <v>22</v>
      </c>
      <c r="W167" s="1" t="s">
        <v>22</v>
      </c>
      <c r="X167" s="1" t="s">
        <v>22</v>
      </c>
      <c r="Y167" s="1" t="s">
        <v>22</v>
      </c>
      <c r="Z167" s="1" t="s">
        <v>22</v>
      </c>
      <c r="AA167" s="1" t="s">
        <v>22</v>
      </c>
      <c r="AB167" s="4" t="s">
        <v>22</v>
      </c>
      <c r="AC167" s="4" t="s">
        <v>22</v>
      </c>
      <c r="AF167">
        <v>16</v>
      </c>
      <c r="AG167" t="str">
        <v>offshore wind energy</v>
      </c>
      <c r="AH167" t="str">
        <v>This company is working in Offshore Wind energy production</v>
      </c>
      <c r="AI167" t="str">
        <v>Is not an EU-Funded Project</v>
      </c>
      <c r="AJ167" t="str">
        <v>null</v>
      </c>
      <c r="AK167" t="str">
        <v>null</v>
      </c>
      <c r="AL167" t="str">
        <v>null</v>
      </c>
      <c r="AM167" t="str">
        <v>null</v>
      </c>
      <c r="AN167" t="str">
        <v>null</v>
      </c>
      <c r="AO167" t="str">
        <v>null</v>
      </c>
      <c r="AP167" t="str">
        <v>null</v>
      </c>
      <c r="AQ167" t="str">
        <v>null</v>
      </c>
      <c r="AR167" t="str">
        <v>null</v>
      </c>
      <c r="AS167" t="str">
        <v>null</v>
      </c>
      <c r="AT167" t="str">
        <v>null</v>
      </c>
      <c r="AU167" t="str">
        <v>null</v>
      </c>
      <c r="AV167">
        <v>1</v>
      </c>
      <c r="AW167" t="str">
        <v>Associated British Ports (ABP)</v>
      </c>
      <c r="AX167" t="str">
        <v>United Kingdom</v>
      </c>
      <c r="AY167" t="str">
        <v>null</v>
      </c>
      <c r="AZ167" t="str">
        <v>null</v>
      </c>
      <c r="BA167" t="str">
        <v>null</v>
      </c>
      <c r="BB167" t="str">
        <v>Richard Goffin</v>
      </c>
      <c r="BC167" t="str">
        <v>Port Director</v>
      </c>
      <c r="BD167" t="str">
        <v>null</v>
      </c>
      <c r="BE167" t="str">
        <v>null</v>
      </c>
      <c r="BF167" t="str">
        <v>null</v>
      </c>
      <c r="BG167" t="str">
        <v>null</v>
      </c>
      <c r="BH167" t="str">
        <v>null</v>
      </c>
      <c r="BK167" t="str">
        <v>CONSENSUS, KOMUNIKACIJE ZA ODGOVORNO DRUZBO, D.O.O.</v>
      </c>
      <c r="BL167" cm="1">
        <f t="array" ref="BL167">SUMPRODUCT(($AW$2:$AW$2182=$BK167)*(1/(COUNTIFS($AH$2:$AH$2182, $AH$2:$AH$2182, $AW$2:$AW$2182, $BK167)+(COUNTIFS($AH$2:$AH$2182, $AH$2:$AH$2182, $AW$2:$AW$2182, $BK167)=0))))</f>
        <v>1</v>
      </c>
      <c r="BM167" cm="1">
        <f t="array" ref="BM167">COUNTA(_xlfn.UNIQUE(_xlfn._xlws.FILTER(Table1[Project Topic], Table1[Organization]=$BK167)))</f>
        <v>1</v>
      </c>
      <c r="BN167" s="1" t="str">
        <v>BROADBIT HUNGARY FEJLESZTO ES TANACSADO KFT</v>
      </c>
      <c r="BO167" t="s">
        <v>874</v>
      </c>
      <c r="BP167" cm="1">
        <f t="array" ref="BP167">SUM(IF(FREQUENCY(IF($R$2:$R$3000=BO167, MATCH($C$2:$C$3000, $C$2:$C$3000, 0)), ROW($C$2:$C$3000)-ROW($C$2)+1), 1))</f>
        <v>1</v>
      </c>
      <c r="BS167" s="68" t="s">
        <v>2984</v>
      </c>
      <c r="BT167">
        <v>1</v>
      </c>
      <c r="BV167" t="str">
        <v>BROADBIT HUNGARY FEJLESZTO ES TANACSADO KFT</v>
      </c>
      <c r="BW167" cm="1">
        <f t="array" ref="BW167">SUM(--(FREQUENCY(IF($R$2:$R$1538=BV167, MATCH($C$2:$C$1538, $C$2:$C$1538, 0)), ROW($C$2:$C$1538)-ROW($C$2)+1)&gt;0))</f>
        <v>1</v>
      </c>
    </row>
    <row r="168" spans="1:75" ht="31.8" customHeight="1" x14ac:dyDescent="0.3">
      <c r="A168" s="56">
        <v>4</v>
      </c>
      <c r="B168" s="54" t="s">
        <v>3681</v>
      </c>
      <c r="C168" s="1" t="s">
        <v>463</v>
      </c>
      <c r="D168" s="1" t="s">
        <v>464</v>
      </c>
      <c r="E168" s="1">
        <v>101093845</v>
      </c>
      <c r="F168" s="21">
        <v>44896</v>
      </c>
      <c r="G168" s="21">
        <v>45991</v>
      </c>
      <c r="H168" s="1" t="s">
        <v>22</v>
      </c>
      <c r="I168" s="1" t="s">
        <v>22</v>
      </c>
      <c r="J168" s="1" t="s">
        <v>22</v>
      </c>
      <c r="K168" s="1" t="s">
        <v>22</v>
      </c>
      <c r="L168" s="1" t="s">
        <v>23</v>
      </c>
      <c r="M168" s="102" t="s">
        <v>465</v>
      </c>
      <c r="N168" s="1" t="s">
        <v>429</v>
      </c>
      <c r="O168" s="1" t="s">
        <v>466</v>
      </c>
      <c r="P168" s="1" t="s">
        <v>22</v>
      </c>
      <c r="Q168" s="97">
        <f>IFERROR(INDEX(BP:BP, MATCH(R168, BN:BN, 0)), "")</f>
        <v>1</v>
      </c>
      <c r="R168" s="1" t="s">
        <v>469</v>
      </c>
      <c r="S168" s="1" t="s">
        <v>121</v>
      </c>
      <c r="T168" s="1" t="s">
        <v>22</v>
      </c>
      <c r="U168" s="1" t="s">
        <v>22</v>
      </c>
      <c r="V168" s="1" t="s">
        <v>22</v>
      </c>
      <c r="W168" s="1" t="s">
        <v>22</v>
      </c>
      <c r="X168" s="1" t="s">
        <v>22</v>
      </c>
      <c r="Y168" s="1" t="s">
        <v>22</v>
      </c>
      <c r="Z168" s="1" t="s">
        <v>22</v>
      </c>
      <c r="AA168" s="1" t="s">
        <v>22</v>
      </c>
      <c r="AB168" s="4" t="s">
        <v>22</v>
      </c>
      <c r="AC168" s="4" t="s">
        <v>22</v>
      </c>
      <c r="AF168">
        <v>16</v>
      </c>
      <c r="AG168" t="str">
        <v>offshore wind energy</v>
      </c>
      <c r="AH168" t="str">
        <v>This company is working in Offshore Wind energy production</v>
      </c>
      <c r="AI168" t="str">
        <v>Is not an EU-Funded Project</v>
      </c>
      <c r="AJ168" t="str">
        <v>null</v>
      </c>
      <c r="AK168" t="str">
        <v>null</v>
      </c>
      <c r="AL168" t="str">
        <v>null</v>
      </c>
      <c r="AM168" t="str">
        <v>null</v>
      </c>
      <c r="AN168" t="str">
        <v>null</v>
      </c>
      <c r="AO168" t="str">
        <v>null</v>
      </c>
      <c r="AP168" t="str">
        <v>null</v>
      </c>
      <c r="AQ168" t="str">
        <v>null</v>
      </c>
      <c r="AR168" t="str">
        <v>null</v>
      </c>
      <c r="AS168" t="str">
        <v>null</v>
      </c>
      <c r="AT168" t="str">
        <v>null</v>
      </c>
      <c r="AU168" t="str">
        <v>null</v>
      </c>
      <c r="AV168">
        <v>1</v>
      </c>
      <c r="AW168" t="str">
        <v>Belgian Offshore Cluster</v>
      </c>
      <c r="AX168" t="str">
        <v>Belgium</v>
      </c>
      <c r="AY168" t="str">
        <v>null</v>
      </c>
      <c r="AZ168" t="str">
        <v>null</v>
      </c>
      <c r="BA168" t="str">
        <v>null</v>
      </c>
      <c r="BB168" t="str">
        <v>Aäron Couckuyt</v>
      </c>
      <c r="BC168" t="str">
        <v>Project &amp; Account Manager</v>
      </c>
      <c r="BD168" t="str">
        <v>aaroncouckuyt@offshorewindinternational.com</v>
      </c>
      <c r="BE168" t="str">
        <v>+32 (0)56 24 81 91 </v>
      </c>
      <c r="BF168" t="str">
        <v>http://www.linkedin.com/in/vincent-h-a3ba354b</v>
      </c>
      <c r="BG168" t="str">
        <v>null</v>
      </c>
      <c r="BH168" t="str">
        <v>null</v>
      </c>
      <c r="BK168" t="str">
        <v>DUTCH RESEARCH INSTITUTE FOR TRANSITIONS BV</v>
      </c>
      <c r="BL168" cm="1">
        <f t="array" ref="BL168">SUMPRODUCT(($AW$2:$AW$2182=$BK168)*(1/(COUNTIFS($AH$2:$AH$2182, $AH$2:$AH$2182, $AW$2:$AW$2182, $BK168)+(COUNTIFS($AH$2:$AH$2182, $AH$2:$AH$2182, $AW$2:$AW$2182, $BK168)=0))))</f>
        <v>1</v>
      </c>
      <c r="BM168" cm="1">
        <f t="array" ref="BM168">COUNTA(_xlfn.UNIQUE(_xlfn._xlws.FILTER(Table1[Project Topic], Table1[Organization]=$BK168)))</f>
        <v>1</v>
      </c>
      <c r="BN168" s="93" t="str">
        <v>FUTUREON SRL</v>
      </c>
      <c r="BO168" t="s">
        <v>876</v>
      </c>
      <c r="BP168" cm="1">
        <f t="array" ref="BP168">SUM(IF(FREQUENCY(IF($R$2:$R$3000=BO168, MATCH($C$2:$C$3000, $C$2:$C$3000, 0)), ROW($C$2:$C$3000)-ROW($C$2)+1), 1))</f>
        <v>1</v>
      </c>
      <c r="BS168" s="68" t="s">
        <v>2994</v>
      </c>
      <c r="BT168">
        <v>1</v>
      </c>
      <c r="BV168" t="str">
        <v>FUTUREON SRL</v>
      </c>
      <c r="BW168" cm="1">
        <f t="array" ref="BW168">SUM(--(FREQUENCY(IF($R$2:$R$1538=BV168, MATCH($C$2:$C$1538, $C$2:$C$1538, 0)), ROW($C$2:$C$1538)-ROW($C$2)+1)&gt;0))</f>
        <v>1</v>
      </c>
    </row>
    <row r="169" spans="1:75" ht="31.8" customHeight="1" x14ac:dyDescent="0.3">
      <c r="A169" s="56">
        <v>4</v>
      </c>
      <c r="B169" s="54" t="s">
        <v>3681</v>
      </c>
      <c r="C169" s="1" t="s">
        <v>463</v>
      </c>
      <c r="D169" s="1" t="s">
        <v>464</v>
      </c>
      <c r="E169" s="1">
        <v>101093845</v>
      </c>
      <c r="F169" s="21">
        <v>44896</v>
      </c>
      <c r="G169" s="21">
        <v>45991</v>
      </c>
      <c r="H169" s="1" t="s">
        <v>22</v>
      </c>
      <c r="I169" s="1" t="s">
        <v>22</v>
      </c>
      <c r="J169" s="1" t="s">
        <v>22</v>
      </c>
      <c r="K169" s="1" t="s">
        <v>22</v>
      </c>
      <c r="L169" s="1" t="s">
        <v>23</v>
      </c>
      <c r="M169" s="102" t="s">
        <v>465</v>
      </c>
      <c r="N169" s="1" t="s">
        <v>429</v>
      </c>
      <c r="O169" s="1" t="s">
        <v>466</v>
      </c>
      <c r="P169" s="1" t="s">
        <v>22</v>
      </c>
      <c r="Q169" s="97">
        <f>IFERROR(INDEX(BP:BP, MATCH(R169, BN:BN, 0)), "")</f>
        <v>3</v>
      </c>
      <c r="R169" s="1" t="s">
        <v>314</v>
      </c>
      <c r="S169" s="1" t="s">
        <v>61</v>
      </c>
      <c r="T169" s="1" t="s">
        <v>22</v>
      </c>
      <c r="U169" s="1" t="s">
        <v>22</v>
      </c>
      <c r="V169" s="1" t="s">
        <v>22</v>
      </c>
      <c r="W169" s="1" t="s">
        <v>22</v>
      </c>
      <c r="X169" s="1" t="s">
        <v>22</v>
      </c>
      <c r="Y169" s="1" t="s">
        <v>22</v>
      </c>
      <c r="Z169" s="1" t="s">
        <v>22</v>
      </c>
      <c r="AA169" s="1" t="s">
        <v>22</v>
      </c>
      <c r="AB169" s="4" t="s">
        <v>22</v>
      </c>
      <c r="AC169" s="4" t="s">
        <v>22</v>
      </c>
      <c r="AF169">
        <v>15</v>
      </c>
      <c r="AG169" t="str">
        <v>Response to and recovery from large-scale disruptions of critical infrastructures / human factor for the resilience of critical infrastructures(Exept nanolectronics)</v>
      </c>
      <c r="AH169" t="str">
        <v>This company is working in Offshore Wind energy production</v>
      </c>
      <c r="AI169" t="str">
        <v>Is not an EU-Funded Project</v>
      </c>
      <c r="AJ169" t="str">
        <v>null</v>
      </c>
      <c r="AK169" t="str">
        <v>null</v>
      </c>
      <c r="AL169" t="str">
        <v>null</v>
      </c>
      <c r="AM169" t="str">
        <v>null</v>
      </c>
      <c r="AN169" t="str">
        <v>null</v>
      </c>
      <c r="AO169" t="str">
        <v>null</v>
      </c>
      <c r="AP169" t="str">
        <v>null</v>
      </c>
      <c r="AQ169" t="str">
        <v>null</v>
      </c>
      <c r="AR169" t="str">
        <v>null</v>
      </c>
      <c r="AS169" t="str">
        <v>null</v>
      </c>
      <c r="AT169" t="str">
        <v>null</v>
      </c>
      <c r="AU169" t="str">
        <v>null</v>
      </c>
      <c r="AV169">
        <v>3</v>
      </c>
      <c r="AW169" t="str">
        <v>Bundesverband der Windenergie Offshore (BWO)</v>
      </c>
      <c r="AX169" t="str">
        <v>Germany</v>
      </c>
      <c r="AY169" t="str">
        <v>null</v>
      </c>
      <c r="AZ169" t="str">
        <v>www.linkedin.com/company/bwo-offshorewind/</v>
      </c>
      <c r="BA169" t="str">
        <v>null</v>
      </c>
      <c r="BB169" t="str">
        <v>Stefan Thimm</v>
      </c>
      <c r="BC169" t="str">
        <v>Managing Director</v>
      </c>
      <c r="BD169" t="str">
        <v>s.thimm@bwo-offshorewind.de</v>
      </c>
      <c r="BE169" t="str">
        <v>49 30 288 757 0_x000D_
493028444650</v>
      </c>
      <c r="BF169" t="str">
        <v>linkedin.com/in/stefan-thimm-8b60841b3</v>
      </c>
      <c r="BG169" t="str">
        <v>null</v>
      </c>
      <c r="BH169" t="str">
        <v>null</v>
      </c>
      <c r="BK169" t="str">
        <v>ERASMUS UNIVERSITEIT ROTTERDAM</v>
      </c>
      <c r="BL169" cm="1">
        <f t="array" ref="BL169">SUMPRODUCT(($AW$2:$AW$2182=$BK169)*(1/(COUNTIFS($AH$2:$AH$2182, $AH$2:$AH$2182, $AW$2:$AW$2182, $BK169)+(COUNTIFS($AH$2:$AH$2182, $AH$2:$AH$2182, $AW$2:$AW$2182, $BK169)=0))))</f>
        <v>1</v>
      </c>
      <c r="BM169" cm="1">
        <f t="array" ref="BM169">COUNTA(_xlfn.UNIQUE(_xlfn._xlws.FILTER(Table1[Project Topic], Table1[Organization]=$BK169)))</f>
        <v>2</v>
      </c>
      <c r="BN169" s="1" t="str">
        <v>Institut fÃ¼r FestkÃ¶rper-Kernphysik gGmbH</v>
      </c>
      <c r="BO169" t="s">
        <v>879</v>
      </c>
      <c r="BP169" cm="1">
        <f t="array" ref="BP169">SUM(IF(FREQUENCY(IF($R$2:$R$3000=BO169, MATCH($C$2:$C$3000, $C$2:$C$3000, 0)), ROW($C$2:$C$3000)-ROW($C$2)+1), 1))</f>
        <v>2</v>
      </c>
      <c r="BS169" s="68" t="s">
        <v>2980</v>
      </c>
      <c r="BT169">
        <v>1</v>
      </c>
      <c r="BV169" t="str">
        <v>Institut fÃ¼r FestkÃ¶rper-Kernphysik gGmbH</v>
      </c>
      <c r="BW169" cm="1">
        <f t="array" ref="BW169">SUM(--(FREQUENCY(IF($R$2:$R$1538=BV169, MATCH($C$2:$C$1538, $C$2:$C$1538, 0)), ROW($C$2:$C$1538)-ROW($C$2)+1)&gt;0))</f>
        <v>1</v>
      </c>
    </row>
    <row r="170" spans="1:75" ht="31.8" customHeight="1" x14ac:dyDescent="0.3">
      <c r="A170" s="56">
        <v>17</v>
      </c>
      <c r="B170" s="59" t="s">
        <v>3715</v>
      </c>
      <c r="C170" s="15" t="s">
        <v>2869</v>
      </c>
      <c r="D170" s="15" t="s">
        <v>2870</v>
      </c>
      <c r="E170" s="10">
        <v>101084066</v>
      </c>
      <c r="F170" s="11">
        <v>44866</v>
      </c>
      <c r="G170" s="11">
        <v>45961</v>
      </c>
      <c r="H170" s="16" t="s">
        <v>2871</v>
      </c>
      <c r="I170" s="17" t="s">
        <v>2872</v>
      </c>
      <c r="J170" s="17" t="s">
        <v>2872</v>
      </c>
      <c r="K170" s="17" t="s">
        <v>3597</v>
      </c>
      <c r="L170" s="18" t="s">
        <v>128</v>
      </c>
      <c r="M170" s="80" t="s">
        <v>2873</v>
      </c>
      <c r="N170" s="18" t="s">
        <v>1328</v>
      </c>
      <c r="O170" s="18" t="s">
        <v>2874</v>
      </c>
      <c r="P170" s="18" t="s">
        <v>457</v>
      </c>
      <c r="Q170" s="97">
        <f>IFERROR(INDEX(BP:BP, MATCH(R170, BN:BN, 0)), "")</f>
        <v>2</v>
      </c>
      <c r="R170" s="10" t="s">
        <v>2964</v>
      </c>
      <c r="S170" s="10" t="s">
        <v>71</v>
      </c>
      <c r="T170" s="10" t="s">
        <v>2965</v>
      </c>
      <c r="U170" s="26" t="s">
        <v>22</v>
      </c>
      <c r="V170" s="13" t="s">
        <v>2922</v>
      </c>
      <c r="W170" s="26" t="s">
        <v>22</v>
      </c>
      <c r="X170" s="26" t="s">
        <v>22</v>
      </c>
      <c r="Y170" s="13"/>
      <c r="Z170" s="26" t="s">
        <v>22</v>
      </c>
      <c r="AA170" s="26" t="s">
        <v>22</v>
      </c>
      <c r="AB170" s="4" t="s">
        <v>22</v>
      </c>
      <c r="AC170" s="4" t="s">
        <v>22</v>
      </c>
      <c r="AF170">
        <v>16</v>
      </c>
      <c r="AG170" t="str">
        <v>offshore wind energy</v>
      </c>
      <c r="AH170" t="str">
        <v>This company is working in Offshore Wind energy production</v>
      </c>
      <c r="AI170" t="str">
        <v>Is not an EU-Funded Project</v>
      </c>
      <c r="AJ170" t="str">
        <v>null</v>
      </c>
      <c r="AK170" t="str">
        <v>null</v>
      </c>
      <c r="AL170" t="str">
        <v>null</v>
      </c>
      <c r="AM170" t="str">
        <v>null</v>
      </c>
      <c r="AN170" t="str">
        <v>null</v>
      </c>
      <c r="AO170" t="str">
        <v>null</v>
      </c>
      <c r="AP170" t="str">
        <v>null</v>
      </c>
      <c r="AQ170" t="str">
        <v>null</v>
      </c>
      <c r="AR170" t="str">
        <v>null</v>
      </c>
      <c r="AS170" t="str">
        <v>null</v>
      </c>
      <c r="AT170" t="str">
        <v>null</v>
      </c>
      <c r="AU170" t="str">
        <v>null</v>
      </c>
      <c r="AV170">
        <v>1</v>
      </c>
      <c r="AW170" t="str">
        <v>DeepWind Cluster</v>
      </c>
      <c r="AX170" t="str">
        <v>Scotland</v>
      </c>
      <c r="AY170" t="str">
        <v>null</v>
      </c>
      <c r="AZ170" t="str">
        <v>null</v>
      </c>
      <c r="BA170" t="str">
        <v>null</v>
      </c>
      <c r="BB170" t="str">
        <v>Paul O'Brien</v>
      </c>
      <c r="BC170" t="str">
        <v>Cluster Manager</v>
      </c>
      <c r="BD170" t="str">
        <v>paul.obrien@hient.co.uk</v>
      </c>
      <c r="BE170" t="str">
        <v>+44 (0)1599 572000 (HIE)</v>
      </c>
      <c r="BF170" t="str">
        <v>https://www.linkedin.com/in/paul-o-brien-5600a314</v>
      </c>
      <c r="BG170" t="str">
        <v>null</v>
      </c>
      <c r="BH170" t="str">
        <v>null</v>
      </c>
      <c r="BK170" t="str">
        <v>FCIENCIAS.ID - ASSOCIACAO PARA A INVESTIGACAO E DESENVOLVIMENTO DE CIENCIAS</v>
      </c>
      <c r="BL170" cm="1">
        <f t="array" ref="BL170">SUMPRODUCT(($AW$2:$AW$2182=$BK170)*(1/(COUNTIFS($AH$2:$AH$2182, $AH$2:$AH$2182, $AW$2:$AW$2182, $BK170)+(COUNTIFS($AH$2:$AH$2182, $AH$2:$AH$2182, $AW$2:$AW$2182, $BK170)=0))))</f>
        <v>1</v>
      </c>
      <c r="BM170" cm="1">
        <f t="array" ref="BM170">COUNTA(_xlfn.UNIQUE(_xlfn._xlws.FILTER(Table1[Project Topic], Table1[Organization]=$BK170)))</f>
        <v>2</v>
      </c>
      <c r="BN170" s="93" t="str">
        <v>INSTITUT JOZEF STEFAN</v>
      </c>
      <c r="BO170" t="s">
        <v>881</v>
      </c>
      <c r="BP170" cm="1">
        <f t="array" ref="BP170">SUM(IF(FREQUENCY(IF($R$2:$R$3000=BO170, MATCH($C$2:$C$3000, $C$2:$C$3000, 0)), ROW($C$2:$C$3000)-ROW($C$2)+1), 1))</f>
        <v>1</v>
      </c>
      <c r="BS170" s="68" t="s">
        <v>2992</v>
      </c>
      <c r="BT170">
        <v>1</v>
      </c>
      <c r="BV170" t="str">
        <v>INSTITUT JOZEF STEFAN</v>
      </c>
      <c r="BW170" cm="1">
        <f t="array" ref="BW170">SUM(--(FREQUENCY(IF($R$2:$R$1538=BV170, MATCH($C$2:$C$1538, $C$2:$C$1538, 0)), ROW($C$2:$C$1538)-ROW($C$2)+1)&gt;0))</f>
        <v>1</v>
      </c>
    </row>
    <row r="171" spans="1:75" ht="31.8" customHeight="1" x14ac:dyDescent="0.3">
      <c r="A171" s="56">
        <v>17</v>
      </c>
      <c r="B171" s="59" t="s">
        <v>3715</v>
      </c>
      <c r="C171" s="15" t="s">
        <v>2869</v>
      </c>
      <c r="D171" s="15" t="s">
        <v>2870</v>
      </c>
      <c r="E171" s="10">
        <v>101084066</v>
      </c>
      <c r="F171" s="11">
        <v>44866</v>
      </c>
      <c r="G171" s="11">
        <v>45961</v>
      </c>
      <c r="H171" s="16" t="s">
        <v>2871</v>
      </c>
      <c r="I171" s="17" t="s">
        <v>2872</v>
      </c>
      <c r="J171" s="17" t="s">
        <v>2872</v>
      </c>
      <c r="K171" s="17" t="s">
        <v>3597</v>
      </c>
      <c r="L171" s="18" t="s">
        <v>128</v>
      </c>
      <c r="M171" s="80" t="s">
        <v>2873</v>
      </c>
      <c r="N171" s="18" t="s">
        <v>1328</v>
      </c>
      <c r="O171" s="18" t="s">
        <v>2874</v>
      </c>
      <c r="P171" s="18" t="s">
        <v>457</v>
      </c>
      <c r="Q171" s="97">
        <f>IFERROR(INDEX(BP:BP, MATCH(R171, BN:BN, 0)), "")</f>
        <v>2</v>
      </c>
      <c r="R171" s="10" t="s">
        <v>2958</v>
      </c>
      <c r="S171" s="10" t="s">
        <v>123</v>
      </c>
      <c r="T171" s="10" t="s">
        <v>2959</v>
      </c>
      <c r="U171" s="26" t="s">
        <v>22</v>
      </c>
      <c r="V171" s="13" t="s">
        <v>2922</v>
      </c>
      <c r="W171" s="26" t="s">
        <v>22</v>
      </c>
      <c r="X171" s="26" t="s">
        <v>22</v>
      </c>
      <c r="Y171" s="13"/>
      <c r="Z171" s="26" t="s">
        <v>22</v>
      </c>
      <c r="AA171" s="26" t="s">
        <v>22</v>
      </c>
      <c r="AB171" s="4" t="s">
        <v>22</v>
      </c>
      <c r="AC171" s="4" t="s">
        <v>22</v>
      </c>
      <c r="AF171">
        <v>16</v>
      </c>
      <c r="AG171" t="str">
        <v>offshore wind energy</v>
      </c>
      <c r="AH171" t="str">
        <v>This company is working in Offshore Wind energy production</v>
      </c>
      <c r="AI171" t="str">
        <v>Is not an EU-Funded Project</v>
      </c>
      <c r="AJ171" t="str">
        <v>null</v>
      </c>
      <c r="AK171" t="str">
        <v>null</v>
      </c>
      <c r="AL171" t="str">
        <v>null</v>
      </c>
      <c r="AM171" t="str">
        <v>null</v>
      </c>
      <c r="AN171" t="str">
        <v>null</v>
      </c>
      <c r="AO171" t="str">
        <v>null</v>
      </c>
      <c r="AP171" t="str">
        <v>null</v>
      </c>
      <c r="AQ171" t="str">
        <v>null</v>
      </c>
      <c r="AR171" t="str">
        <v>null</v>
      </c>
      <c r="AS171" t="str">
        <v>null</v>
      </c>
      <c r="AT171" t="str">
        <v>null</v>
      </c>
      <c r="AU171" t="str">
        <v>null</v>
      </c>
      <c r="AV171">
        <v>1</v>
      </c>
      <c r="AW171" t="str">
        <v>Groningen Seaports – Eemshaven</v>
      </c>
      <c r="AX171" t="str">
        <v>Netherlands</v>
      </c>
      <c r="AY171" t="str">
        <v>null</v>
      </c>
      <c r="AZ171" t="str">
        <v>null</v>
      </c>
      <c r="BA171" t="str">
        <v>null</v>
      </c>
      <c r="BB171" t="str">
        <v>Erik Bertholet</v>
      </c>
      <c r="BC171" t="str">
        <v>Business Manager Offshore Wind</v>
      </c>
      <c r="BD171" t="str">
        <v>null</v>
      </c>
      <c r="BE171" t="str">
        <v>null</v>
      </c>
      <c r="BF171" t="str">
        <v>null</v>
      </c>
      <c r="BG171" t="str">
        <v>null</v>
      </c>
      <c r="BH171" t="str">
        <v>null</v>
      </c>
      <c r="BK171" t="str">
        <v>INSTITUT FUR OKOLOGISCHE WIRTSCHAFTSFORSCHUNG GMBH</v>
      </c>
      <c r="BL171" cm="1">
        <f t="array" ref="BL171">SUMPRODUCT(($AW$2:$AW$2182=$BK171)*(1/(COUNTIFS($AH$2:$AH$2182, $AH$2:$AH$2182, $AW$2:$AW$2182, $BK171)+(COUNTIFS($AH$2:$AH$2182, $AH$2:$AH$2182, $AW$2:$AW$2182, $BK171)=0))))</f>
        <v>1</v>
      </c>
      <c r="BM171" cm="1">
        <f t="array" ref="BM171">COUNTA(_xlfn.UNIQUE(_xlfn._xlws.FILTER(Table1[Project Topic], Table1[Organization]=$BK171)))</f>
        <v>1</v>
      </c>
      <c r="BN171" s="1" t="str">
        <v>ISTITUTO NAZIONALE DI FISICA NUCLEARE</v>
      </c>
      <c r="BO171" t="s">
        <v>885</v>
      </c>
      <c r="BP171" cm="1">
        <f t="array" ref="BP171">SUM(IF(FREQUENCY(IF($R$2:$R$3000=BO171, MATCH($C$2:$C$3000, $C$2:$C$3000, 0)), ROW($C$2:$C$3000)-ROW($C$2)+1), 1))</f>
        <v>1</v>
      </c>
      <c r="BS171" s="68" t="s">
        <v>897</v>
      </c>
      <c r="BT171">
        <v>1</v>
      </c>
      <c r="BV171" t="str">
        <v>ISTITUTO NAZIONALE DI FISICA NUCLEARE</v>
      </c>
      <c r="BW171" cm="1">
        <f t="array" ref="BW171">SUM(--(FREQUENCY(IF($R$2:$R$1538=BV171, MATCH($C$2:$C$1538, $C$2:$C$1538, 0)), ROW($C$2:$C$1538)-ROW($C$2)+1)&gt;0))</f>
        <v>2</v>
      </c>
    </row>
    <row r="172" spans="1:75" ht="31.8" customHeight="1" x14ac:dyDescent="0.3">
      <c r="A172" s="56">
        <v>17</v>
      </c>
      <c r="B172" s="59" t="s">
        <v>3715</v>
      </c>
      <c r="C172" s="15" t="s">
        <v>2869</v>
      </c>
      <c r="D172" s="15" t="s">
        <v>2870</v>
      </c>
      <c r="E172" s="10">
        <v>101084066</v>
      </c>
      <c r="F172" s="11">
        <v>44866</v>
      </c>
      <c r="G172" s="11">
        <v>45961</v>
      </c>
      <c r="H172" s="16" t="s">
        <v>2871</v>
      </c>
      <c r="I172" s="17" t="s">
        <v>2872</v>
      </c>
      <c r="J172" s="17" t="s">
        <v>2872</v>
      </c>
      <c r="K172" s="17" t="s">
        <v>3597</v>
      </c>
      <c r="L172" s="18" t="s">
        <v>128</v>
      </c>
      <c r="M172" s="80" t="s">
        <v>2873</v>
      </c>
      <c r="N172" s="18" t="s">
        <v>1328</v>
      </c>
      <c r="O172" s="18" t="s">
        <v>2874</v>
      </c>
      <c r="P172" s="18" t="s">
        <v>457</v>
      </c>
      <c r="Q172" s="97">
        <f>IFERROR(INDEX(BP:BP, MATCH(R172, BN:BN, 0)), "")</f>
        <v>2</v>
      </c>
      <c r="R172" s="10" t="s">
        <v>2960</v>
      </c>
      <c r="S172" s="10" t="s">
        <v>188</v>
      </c>
      <c r="T172" s="10" t="s">
        <v>2961</v>
      </c>
      <c r="U172" s="26" t="s">
        <v>22</v>
      </c>
      <c r="V172" s="13" t="s">
        <v>2922</v>
      </c>
      <c r="W172" s="26" t="s">
        <v>22</v>
      </c>
      <c r="X172" s="26" t="s">
        <v>22</v>
      </c>
      <c r="Y172" s="13"/>
      <c r="Z172" s="26" t="s">
        <v>22</v>
      </c>
      <c r="AA172" s="26" t="s">
        <v>22</v>
      </c>
      <c r="AB172" s="4" t="s">
        <v>22</v>
      </c>
      <c r="AC172" s="4" t="s">
        <v>22</v>
      </c>
      <c r="AF172">
        <v>16</v>
      </c>
      <c r="AG172" t="str">
        <v>offshore wind energy</v>
      </c>
      <c r="AH172" t="str">
        <v>This company is working in Offshore Wind energy production</v>
      </c>
      <c r="AI172" t="str">
        <v>Is not an EU-Funded Project</v>
      </c>
      <c r="AJ172" t="str">
        <v>null</v>
      </c>
      <c r="AK172" t="str">
        <v>null</v>
      </c>
      <c r="AL172" t="str">
        <v>null</v>
      </c>
      <c r="AM172" t="str">
        <v>null</v>
      </c>
      <c r="AN172" t="str">
        <v>null</v>
      </c>
      <c r="AO172" t="str">
        <v>null</v>
      </c>
      <c r="AP172" t="str">
        <v>null</v>
      </c>
      <c r="AQ172" t="str">
        <v>null</v>
      </c>
      <c r="AR172" t="str">
        <v>null</v>
      </c>
      <c r="AS172" t="str">
        <v>null</v>
      </c>
      <c r="AT172" t="str">
        <v>null</v>
      </c>
      <c r="AU172" t="str">
        <v>null</v>
      </c>
      <c r="AV172">
        <v>1</v>
      </c>
      <c r="AW172" t="str">
        <v>Groningen Seaports – Eemshaven</v>
      </c>
      <c r="AX172" t="str">
        <v>Netherlands</v>
      </c>
      <c r="AY172" t="str">
        <v>null</v>
      </c>
      <c r="AZ172" t="str">
        <v>null</v>
      </c>
      <c r="BA172" t="str">
        <v>null</v>
      </c>
      <c r="BB172" t="str">
        <v>Henk Brink</v>
      </c>
      <c r="BC172" t="str">
        <v>Director</v>
      </c>
      <c r="BD172" t="str">
        <v>null</v>
      </c>
      <c r="BE172" t="str">
        <v>null</v>
      </c>
      <c r="BF172" t="str">
        <v>null</v>
      </c>
      <c r="BG172" t="str">
        <v>null</v>
      </c>
      <c r="BH172" t="str">
        <v>null</v>
      </c>
      <c r="BK172" t="str">
        <v>POWER PARITY S.A.</v>
      </c>
      <c r="BL172" cm="1">
        <f t="array" ref="BL172">SUMPRODUCT(($AW$2:$AW$2182=$BK172)*(1/(COUNTIFS($AH$2:$AH$2182, $AH$2:$AH$2182, $AW$2:$AW$2182, $BK172)+(COUNTIFS($AH$2:$AH$2182, $AH$2:$AH$2182, $AW$2:$AW$2182, $BK172)=0))))</f>
        <v>1</v>
      </c>
      <c r="BM172" cm="1">
        <f t="array" ref="BM172">COUNTA(_xlfn.UNIQUE(_xlfn._xlws.FILTER(Table1[Project Topic], Table1[Organization]=$BK172)))</f>
        <v>1</v>
      </c>
      <c r="BN172" s="93" t="str">
        <v>LAKOCO</v>
      </c>
      <c r="BO172" t="s">
        <v>887</v>
      </c>
      <c r="BP172" cm="1">
        <f t="array" ref="BP172">SUM(IF(FREQUENCY(IF($R$2:$R$3000=BO172, MATCH($C$2:$C$3000, $C$2:$C$3000, 0)), ROW($C$2:$C$3000)-ROW($C$2)+1), 1))</f>
        <v>1</v>
      </c>
      <c r="BS172" s="67" t="s">
        <v>1047</v>
      </c>
      <c r="BT172">
        <v>4</v>
      </c>
      <c r="BV172" t="str">
        <v>LAKOCO</v>
      </c>
      <c r="BW172" cm="1">
        <f t="array" ref="BW172">SUM(--(FREQUENCY(IF($R$2:$R$1538=BV172, MATCH($C$2:$C$1538, $C$2:$C$1538, 0)), ROW($C$2:$C$1538)-ROW($C$2)+1)&gt;0))</f>
        <v>1</v>
      </c>
    </row>
    <row r="173" spans="1:75" ht="31.8" customHeight="1" x14ac:dyDescent="0.3">
      <c r="A173" s="56">
        <v>17</v>
      </c>
      <c r="B173" s="59" t="s">
        <v>3715</v>
      </c>
      <c r="C173" s="15" t="s">
        <v>2869</v>
      </c>
      <c r="D173" s="15" t="s">
        <v>2870</v>
      </c>
      <c r="E173" s="10">
        <v>101084066</v>
      </c>
      <c r="F173" s="11">
        <v>44866</v>
      </c>
      <c r="G173" s="11">
        <v>45961</v>
      </c>
      <c r="H173" s="16" t="s">
        <v>2871</v>
      </c>
      <c r="I173" s="17" t="s">
        <v>2872</v>
      </c>
      <c r="J173" s="17" t="s">
        <v>2872</v>
      </c>
      <c r="K173" s="17" t="s">
        <v>3597</v>
      </c>
      <c r="L173" s="18" t="s">
        <v>128</v>
      </c>
      <c r="M173" s="80" t="s">
        <v>2873</v>
      </c>
      <c r="N173" s="18" t="s">
        <v>1328</v>
      </c>
      <c r="O173" s="18" t="s">
        <v>2874</v>
      </c>
      <c r="P173" s="18" t="s">
        <v>457</v>
      </c>
      <c r="Q173" s="97">
        <f>IFERROR(INDEX(BP:BP, MATCH(R173, BN:BN, 0)), "")</f>
        <v>1</v>
      </c>
      <c r="R173" s="10" t="s">
        <v>2966</v>
      </c>
      <c r="S173" s="10" t="s">
        <v>188</v>
      </c>
      <c r="T173" s="10" t="s">
        <v>2967</v>
      </c>
      <c r="U173" s="26" t="s">
        <v>22</v>
      </c>
      <c r="V173" s="13" t="s">
        <v>2922</v>
      </c>
      <c r="W173" s="26" t="s">
        <v>22</v>
      </c>
      <c r="X173" s="26" t="s">
        <v>22</v>
      </c>
      <c r="Y173" s="13"/>
      <c r="Z173" s="26" t="s">
        <v>22</v>
      </c>
      <c r="AA173" s="26" t="s">
        <v>22</v>
      </c>
      <c r="AB173" s="4" t="s">
        <v>22</v>
      </c>
      <c r="AC173" s="4" t="s">
        <v>22</v>
      </c>
      <c r="AF173">
        <v>16</v>
      </c>
      <c r="AG173" t="str">
        <v>offshore wind energy</v>
      </c>
      <c r="AH173" t="str">
        <v>This company is working in Offshore Wind energy production</v>
      </c>
      <c r="AI173" t="str">
        <v>Is not an EU-Funded Project</v>
      </c>
      <c r="AJ173" t="str">
        <v>null</v>
      </c>
      <c r="AK173" t="str">
        <v>null</v>
      </c>
      <c r="AL173" t="str">
        <v>null</v>
      </c>
      <c r="AM173" t="str">
        <v>null</v>
      </c>
      <c r="AN173" t="str">
        <v>null</v>
      </c>
      <c r="AO173" t="str">
        <v>null</v>
      </c>
      <c r="AP173" t="str">
        <v>null</v>
      </c>
      <c r="AQ173" t="str">
        <v>null</v>
      </c>
      <c r="AR173" t="str">
        <v>null</v>
      </c>
      <c r="AS173" t="str">
        <v>null</v>
      </c>
      <c r="AT173" t="str">
        <v>null</v>
      </c>
      <c r="AU173" t="str">
        <v>null</v>
      </c>
      <c r="AV173">
        <v>1</v>
      </c>
      <c r="AW173" t="str">
        <v>Groningen Seaports – Eemshaven</v>
      </c>
      <c r="AX173" t="str">
        <v>Netherlands</v>
      </c>
      <c r="AY173" t="str">
        <v>null</v>
      </c>
      <c r="AZ173" t="str">
        <v>null</v>
      </c>
      <c r="BA173" t="str">
        <v>null</v>
      </c>
      <c r="BB173" t="str">
        <v>Jan van der Molen</v>
      </c>
      <c r="BC173" t="str">
        <v>Project Manager</v>
      </c>
      <c r="BD173" t="str">
        <v>null</v>
      </c>
      <c r="BE173" t="str">
        <v>null</v>
      </c>
      <c r="BF173" t="str">
        <v>null</v>
      </c>
      <c r="BG173" t="str">
        <v>null</v>
      </c>
      <c r="BH173" t="str">
        <v>null</v>
      </c>
      <c r="BK173" t="str">
        <v>RENEWABLES GRID INITIATIVE EV</v>
      </c>
      <c r="BL173" cm="1">
        <f t="array" ref="BL173">SUMPRODUCT(($AW$2:$AW$2182=$BK173)*(1/(COUNTIFS($AH$2:$AH$2182, $AH$2:$AH$2182, $AW$2:$AW$2182, $BK173)+(COUNTIFS($AH$2:$AH$2182, $AH$2:$AH$2182, $AW$2:$AW$2182, $BK173)=0))))</f>
        <v>1</v>
      </c>
      <c r="BM173" cm="1">
        <f t="array" ref="BM173">COUNTA(_xlfn.UNIQUE(_xlfn._xlws.FILTER(Table1[Project Topic], Table1[Organization]=$BK173)))</f>
        <v>1</v>
      </c>
      <c r="BN173" s="1" t="str">
        <v>LIFCO INDUSTRIE</v>
      </c>
      <c r="BO173" t="s">
        <v>889</v>
      </c>
      <c r="BP173" cm="1">
        <f t="array" ref="BP173">SUM(IF(FREQUENCY(IF($R$2:$R$3000=BO173, MATCH($C$2:$C$3000, $C$2:$C$3000, 0)), ROW($C$2:$C$3000)-ROW($C$2)+1), 1))</f>
        <v>1</v>
      </c>
      <c r="BS173" s="68" t="s">
        <v>1065</v>
      </c>
      <c r="BT173">
        <v>1</v>
      </c>
      <c r="BV173" t="str">
        <v>LIFCO INDUSTRIE</v>
      </c>
      <c r="BW173" cm="1">
        <f t="array" ref="BW173">SUM(--(FREQUENCY(IF($R$2:$R$1538=BV173, MATCH($C$2:$C$1538, $C$2:$C$1538, 0)), ROW($C$2:$C$1538)-ROW($C$2)+1)&gt;0))</f>
        <v>1</v>
      </c>
    </row>
    <row r="174" spans="1:75" ht="31.8" customHeight="1" x14ac:dyDescent="0.3">
      <c r="A174" s="56">
        <v>17</v>
      </c>
      <c r="B174" s="59" t="s">
        <v>3715</v>
      </c>
      <c r="C174" s="15" t="s">
        <v>2869</v>
      </c>
      <c r="D174" s="15" t="s">
        <v>2870</v>
      </c>
      <c r="E174" s="10">
        <v>101084066</v>
      </c>
      <c r="F174" s="11">
        <v>44866</v>
      </c>
      <c r="G174" s="11">
        <v>45961</v>
      </c>
      <c r="H174" s="16" t="s">
        <v>2871</v>
      </c>
      <c r="I174" s="17" t="s">
        <v>2872</v>
      </c>
      <c r="J174" s="17" t="s">
        <v>2872</v>
      </c>
      <c r="K174" s="17" t="s">
        <v>3597</v>
      </c>
      <c r="L174" s="18" t="s">
        <v>128</v>
      </c>
      <c r="M174" s="80" t="s">
        <v>2873</v>
      </c>
      <c r="N174" s="18" t="s">
        <v>1328</v>
      </c>
      <c r="O174" s="18" t="s">
        <v>2874</v>
      </c>
      <c r="P174" s="18" t="s">
        <v>457</v>
      </c>
      <c r="Q174" s="97">
        <f>IFERROR(INDEX(BP:BP, MATCH(R174, BN:BN, 0)), "")</f>
        <v>1</v>
      </c>
      <c r="R174" s="10" t="s">
        <v>2954</v>
      </c>
      <c r="S174" s="10" t="s">
        <v>38</v>
      </c>
      <c r="T174" s="10" t="s">
        <v>2955</v>
      </c>
      <c r="U174" s="26" t="s">
        <v>22</v>
      </c>
      <c r="V174" s="13" t="s">
        <v>2922</v>
      </c>
      <c r="W174" s="26" t="s">
        <v>22</v>
      </c>
      <c r="X174" s="26" t="s">
        <v>22</v>
      </c>
      <c r="Y174" s="13"/>
      <c r="Z174" s="26" t="s">
        <v>22</v>
      </c>
      <c r="AA174" s="26" t="s">
        <v>22</v>
      </c>
      <c r="AB174" s="4" t="s">
        <v>22</v>
      </c>
      <c r="AC174" s="4" t="s">
        <v>22</v>
      </c>
      <c r="AF174">
        <v>16</v>
      </c>
      <c r="AG174" t="str">
        <v>offshore wind energy</v>
      </c>
      <c r="AH174" t="str">
        <v>This company is working in Offshore Wind energy production</v>
      </c>
      <c r="AI174" t="str">
        <v>Is not an EU-Funded Project</v>
      </c>
      <c r="AJ174" t="str">
        <v>null</v>
      </c>
      <c r="AK174" t="str">
        <v>null</v>
      </c>
      <c r="AL174" t="str">
        <v>null</v>
      </c>
      <c r="AM174" t="str">
        <v>null</v>
      </c>
      <c r="AN174" t="str">
        <v>null</v>
      </c>
      <c r="AO174" t="str">
        <v>null</v>
      </c>
      <c r="AP174" t="str">
        <v>null</v>
      </c>
      <c r="AQ174" t="str">
        <v>null</v>
      </c>
      <c r="AR174" t="str">
        <v>null</v>
      </c>
      <c r="AS174" t="str">
        <v>null</v>
      </c>
      <c r="AT174" t="str">
        <v>null</v>
      </c>
      <c r="AU174" t="str">
        <v>null</v>
      </c>
      <c r="AV174">
        <v>1</v>
      </c>
      <c r="AW174" t="str">
        <v>Groningen Seaports – Eemshaven</v>
      </c>
      <c r="AX174" t="str">
        <v>Netherlands</v>
      </c>
      <c r="AY174" t="str">
        <v>null</v>
      </c>
      <c r="AZ174" t="str">
        <v>http://www.linkedin.com/company/groningen-seaports-nv</v>
      </c>
      <c r="BA174" t="str">
        <v>null</v>
      </c>
      <c r="BB174" t="str">
        <v>Gielis Stuart</v>
      </c>
      <c r="BC174" t="str">
        <v>Business manager renewable energy</v>
      </c>
      <c r="BD174" t="str">
        <v>g.stuart@groningen-seaports.com</v>
      </c>
      <c r="BE174" t="str">
        <v>null</v>
      </c>
      <c r="BF174" t="str">
        <v>http://www.linkedin.com/in/gielis-stuart-53771182</v>
      </c>
      <c r="BG174" t="str">
        <v>null</v>
      </c>
      <c r="BH174" t="str">
        <v>null</v>
      </c>
      <c r="BK174" t="str">
        <v>THE UNIVERSITY OF SUSSEX</v>
      </c>
      <c r="BL174" cm="1">
        <f t="array" ref="BL174">SUMPRODUCT(($AW$2:$AW$2182=$BK174)*(1/(COUNTIFS($AH$2:$AH$2182, $AH$2:$AH$2182, $AW$2:$AW$2182, $BK174)+(COUNTIFS($AH$2:$AH$2182, $AH$2:$AH$2182, $AW$2:$AW$2182, $BK174)=0))))</f>
        <v>1</v>
      </c>
      <c r="BM174" cm="1">
        <f t="array" ref="BM174">COUNTA(_xlfn.UNIQUE(_xlfn._xlws.FILTER(Table1[Project Topic], Table1[Organization]=$BK174)))</f>
        <v>1</v>
      </c>
      <c r="BN174" s="93" t="str">
        <v>MASSACHUSETTS INSTITUTE OF TECHNOLOGY</v>
      </c>
      <c r="BO174" t="s">
        <v>891</v>
      </c>
      <c r="BP174" cm="1">
        <f t="array" ref="BP174">SUM(IF(FREQUENCY(IF($R$2:$R$3000=BO174, MATCH($C$2:$C$3000, $C$2:$C$3000, 0)), ROW($C$2:$C$3000)-ROW($C$2)+1), 1))</f>
        <v>1</v>
      </c>
      <c r="BS174" s="68" t="s">
        <v>1052</v>
      </c>
      <c r="BT174">
        <v>1</v>
      </c>
      <c r="BV174" t="str">
        <v>MASSACHUSETTS INSTITUTE OF TECHNOLOGY</v>
      </c>
      <c r="BW174" cm="1">
        <f t="array" ref="BW174">SUM(--(FREQUENCY(IF($R$2:$R$1538=BV174, MATCH($C$2:$C$1538, $C$2:$C$1538, 0)), ROW($C$2:$C$1538)-ROW($C$2)+1)&gt;0))</f>
        <v>1</v>
      </c>
    </row>
    <row r="175" spans="1:75" ht="31.8" customHeight="1" x14ac:dyDescent="0.3">
      <c r="A175" s="56">
        <v>17</v>
      </c>
      <c r="B175" s="59" t="s">
        <v>3715</v>
      </c>
      <c r="C175" s="15" t="s">
        <v>2869</v>
      </c>
      <c r="D175" s="15" t="s">
        <v>2870</v>
      </c>
      <c r="E175" s="10">
        <v>101084066</v>
      </c>
      <c r="F175" s="11">
        <v>44866</v>
      </c>
      <c r="G175" s="11">
        <v>45961</v>
      </c>
      <c r="H175" s="16" t="s">
        <v>2871</v>
      </c>
      <c r="I175" s="17" t="s">
        <v>2872</v>
      </c>
      <c r="J175" s="17" t="s">
        <v>2872</v>
      </c>
      <c r="K175" s="17" t="s">
        <v>3597</v>
      </c>
      <c r="L175" s="18" t="s">
        <v>128</v>
      </c>
      <c r="M175" s="80" t="s">
        <v>2873</v>
      </c>
      <c r="N175" s="18" t="s">
        <v>1328</v>
      </c>
      <c r="O175" s="18" t="s">
        <v>2874</v>
      </c>
      <c r="P175" s="18" t="s">
        <v>457</v>
      </c>
      <c r="Q175" s="97">
        <f>IFERROR(INDEX(BP:BP, MATCH(R175, BN:BN, 0)), "")</f>
        <v>1</v>
      </c>
      <c r="R175" s="10" t="s">
        <v>2416</v>
      </c>
      <c r="S175" s="10" t="s">
        <v>47</v>
      </c>
      <c r="T175" s="10" t="s">
        <v>2951</v>
      </c>
      <c r="U175" s="26" t="s">
        <v>22</v>
      </c>
      <c r="V175" s="13" t="s">
        <v>2922</v>
      </c>
      <c r="W175" s="26" t="s">
        <v>22</v>
      </c>
      <c r="X175" s="26" t="s">
        <v>22</v>
      </c>
      <c r="Y175" s="13"/>
      <c r="Z175" s="26" t="s">
        <v>22</v>
      </c>
      <c r="AA175" s="26" t="s">
        <v>22</v>
      </c>
      <c r="AB175" s="4" t="s">
        <v>22</v>
      </c>
      <c r="AC175" s="4" t="s">
        <v>22</v>
      </c>
      <c r="AF175">
        <v>16</v>
      </c>
      <c r="AG175" t="str">
        <v>offshore wind energy</v>
      </c>
      <c r="AH175" t="str">
        <v>This company is working in Offshore Wind energy production</v>
      </c>
      <c r="AI175" t="str">
        <v>Is not an EU-Funded Project</v>
      </c>
      <c r="AJ175" t="str">
        <v>null</v>
      </c>
      <c r="AK175" t="str">
        <v>null</v>
      </c>
      <c r="AL175" t="str">
        <v>null</v>
      </c>
      <c r="AM175" t="str">
        <v>null</v>
      </c>
      <c r="AN175" t="str">
        <v>null</v>
      </c>
      <c r="AO175" t="str">
        <v>null</v>
      </c>
      <c r="AP175" t="str">
        <v>null</v>
      </c>
      <c r="AQ175" t="str">
        <v>null</v>
      </c>
      <c r="AR175" t="str">
        <v>null</v>
      </c>
      <c r="AS175" t="str">
        <v>null</v>
      </c>
      <c r="AT175" t="str">
        <v>null</v>
      </c>
      <c r="AU175" t="str">
        <v>null</v>
      </c>
      <c r="AV175">
        <v>1</v>
      </c>
      <c r="AW175" t="str">
        <v>Hellenic Wind Energy Association (HWEA/ELETAEN)</v>
      </c>
      <c r="AX175" t="str">
        <v>Greece</v>
      </c>
      <c r="AY175" t="str">
        <v>null</v>
      </c>
      <c r="AZ175" t="str">
        <v>https://www.linkedin.com/company/eletaen/</v>
      </c>
      <c r="BA175" t="str">
        <v>null</v>
      </c>
      <c r="BB175" t="str">
        <v>Efi Karra</v>
      </c>
      <c r="BC175" t="str">
        <v>Sustainability &amp; Policy Advocacy Officer</v>
      </c>
      <c r="BD175" t="str">
        <v>ekarra@eletaen.gr</v>
      </c>
      <c r="BE175" t="str">
        <v>null</v>
      </c>
      <c r="BF175" t="str">
        <v>linkedin.com/in/efi-karra-4ab738b3</v>
      </c>
      <c r="BG175" t="str">
        <v>null</v>
      </c>
      <c r="BH175" t="str">
        <v>null</v>
      </c>
      <c r="BK175" t="str">
        <v>UNIVERSITAT AUTONOMA DE BARCELONA</v>
      </c>
      <c r="BL175" cm="1">
        <f t="array" ref="BL175">SUMPRODUCT(($AW$2:$AW$2182=$BK175)*(1/(COUNTIFS($AH$2:$AH$2182, $AH$2:$AH$2182, $AW$2:$AW$2182, $BK175)+(COUNTIFS($AH$2:$AH$2182, $AH$2:$AH$2182, $AW$2:$AW$2182, $BK175)=0))))</f>
        <v>1</v>
      </c>
      <c r="BM175" cm="1">
        <f t="array" ref="BM175">COUNTA(_xlfn.UNIQUE(_xlfn._xlws.FILTER(Table1[Project Topic], Table1[Organization]=$BK175)))</f>
        <v>3</v>
      </c>
      <c r="BN175" s="1" t="str">
        <v>POLITECHNIKA MORSKA W SZCZECINIE</v>
      </c>
      <c r="BO175" t="s">
        <v>893</v>
      </c>
      <c r="BP175" cm="1">
        <f t="array" ref="BP175">SUM(IF(FREQUENCY(IF($R$2:$R$3000=BO175, MATCH($C$2:$C$3000, $C$2:$C$3000, 0)), ROW($C$2:$C$3000)-ROW($C$2)+1), 1))</f>
        <v>1</v>
      </c>
      <c r="BS175" s="68" t="s">
        <v>1058</v>
      </c>
      <c r="BT175">
        <v>1</v>
      </c>
      <c r="BV175" t="str">
        <v>POLITECHNIKA MORSKA W SZCZECINIE</v>
      </c>
      <c r="BW175" cm="1">
        <f t="array" ref="BW175">SUM(--(FREQUENCY(IF($R$2:$R$1538=BV175, MATCH($C$2:$C$1538, $C$2:$C$1538, 0)), ROW($C$2:$C$1538)-ROW($C$2)+1)&gt;0))</f>
        <v>2</v>
      </c>
    </row>
    <row r="176" spans="1:75" ht="31.8" customHeight="1" x14ac:dyDescent="0.3">
      <c r="A176" s="56">
        <v>17</v>
      </c>
      <c r="B176" s="59" t="s">
        <v>3715</v>
      </c>
      <c r="C176" s="15" t="s">
        <v>2869</v>
      </c>
      <c r="D176" s="15" t="s">
        <v>2870</v>
      </c>
      <c r="E176" s="10">
        <v>101084066</v>
      </c>
      <c r="F176" s="11">
        <v>44866</v>
      </c>
      <c r="G176" s="11">
        <v>45961</v>
      </c>
      <c r="H176" s="16" t="s">
        <v>2871</v>
      </c>
      <c r="I176" s="17" t="s">
        <v>2872</v>
      </c>
      <c r="J176" s="17" t="s">
        <v>2872</v>
      </c>
      <c r="K176" s="17" t="s">
        <v>3597</v>
      </c>
      <c r="L176" s="18" t="s">
        <v>128</v>
      </c>
      <c r="M176" s="80" t="s">
        <v>2873</v>
      </c>
      <c r="N176" s="18" t="s">
        <v>1328</v>
      </c>
      <c r="O176" s="18" t="s">
        <v>2874</v>
      </c>
      <c r="P176" s="18" t="s">
        <v>679</v>
      </c>
      <c r="Q176" s="97">
        <f>IFERROR(INDEX(BP:BP, MATCH(R176, BN:BN, 0)), "")</f>
        <v>4</v>
      </c>
      <c r="R176" s="13" t="s">
        <v>2919</v>
      </c>
      <c r="S176" s="13" t="s">
        <v>38</v>
      </c>
      <c r="T176" s="14" t="s">
        <v>2920</v>
      </c>
      <c r="U176" s="13" t="s">
        <v>2921</v>
      </c>
      <c r="V176" s="13" t="s">
        <v>2922</v>
      </c>
      <c r="W176" s="13" t="s">
        <v>2923</v>
      </c>
      <c r="X176" s="13" t="s">
        <v>408</v>
      </c>
      <c r="Y176" s="13" t="s">
        <v>2924</v>
      </c>
      <c r="Z176" s="13" t="s">
        <v>2925</v>
      </c>
      <c r="AA176" s="13" t="s">
        <v>2926</v>
      </c>
      <c r="AB176" s="119" t="s">
        <v>2927</v>
      </c>
      <c r="AC176" s="25" t="s">
        <v>2949</v>
      </c>
      <c r="AF176">
        <v>16</v>
      </c>
      <c r="AG176" t="str">
        <v>offshore wind energy</v>
      </c>
      <c r="AH176" t="str">
        <v>This company is working in Offshore Wind energy production</v>
      </c>
      <c r="AI176" t="str">
        <v>Is not an EU-Funded Project</v>
      </c>
      <c r="AJ176" t="str">
        <v>null</v>
      </c>
      <c r="AK176" t="str">
        <v>null</v>
      </c>
      <c r="AL176" t="str">
        <v>null</v>
      </c>
      <c r="AM176" t="str">
        <v>null</v>
      </c>
      <c r="AN176" t="str">
        <v>null</v>
      </c>
      <c r="AO176" t="str">
        <v>null</v>
      </c>
      <c r="AP176" t="str">
        <v>null</v>
      </c>
      <c r="AQ176" t="str">
        <v>null</v>
      </c>
      <c r="AR176" t="str">
        <v>null</v>
      </c>
      <c r="AS176" t="str">
        <v>null</v>
      </c>
      <c r="AT176" t="str">
        <v>null</v>
      </c>
      <c r="AU176" t="str">
        <v>null</v>
      </c>
      <c r="AV176">
        <v>1</v>
      </c>
      <c r="AW176" t="str">
        <v>IEA wind TCP</v>
      </c>
      <c r="AX176" t="str">
        <v>Denmark</v>
      </c>
      <c r="AY176" t="str">
        <v>null</v>
      </c>
      <c r="AZ176" t="str">
        <v>www.linkedin.com/company/iea-wind</v>
      </c>
      <c r="BA176" t="str">
        <v>null</v>
      </c>
      <c r="BB176" t="str">
        <v>Ruud Oerlemans</v>
      </c>
      <c r="BC176" t="str">
        <v>Vice Chair for The Turbine</v>
      </c>
      <c r="BD176" t="str">
        <v>ruud.oerlemans@rvo.nl</v>
      </c>
      <c r="BE176" t="str">
        <v>null</v>
      </c>
      <c r="BF176" t="str">
        <v>null</v>
      </c>
      <c r="BG176" t="str">
        <v>null</v>
      </c>
      <c r="BH176" t="str">
        <v>null</v>
      </c>
      <c r="BK176" t="str">
        <v>CREADIS SPOLKA Z OGRANICZONA ODPOWIEDZIALNOSCIA</v>
      </c>
      <c r="BL176" cm="1">
        <f t="array" ref="BL176">SUMPRODUCT(($AW$2:$AW$2182=$BK176)*(1/(COUNTIFS($AH$2:$AH$2182, $AH$2:$AH$2182, $AW$2:$AW$2182, $BK176)+(COUNTIFS($AH$2:$AH$2182, $AH$2:$AH$2182, $AW$2:$AW$2182, $BK176)=0))))</f>
        <v>1</v>
      </c>
      <c r="BM176" cm="1">
        <f t="array" ref="BM176">COUNTA(_xlfn.UNIQUE(_xlfn._xlws.FILTER(Table1[Project Topic], Table1[Organization]=$BK176)))</f>
        <v>1</v>
      </c>
      <c r="BN176" s="93" t="str">
        <v>POLITECNICO DI TORINO</v>
      </c>
      <c r="BO176" t="s">
        <v>895</v>
      </c>
      <c r="BP176" cm="1">
        <f t="array" ref="BP176">SUM(IF(FREQUENCY(IF($R$2:$R$3000=BO176, MATCH($C$2:$C$3000, $C$2:$C$3000, 0)), ROW($C$2:$C$3000)-ROW($C$2)+1), 1))</f>
        <v>1</v>
      </c>
      <c r="BS176" s="68" t="s">
        <v>1066</v>
      </c>
      <c r="BT176">
        <v>1</v>
      </c>
      <c r="BV176" t="str">
        <v>POLITECNICO DI TORINO</v>
      </c>
      <c r="BW176" cm="1">
        <f t="array" ref="BW176">SUM(--(FREQUENCY(IF($R$2:$R$1538=BV176, MATCH($C$2:$C$1538, $C$2:$C$1538, 0)), ROW($C$2:$C$1538)-ROW($C$2)+1)&gt;0))</f>
        <v>4</v>
      </c>
    </row>
    <row r="177" spans="1:75" ht="31.8" customHeight="1" x14ac:dyDescent="0.3">
      <c r="A177" s="56">
        <v>17</v>
      </c>
      <c r="B177" s="59" t="s">
        <v>3715</v>
      </c>
      <c r="C177" s="15" t="s">
        <v>2869</v>
      </c>
      <c r="D177" s="15" t="s">
        <v>2870</v>
      </c>
      <c r="E177" s="10">
        <v>101084066</v>
      </c>
      <c r="F177" s="11">
        <v>44866</v>
      </c>
      <c r="G177" s="11">
        <v>45961</v>
      </c>
      <c r="H177" s="16" t="s">
        <v>2871</v>
      </c>
      <c r="I177" s="17" t="s">
        <v>2872</v>
      </c>
      <c r="J177" s="17" t="s">
        <v>2872</v>
      </c>
      <c r="K177" s="17" t="s">
        <v>3597</v>
      </c>
      <c r="L177" s="18" t="s">
        <v>128</v>
      </c>
      <c r="M177" s="80" t="s">
        <v>2873</v>
      </c>
      <c r="N177" s="18" t="s">
        <v>1328</v>
      </c>
      <c r="O177" s="18" t="s">
        <v>2874</v>
      </c>
      <c r="P177" s="18" t="s">
        <v>457</v>
      </c>
      <c r="Q177" s="97">
        <f>IFERROR(INDEX(BP:BP, MATCH(R177, BN:BN, 0)), "")</f>
        <v>1</v>
      </c>
      <c r="R177" s="10" t="s">
        <v>2962</v>
      </c>
      <c r="S177" s="10" t="s">
        <v>38</v>
      </c>
      <c r="T177" s="10" t="s">
        <v>2963</v>
      </c>
      <c r="U177" s="26" t="s">
        <v>22</v>
      </c>
      <c r="V177" s="13" t="s">
        <v>2922</v>
      </c>
      <c r="W177" s="26" t="s">
        <v>22</v>
      </c>
      <c r="X177" s="26" t="s">
        <v>22</v>
      </c>
      <c r="Y177" s="13"/>
      <c r="Z177" s="26" t="s">
        <v>22</v>
      </c>
      <c r="AA177" s="26" t="s">
        <v>22</v>
      </c>
      <c r="AB177" s="4" t="s">
        <v>22</v>
      </c>
      <c r="AC177" s="4" t="s">
        <v>22</v>
      </c>
      <c r="AF177">
        <v>16</v>
      </c>
      <c r="AG177" t="str">
        <v>offshore wind energy</v>
      </c>
      <c r="AH177" t="str">
        <v>This company is working in Offshore Wind energy production</v>
      </c>
      <c r="AI177" t="str">
        <v>Is not an EU-Funded Project</v>
      </c>
      <c r="AJ177" t="str">
        <v>null</v>
      </c>
      <c r="AK177" t="str">
        <v>null</v>
      </c>
      <c r="AL177" t="str">
        <v>null</v>
      </c>
      <c r="AM177" t="str">
        <v>null</v>
      </c>
      <c r="AN177" t="str">
        <v>null</v>
      </c>
      <c r="AO177" t="str">
        <v>null</v>
      </c>
      <c r="AP177" t="str">
        <v>null</v>
      </c>
      <c r="AQ177" t="str">
        <v>null</v>
      </c>
      <c r="AR177" t="str">
        <v>null</v>
      </c>
      <c r="AS177" t="str">
        <v>null</v>
      </c>
      <c r="AT177" t="str">
        <v>null</v>
      </c>
      <c r="AU177" t="str">
        <v>null</v>
      </c>
      <c r="AV177">
        <v>1</v>
      </c>
      <c r="AW177" t="str">
        <v>IEA wind TCP</v>
      </c>
      <c r="AX177" t="str">
        <v>Denmark</v>
      </c>
      <c r="AY177" t="str">
        <v>null</v>
      </c>
      <c r="AZ177" t="str">
        <v>www.linkedin.com/company/iea-wind</v>
      </c>
      <c r="BA177" t="str">
        <v>null</v>
      </c>
      <c r="BB177" t="str">
        <v>Katja Maus</v>
      </c>
      <c r="BC177" t="str">
        <v>Vice Chair for Environmental Co-design</v>
      </c>
      <c r="BD177" t="str">
        <v>katja.maus@bfe.admin.ch</v>
      </c>
      <c r="BE177" t="str">
        <v>null</v>
      </c>
      <c r="BF177" t="str">
        <v>null</v>
      </c>
      <c r="BG177" t="str">
        <v>null</v>
      </c>
      <c r="BH177" t="str">
        <v>null</v>
      </c>
      <c r="BK177" t="str">
        <v>DANSK INGENIORSERVICE A/S</v>
      </c>
      <c r="BL177" cm="1">
        <f t="array" ref="BL177">SUMPRODUCT(($AW$2:$AW$2182=$BK177)*(1/(COUNTIFS($AH$2:$AH$2182, $AH$2:$AH$2182, $AW$2:$AW$2182, $BK177)+(COUNTIFS($AH$2:$AH$2182, $AH$2:$AH$2182, $AW$2:$AW$2182, $BK177)=0))))</f>
        <v>1</v>
      </c>
      <c r="BM177" cm="1">
        <f t="array" ref="BM177">COUNTA(_xlfn.UNIQUE(_xlfn._xlws.FILTER(Table1[Project Topic], Table1[Organization]=$BK177)))</f>
        <v>1</v>
      </c>
      <c r="BN177" s="1" t="str">
        <v>SART VON ROHR</v>
      </c>
      <c r="BO177" t="s">
        <v>897</v>
      </c>
      <c r="BP177" cm="1">
        <f t="array" ref="BP177">SUM(IF(FREQUENCY(IF($R$2:$R$3000=BO177, MATCH($C$2:$C$3000, $C$2:$C$3000, 0)), ROW($C$2:$C$3000)-ROW($C$2)+1), 1))</f>
        <v>6</v>
      </c>
      <c r="BS177" s="67" t="s">
        <v>2882</v>
      </c>
      <c r="BT177">
        <v>7</v>
      </c>
      <c r="BV177" t="str">
        <v>SART VON ROHR</v>
      </c>
      <c r="BW177" cm="1">
        <f t="array" ref="BW177">SUM(--(FREQUENCY(IF($R$2:$R$1538=BV177, MATCH($C$2:$C$1538, $C$2:$C$1538, 0)), ROW($C$2:$C$1538)-ROW($C$2)+1)&gt;0))</f>
        <v>1</v>
      </c>
    </row>
    <row r="178" spans="1:75" ht="31.8" customHeight="1" x14ac:dyDescent="0.3">
      <c r="A178" s="56">
        <v>17</v>
      </c>
      <c r="B178" s="59" t="s">
        <v>3715</v>
      </c>
      <c r="C178" s="15" t="s">
        <v>2869</v>
      </c>
      <c r="D178" s="15" t="s">
        <v>2870</v>
      </c>
      <c r="E178" s="10">
        <v>101084066</v>
      </c>
      <c r="F178" s="11">
        <v>44866</v>
      </c>
      <c r="G178" s="11">
        <v>45961</v>
      </c>
      <c r="H178" s="16" t="s">
        <v>2871</v>
      </c>
      <c r="I178" s="17" t="s">
        <v>2872</v>
      </c>
      <c r="J178" s="17" t="s">
        <v>2872</v>
      </c>
      <c r="K178" s="17" t="s">
        <v>3597</v>
      </c>
      <c r="L178" s="18" t="s">
        <v>128</v>
      </c>
      <c r="M178" s="80" t="s">
        <v>2873</v>
      </c>
      <c r="N178" s="18" t="s">
        <v>1328</v>
      </c>
      <c r="O178" s="18" t="s">
        <v>2874</v>
      </c>
      <c r="P178" s="18" t="s">
        <v>457</v>
      </c>
      <c r="Q178" s="97">
        <f>IFERROR(INDEX(BP:BP, MATCH(R178, BN:BN, 0)), "")</f>
        <v>3</v>
      </c>
      <c r="R178" s="10" t="s">
        <v>1113</v>
      </c>
      <c r="S178" s="10" t="s">
        <v>318</v>
      </c>
      <c r="T178" s="10" t="s">
        <v>2952</v>
      </c>
      <c r="U178" s="26" t="s">
        <v>22</v>
      </c>
      <c r="V178" s="13" t="s">
        <v>2922</v>
      </c>
      <c r="W178" s="26" t="s">
        <v>22</v>
      </c>
      <c r="X178" s="26" t="s">
        <v>22</v>
      </c>
      <c r="Y178" s="13"/>
      <c r="Z178" s="26" t="s">
        <v>22</v>
      </c>
      <c r="AA178" s="26" t="s">
        <v>22</v>
      </c>
      <c r="AB178" s="4" t="s">
        <v>22</v>
      </c>
      <c r="AC178" s="4" t="s">
        <v>22</v>
      </c>
      <c r="AF178">
        <v>16</v>
      </c>
      <c r="AG178" t="str">
        <v>offshore wind energy</v>
      </c>
      <c r="AH178" t="str">
        <v>This company is working in Offshore Wind energy production</v>
      </c>
      <c r="AI178" t="str">
        <v>Is not an EU-Funded Project</v>
      </c>
      <c r="AJ178" t="str">
        <v>null</v>
      </c>
      <c r="AK178" t="str">
        <v>null</v>
      </c>
      <c r="AL178" t="str">
        <v>null</v>
      </c>
      <c r="AM178" t="str">
        <v>null</v>
      </c>
      <c r="AN178" t="str">
        <v>null</v>
      </c>
      <c r="AO178" t="str">
        <v>null</v>
      </c>
      <c r="AP178" t="str">
        <v>null</v>
      </c>
      <c r="AQ178" t="str">
        <v>null</v>
      </c>
      <c r="AR178" t="str">
        <v>null</v>
      </c>
      <c r="AS178" t="str">
        <v>null</v>
      </c>
      <c r="AT178" t="str">
        <v>null</v>
      </c>
      <c r="AU178" t="str">
        <v>null</v>
      </c>
      <c r="AV178">
        <v>1</v>
      </c>
      <c r="AW178" t="str">
        <v>IsraWEA</v>
      </c>
      <c r="AX178" t="str">
        <v>Israel</v>
      </c>
      <c r="AY178" t="str">
        <v>null</v>
      </c>
      <c r="AZ178" t="str">
        <v>null</v>
      </c>
      <c r="BA178" t="str">
        <v>null</v>
      </c>
      <c r="BB178" t="str">
        <v>Gadi Hareli</v>
      </c>
      <c r="BC178" t="str">
        <v>CEO</v>
      </c>
      <c r="BD178" t="str">
        <v>null</v>
      </c>
      <c r="BE178" t="str">
        <v>null</v>
      </c>
      <c r="BF178" t="str">
        <v>https://www.linkedin.com/in/gadi-hareli</v>
      </c>
      <c r="BG178" t="str">
        <v>null</v>
      </c>
      <c r="BH178" t="str">
        <v>null</v>
      </c>
      <c r="BK178" t="str">
        <v>EURO-FUNDING EU PROJECTS SOCIEDAD LIMITADA</v>
      </c>
      <c r="BL178" cm="1">
        <f t="array" ref="BL178">SUMPRODUCT(($AW$2:$AW$2182=$BK178)*(1/(COUNTIFS($AH$2:$AH$2182, $AH$2:$AH$2182, $AW$2:$AW$2182, $BK178)+(COUNTIFS($AH$2:$AH$2182, $AH$2:$AH$2182, $AW$2:$AW$2182, $BK178)=0))))</f>
        <v>1</v>
      </c>
      <c r="BM178" cm="1">
        <f t="array" ref="BM178">COUNTA(_xlfn.UNIQUE(_xlfn._xlws.FILTER(Table1[Project Topic], Table1[Organization]=$BK178)))</f>
        <v>1</v>
      </c>
      <c r="BN178" s="93" t="str">
        <v>UNIVERSITA DEGLI STUDI DI SIENA</v>
      </c>
      <c r="BO178" t="s">
        <v>899</v>
      </c>
      <c r="BP178" cm="1">
        <f t="array" ref="BP178">SUM(IF(FREQUENCY(IF($R$2:$R$3000=BO178, MATCH($C$2:$C$3000, $C$2:$C$3000, 0)), ROW($C$2:$C$3000)-ROW($C$2)+1), 1))</f>
        <v>1</v>
      </c>
      <c r="BS178" s="68" t="s">
        <v>401</v>
      </c>
      <c r="BT178">
        <v>1</v>
      </c>
      <c r="BV178" t="str">
        <v>UNIVERSITA DEGLI STUDI DI SIENA</v>
      </c>
      <c r="BW178" cm="1">
        <f t="array" ref="BW178">SUM(--(FREQUENCY(IF($R$2:$R$1538=BV178, MATCH($C$2:$C$1538, $C$2:$C$1538, 0)), ROW($C$2:$C$1538)-ROW($C$2)+1)&gt;0))</f>
        <v>1</v>
      </c>
    </row>
    <row r="179" spans="1:75" ht="31.8" customHeight="1" x14ac:dyDescent="0.3">
      <c r="A179" s="56">
        <v>17</v>
      </c>
      <c r="B179" s="59" t="s">
        <v>3715</v>
      </c>
      <c r="C179" s="15" t="s">
        <v>2869</v>
      </c>
      <c r="D179" s="15" t="s">
        <v>2870</v>
      </c>
      <c r="E179" s="10">
        <v>101084066</v>
      </c>
      <c r="F179" s="11">
        <v>44866</v>
      </c>
      <c r="G179" s="11">
        <v>45961</v>
      </c>
      <c r="H179" s="16" t="s">
        <v>2871</v>
      </c>
      <c r="I179" s="17" t="s">
        <v>2872</v>
      </c>
      <c r="J179" s="17" t="s">
        <v>2872</v>
      </c>
      <c r="K179" s="17" t="s">
        <v>3597</v>
      </c>
      <c r="L179" s="18" t="s">
        <v>128</v>
      </c>
      <c r="M179" s="80" t="s">
        <v>2873</v>
      </c>
      <c r="N179" s="18" t="s">
        <v>1328</v>
      </c>
      <c r="O179" s="18" t="s">
        <v>2874</v>
      </c>
      <c r="P179" s="18" t="s">
        <v>457</v>
      </c>
      <c r="Q179" s="97">
        <f>IFERROR(INDEX(BP:BP, MATCH(R179, BN:BN, 0)), "")</f>
        <v>1</v>
      </c>
      <c r="R179" s="10" t="s">
        <v>187</v>
      </c>
      <c r="S179" s="10" t="s">
        <v>188</v>
      </c>
      <c r="T179" s="10" t="s">
        <v>2953</v>
      </c>
      <c r="U179" s="26" t="s">
        <v>22</v>
      </c>
      <c r="V179" s="13" t="s">
        <v>2922</v>
      </c>
      <c r="W179" s="26" t="s">
        <v>22</v>
      </c>
      <c r="X179" s="26" t="s">
        <v>22</v>
      </c>
      <c r="Y179" s="13"/>
      <c r="Z179" s="26" t="s">
        <v>22</v>
      </c>
      <c r="AA179" s="26" t="s">
        <v>22</v>
      </c>
      <c r="AB179" s="4" t="s">
        <v>22</v>
      </c>
      <c r="AC179" s="4" t="s">
        <v>22</v>
      </c>
      <c r="AF179">
        <v>16</v>
      </c>
      <c r="AG179" t="str">
        <v>offshore wind energy</v>
      </c>
      <c r="AH179" t="str">
        <v>This company is working in Offshore Wind energy production</v>
      </c>
      <c r="AI179" t="str">
        <v>Is not an EU-Funded Project</v>
      </c>
      <c r="AJ179" t="str">
        <v>null</v>
      </c>
      <c r="AK179" t="str">
        <v>null</v>
      </c>
      <c r="AL179" t="str">
        <v>null</v>
      </c>
      <c r="AM179" t="str">
        <v>null</v>
      </c>
      <c r="AN179" t="str">
        <v>null</v>
      </c>
      <c r="AO179" t="str">
        <v>null</v>
      </c>
      <c r="AP179" t="str">
        <v>null</v>
      </c>
      <c r="AQ179" t="str">
        <v>null</v>
      </c>
      <c r="AR179" t="str">
        <v>null</v>
      </c>
      <c r="AS179" t="str">
        <v>null</v>
      </c>
      <c r="AT179" t="str">
        <v>null</v>
      </c>
      <c r="AU179" t="str">
        <v>null</v>
      </c>
      <c r="AV179">
        <v>1</v>
      </c>
      <c r="AW179" t="str">
        <v>Italian Association for Wind Engineering - ANIV</v>
      </c>
      <c r="AX179" t="str">
        <v>Italy</v>
      </c>
      <c r="AY179" t="str">
        <v>null</v>
      </c>
      <c r="AZ179" t="str">
        <v>www.linkedin.com/company/aniv-iawe</v>
      </c>
      <c r="BA179" t="str">
        <v>null</v>
      </c>
      <c r="BB179" t="str">
        <v>Giuliano Augusti</v>
      </c>
      <c r="BC179" t="str">
        <v>Founding President</v>
      </c>
      <c r="BD179" t="str">
        <v>giuliano.augusti@gmail.com</v>
      </c>
      <c r="BE179" t="str">
        <v>null</v>
      </c>
      <c r="BF179" t="str">
        <v>null</v>
      </c>
      <c r="BG179" t="str">
        <v>null</v>
      </c>
      <c r="BH179" t="str">
        <v>null</v>
      </c>
      <c r="BK179" t="str">
        <v>EXPONENTIAL RENEWABLES SL</v>
      </c>
      <c r="BL179" cm="1">
        <f t="array" ref="BL179">SUMPRODUCT(($AW$2:$AW$2182=$BK179)*(1/(COUNTIFS($AH$2:$AH$2182, $AH$2:$AH$2182, $AW$2:$AW$2182, $BK179)+(COUNTIFS($AH$2:$AH$2182, $AH$2:$AH$2182, $AW$2:$AW$2182, $BK179)=0))))</f>
        <v>1</v>
      </c>
      <c r="BM179" cm="1">
        <f t="array" ref="BM179">COUNTA(_xlfn.UNIQUE(_xlfn._xlws.FILTER(Table1[Project Topic], Table1[Organization]=$BK179)))</f>
        <v>1</v>
      </c>
      <c r="BN179" s="1" t="str">
        <v>UNIWERSYTET SZCZECINSKI</v>
      </c>
      <c r="BO179" t="s">
        <v>901</v>
      </c>
      <c r="BP179" cm="1">
        <f t="array" ref="BP179">SUM(IF(FREQUENCY(IF($R$2:$R$3000=BO179, MATCH($C$2:$C$3000, $C$2:$C$3000, 0)), ROW($C$2:$C$3000)-ROW($C$2)+1), 1))</f>
        <v>4</v>
      </c>
      <c r="BS179" s="68" t="s">
        <v>1489</v>
      </c>
      <c r="BT179">
        <v>1</v>
      </c>
      <c r="BV179" t="str">
        <v>UNIWERSYTET SZCZECINSKI</v>
      </c>
      <c r="BW179" cm="1">
        <f t="array" ref="BW179">SUM(--(FREQUENCY(IF($R$2:$R$1538=BV179, MATCH($C$2:$C$1538, $C$2:$C$1538, 0)), ROW($C$2:$C$1538)-ROW($C$2)+1)&gt;0))</f>
        <v>1</v>
      </c>
    </row>
    <row r="180" spans="1:75" ht="31.8" customHeight="1" x14ac:dyDescent="0.3">
      <c r="A180" s="56">
        <v>17</v>
      </c>
      <c r="B180" s="59" t="s">
        <v>3715</v>
      </c>
      <c r="C180" s="15" t="s">
        <v>2869</v>
      </c>
      <c r="D180" s="15" t="s">
        <v>2870</v>
      </c>
      <c r="E180" s="10">
        <v>101084066</v>
      </c>
      <c r="F180" s="11">
        <v>44866</v>
      </c>
      <c r="G180" s="11">
        <v>45961</v>
      </c>
      <c r="H180" s="16" t="s">
        <v>2871</v>
      </c>
      <c r="I180" s="17" t="s">
        <v>2872</v>
      </c>
      <c r="J180" s="17" t="s">
        <v>2872</v>
      </c>
      <c r="K180" s="17" t="s">
        <v>3597</v>
      </c>
      <c r="L180" s="18" t="s">
        <v>128</v>
      </c>
      <c r="M180" s="80" t="s">
        <v>2873</v>
      </c>
      <c r="N180" s="18" t="s">
        <v>1328</v>
      </c>
      <c r="O180" s="18" t="s">
        <v>2874</v>
      </c>
      <c r="P180" s="18" t="s">
        <v>457</v>
      </c>
      <c r="Q180" s="97">
        <f>IFERROR(INDEX(BP:BP, MATCH(R180, BN:BN, 0)), "")</f>
        <v>1</v>
      </c>
      <c r="R180" s="10" t="s">
        <v>2956</v>
      </c>
      <c r="S180" s="10" t="s">
        <v>188</v>
      </c>
      <c r="T180" s="10" t="s">
        <v>2957</v>
      </c>
      <c r="U180" s="26" t="s">
        <v>22</v>
      </c>
      <c r="V180" s="13" t="s">
        <v>2922</v>
      </c>
      <c r="W180" s="26" t="s">
        <v>22</v>
      </c>
      <c r="X180" s="26" t="s">
        <v>22</v>
      </c>
      <c r="Y180" s="13"/>
      <c r="Z180" s="26" t="s">
        <v>22</v>
      </c>
      <c r="AA180" s="26" t="s">
        <v>22</v>
      </c>
      <c r="AB180" s="4" t="s">
        <v>22</v>
      </c>
      <c r="AC180" s="4" t="s">
        <v>22</v>
      </c>
      <c r="AF180">
        <v>16</v>
      </c>
      <c r="AG180" t="str">
        <v>offshore wind energy</v>
      </c>
      <c r="AH180" t="str">
        <v>This company is working in Offshore Wind energy production</v>
      </c>
      <c r="AI180" t="str">
        <v>Is not an EU-Funded Project</v>
      </c>
      <c r="AJ180" t="str">
        <v>null</v>
      </c>
      <c r="AK180" t="str">
        <v>null</v>
      </c>
      <c r="AL180" t="str">
        <v>null</v>
      </c>
      <c r="AM180" t="str">
        <v>null</v>
      </c>
      <c r="AN180" t="str">
        <v>null</v>
      </c>
      <c r="AO180" t="str">
        <v>null</v>
      </c>
      <c r="AP180" t="str">
        <v>null</v>
      </c>
      <c r="AQ180" t="str">
        <v>null</v>
      </c>
      <c r="AR180" t="str">
        <v>null</v>
      </c>
      <c r="AS180" t="str">
        <v>null</v>
      </c>
      <c r="AT180" t="str">
        <v>null</v>
      </c>
      <c r="AU180" t="str">
        <v>null</v>
      </c>
      <c r="AV180">
        <v>1</v>
      </c>
      <c r="AW180" t="str">
        <v>Italian Association for Wind Engineering - ANIV</v>
      </c>
      <c r="AX180" t="str">
        <v>Italy</v>
      </c>
      <c r="AY180" t="str">
        <v>null</v>
      </c>
      <c r="AZ180" t="str">
        <v>www.linkedin.com/company/aniv-iawe</v>
      </c>
      <c r="BA180" t="str">
        <v>null</v>
      </c>
      <c r="BB180" t="str">
        <v>Maria Pia Repetto</v>
      </c>
      <c r="BC180" t="str">
        <v>President</v>
      </c>
      <c r="BD180" t="str">
        <v>maria.pia.repetto@unige.it</v>
      </c>
      <c r="BE180" t="str">
        <v>null</v>
      </c>
      <c r="BF180" t="str">
        <v>null</v>
      </c>
      <c r="BG180" t="str">
        <v>null</v>
      </c>
      <c r="BH180" t="str">
        <v>null</v>
      </c>
      <c r="BK180" t="str">
        <v>HELLENIC CENTRE FOR MARINE RESEARCH</v>
      </c>
      <c r="BL180" cm="1">
        <f t="array" ref="BL180">SUMPRODUCT(($AW$2:$AW$2182=$BK180)*(1/(COUNTIFS($AH$2:$AH$2182, $AH$2:$AH$2182, $AW$2:$AW$2182, $BK180)+(COUNTIFS($AH$2:$AH$2182, $AH$2:$AH$2182, $AW$2:$AW$2182, $BK180)=0))))</f>
        <v>1</v>
      </c>
      <c r="BM180" cm="1">
        <f t="array" ref="BM180">COUNTA(_xlfn.UNIQUE(_xlfn._xlws.FILTER(Table1[Project Topic], Table1[Organization]=$BK180)))</f>
        <v>3</v>
      </c>
      <c r="BN180" s="93" t="str">
        <v>UPPSALA UNIVERSITET</v>
      </c>
      <c r="BO180" t="s">
        <v>903</v>
      </c>
      <c r="BP180" cm="1">
        <f t="array" ref="BP180">SUM(IF(FREQUENCY(IF($R$2:$R$3000=BO180, MATCH($C$2:$C$3000, $C$2:$C$3000, 0)), ROW($C$2:$C$3000)-ROW($C$2)+1), 1))</f>
        <v>2</v>
      </c>
      <c r="BS180" s="68" t="s">
        <v>360</v>
      </c>
      <c r="BT180">
        <v>1</v>
      </c>
      <c r="BV180" t="str">
        <v>UPPSALA UNIVERSITET</v>
      </c>
      <c r="BW180" cm="1">
        <f t="array" ref="BW180">SUM(--(FREQUENCY(IF($R$2:$R$1538=BV180, MATCH($C$2:$C$1538, $C$2:$C$1538, 0)), ROW($C$2:$C$1538)-ROW($C$2)+1)&gt;0))</f>
        <v>2</v>
      </c>
    </row>
    <row r="181" spans="1:75" ht="31.8" customHeight="1" x14ac:dyDescent="0.3">
      <c r="A181" s="56">
        <v>17</v>
      </c>
      <c r="B181" s="59" t="s">
        <v>3715</v>
      </c>
      <c r="C181" s="15" t="s">
        <v>2869</v>
      </c>
      <c r="D181" s="15" t="s">
        <v>2870</v>
      </c>
      <c r="E181" s="10">
        <v>101084066</v>
      </c>
      <c r="F181" s="11">
        <v>44866</v>
      </c>
      <c r="G181" s="11">
        <v>45961</v>
      </c>
      <c r="H181" s="16" t="s">
        <v>2871</v>
      </c>
      <c r="I181" s="17" t="s">
        <v>2872</v>
      </c>
      <c r="J181" s="17" t="s">
        <v>2872</v>
      </c>
      <c r="K181" s="17" t="s">
        <v>3597</v>
      </c>
      <c r="L181" s="18" t="s">
        <v>128</v>
      </c>
      <c r="M181" s="80" t="s">
        <v>2873</v>
      </c>
      <c r="N181" s="18" t="s">
        <v>1328</v>
      </c>
      <c r="O181" s="18" t="s">
        <v>2874</v>
      </c>
      <c r="P181" s="18" t="s">
        <v>1273</v>
      </c>
      <c r="Q181" s="97">
        <f>IFERROR(INDEX(BP:BP, MATCH(R181, BN:BN, 0)), "")</f>
        <v>1</v>
      </c>
      <c r="R181" s="10" t="s">
        <v>2968</v>
      </c>
      <c r="S181" s="10" t="s">
        <v>2969</v>
      </c>
      <c r="T181" s="10" t="s">
        <v>2970</v>
      </c>
      <c r="U181" s="26" t="s">
        <v>22</v>
      </c>
      <c r="V181" s="13" t="s">
        <v>2922</v>
      </c>
      <c r="W181" s="26" t="s">
        <v>22</v>
      </c>
      <c r="X181" s="26" t="s">
        <v>22</v>
      </c>
      <c r="Y181" s="13"/>
      <c r="Z181" s="26" t="s">
        <v>22</v>
      </c>
      <c r="AA181" s="26" t="s">
        <v>22</v>
      </c>
      <c r="AB181" s="4" t="s">
        <v>22</v>
      </c>
      <c r="AC181" s="4" t="s">
        <v>22</v>
      </c>
      <c r="AF181">
        <v>16</v>
      </c>
      <c r="AG181" t="str">
        <v>offshore wind energy</v>
      </c>
      <c r="AH181" t="str">
        <v>This company is working in Offshore Wind energy production</v>
      </c>
      <c r="AI181" t="str">
        <v>Is not an EU-Funded Project</v>
      </c>
      <c r="AJ181" t="str">
        <v>null</v>
      </c>
      <c r="AK181" t="str">
        <v>null</v>
      </c>
      <c r="AL181" t="str">
        <v>null</v>
      </c>
      <c r="AM181" t="str">
        <v>null</v>
      </c>
      <c r="AN181" t="str">
        <v>null</v>
      </c>
      <c r="AO181" t="str">
        <v>null</v>
      </c>
      <c r="AP181" t="str">
        <v>null</v>
      </c>
      <c r="AQ181" t="str">
        <v>null</v>
      </c>
      <c r="AR181" t="str">
        <v>null</v>
      </c>
      <c r="AS181" t="str">
        <v>null</v>
      </c>
      <c r="AT181" t="str">
        <v>null</v>
      </c>
      <c r="AU181" t="str">
        <v>null</v>
      </c>
      <c r="AV181">
        <v>1</v>
      </c>
      <c r="AW181" t="str">
        <v>Italian Association for Wind Engineering - ANIV</v>
      </c>
      <c r="AX181" t="str">
        <v>Italy</v>
      </c>
      <c r="AY181" t="str">
        <v>null</v>
      </c>
      <c r="AZ181" t="str">
        <v>www.linkedin.com/company/aniv-iawe</v>
      </c>
      <c r="BA181" t="str">
        <v>null</v>
      </c>
      <c r="BB181" t="str">
        <v>Sara Muggiasca</v>
      </c>
      <c r="BC181" t="str">
        <v>Vice President</v>
      </c>
      <c r="BD181" t="str">
        <v>sara.muggiasca@polimi.it</v>
      </c>
      <c r="BE181" t="str">
        <v>null</v>
      </c>
      <c r="BF181" t="str">
        <v>null</v>
      </c>
      <c r="BG181" t="str">
        <v>null</v>
      </c>
      <c r="BH181" t="str">
        <v>null</v>
      </c>
      <c r="BK181" t="str">
        <v>MARINE RESOURCES ADVISORY TEAM AS</v>
      </c>
      <c r="BL181" cm="1">
        <f t="array" ref="BL181">SUMPRODUCT(($AW$2:$AW$2182=$BK181)*(1/(COUNTIFS($AH$2:$AH$2182, $AH$2:$AH$2182, $AW$2:$AW$2182, $BK181)+(COUNTIFS($AH$2:$AH$2182, $AH$2:$AH$2182, $AW$2:$AW$2182, $BK181)=0))))</f>
        <v>1</v>
      </c>
      <c r="BM181" cm="1">
        <f t="array" ref="BM181">COUNTA(_xlfn.UNIQUE(_xlfn._xlws.FILTER(Table1[Project Topic], Table1[Organization]=$BK181)))</f>
        <v>1</v>
      </c>
      <c r="BN181" s="1" t="str">
        <v>VEGATEC SA</v>
      </c>
      <c r="BO181" t="s">
        <v>916</v>
      </c>
      <c r="BP181" cm="1">
        <f t="array" ref="BP181">SUM(IF(FREQUENCY(IF($R$2:$R$3000=BO181, MATCH($C$2:$C$3000, $C$2:$C$3000, 0)), ROW($C$2:$C$3000)-ROW($C$2)+1), 1))</f>
        <v>2</v>
      </c>
      <c r="BS181" s="68" t="s">
        <v>3039</v>
      </c>
      <c r="BT181">
        <v>1</v>
      </c>
      <c r="BV181" t="str">
        <v>VEGATEC SA</v>
      </c>
      <c r="BW181" cm="1">
        <f t="array" ref="BW181">SUM(--(FREQUENCY(IF($R$2:$R$1538=BV181, MATCH($C$2:$C$1538, $C$2:$C$1538, 0)), ROW($C$2:$C$1538)-ROW($C$2)+1)&gt;0))</f>
        <v>1</v>
      </c>
    </row>
    <row r="182" spans="1:75" ht="31.8" customHeight="1" x14ac:dyDescent="0.3">
      <c r="A182" s="56">
        <v>3</v>
      </c>
      <c r="B182" s="54" t="s">
        <v>3680</v>
      </c>
      <c r="C182" s="1" t="s">
        <v>403</v>
      </c>
      <c r="D182" s="1" t="s">
        <v>404</v>
      </c>
      <c r="E182" s="1">
        <v>101112729</v>
      </c>
      <c r="F182" s="21">
        <v>45078</v>
      </c>
      <c r="G182" s="21">
        <v>45808</v>
      </c>
      <c r="H182" s="1" t="s">
        <v>22</v>
      </c>
      <c r="I182" s="1" t="s">
        <v>22</v>
      </c>
      <c r="J182" s="1" t="s">
        <v>22</v>
      </c>
      <c r="K182" s="1" t="s">
        <v>22</v>
      </c>
      <c r="L182" s="1" t="s">
        <v>23</v>
      </c>
      <c r="M182" s="102" t="s">
        <v>114</v>
      </c>
      <c r="N182" s="1" t="s">
        <v>115</v>
      </c>
      <c r="O182" s="1" t="s">
        <v>405</v>
      </c>
      <c r="P182" s="1" t="s">
        <v>22</v>
      </c>
      <c r="Q182" s="97">
        <f>IFERROR(INDEX(BP:BP, MATCH(R182, BN:BN, 0)), "")</f>
        <v>2</v>
      </c>
      <c r="R182" s="1" t="s">
        <v>413</v>
      </c>
      <c r="S182" s="1" t="s">
        <v>110</v>
      </c>
      <c r="T182" s="1" t="s">
        <v>22</v>
      </c>
      <c r="U182" s="1" t="s">
        <v>22</v>
      </c>
      <c r="V182" s="1" t="s">
        <v>22</v>
      </c>
      <c r="W182" s="1" t="s">
        <v>22</v>
      </c>
      <c r="X182" s="1" t="s">
        <v>22</v>
      </c>
      <c r="Y182" s="1" t="s">
        <v>22</v>
      </c>
      <c r="Z182" s="1" t="s">
        <v>22</v>
      </c>
      <c r="AA182" s="1" t="s">
        <v>22</v>
      </c>
      <c r="AB182" s="4" t="s">
        <v>22</v>
      </c>
      <c r="AC182" s="4" t="s">
        <v>22</v>
      </c>
      <c r="AF182">
        <v>16</v>
      </c>
      <c r="AG182" t="str">
        <v>offshore wind energy</v>
      </c>
      <c r="AH182" t="str">
        <v>This company is working in Offshore Wind energy production</v>
      </c>
      <c r="AI182" t="str">
        <v>Is not an EU-Funded Project</v>
      </c>
      <c r="AJ182" t="str">
        <v>null</v>
      </c>
      <c r="AK182" t="str">
        <v>null</v>
      </c>
      <c r="AL182" t="str">
        <v>null</v>
      </c>
      <c r="AM182" t="str">
        <v>null</v>
      </c>
      <c r="AN182" t="str">
        <v>null</v>
      </c>
      <c r="AO182" t="str">
        <v>null</v>
      </c>
      <c r="AP182" t="str">
        <v>null</v>
      </c>
      <c r="AQ182" t="str">
        <v>null</v>
      </c>
      <c r="AR182" t="str">
        <v>null</v>
      </c>
      <c r="AS182" t="str">
        <v>null</v>
      </c>
      <c r="AT182" t="str">
        <v>null</v>
      </c>
      <c r="AU182" t="str">
        <v>null</v>
      </c>
      <c r="AV182">
        <v>1</v>
      </c>
      <c r="AW182" t="str">
        <v>MASEN</v>
      </c>
      <c r="AX182" t="str">
        <v>Morocco</v>
      </c>
      <c r="AY182" t="str">
        <v>null</v>
      </c>
      <c r="AZ182" t="str">
        <v>http://www.linkedin.com/company/masen</v>
      </c>
      <c r="BA182" t="str">
        <v>null</v>
      </c>
      <c r="BB182" t="str">
        <v>Tarik Moufaddal</v>
      </c>
      <c r="BC182" t="str">
        <v>Chairman and CEO</v>
      </c>
      <c r="BD182" t="str">
        <v>https://www.masen.ma/en</v>
      </c>
      <c r="BE182" t="str">
        <v>null</v>
      </c>
      <c r="BF182" t="str">
        <v>http://www.linkedin.com/in/tarik-ameziane-moufaddal-07b35221</v>
      </c>
      <c r="BG182" t="str">
        <v>null</v>
      </c>
      <c r="BH182" t="str">
        <v>null</v>
      </c>
      <c r="BK182" t="str">
        <v>NEDERLANDSE ORGANISATIE VOOR TOEGEPAST NATUURWETENSCHAPPELIJK ONDERZOEK TNO</v>
      </c>
      <c r="BL182" cm="1">
        <f t="array" ref="BL182">SUMPRODUCT(($AW$2:$AW$2182=$BK182)*(1/(COUNTIFS($AH$2:$AH$2182, $AH$2:$AH$2182, $AW$2:$AW$2182, $BK182)+(COUNTIFS($AH$2:$AH$2182, $AH$2:$AH$2182, $AW$2:$AW$2182, $BK182)=0))))</f>
        <v>2</v>
      </c>
      <c r="BM182" cm="1">
        <f t="array" ref="BM182">COUNTA(_xlfn.UNIQUE(_xlfn._xlws.FILTER(Table1[Project Topic], Table1[Organization]=$BK182)))</f>
        <v>3</v>
      </c>
      <c r="BN182" s="93" t="str">
        <v>ARDITI - AGENCIA REGIONAL PARA O DESENVOLVIMENTO DA INVESTIGACAO, TECNOLOGIA E INOVACAO - ASSOCIACAO</v>
      </c>
      <c r="BO182" t="s">
        <v>921</v>
      </c>
      <c r="BP182" cm="1">
        <f t="array" ref="BP182">SUM(IF(FREQUENCY(IF($R$2:$R$3000=BO182, MATCH($C$2:$C$3000, $C$2:$C$3000, 0)), ROW($C$2:$C$3000)-ROW($C$2)+1), 1))</f>
        <v>1</v>
      </c>
      <c r="BS182" s="68" t="s">
        <v>3037</v>
      </c>
      <c r="BT182">
        <v>1</v>
      </c>
      <c r="BV182" t="str">
        <v>ARDITI - AGENCIA REGIONAL PARA O DESENVOLVIMENTO DA INVESTIGACAO, TECNOLOGIA E INOVACAO - ASSOCIACAO</v>
      </c>
      <c r="BW182" cm="1">
        <f t="array" ref="BW182">SUM(--(FREQUENCY(IF($R$2:$R$1538=BV182, MATCH($C$2:$C$1538, $C$2:$C$1538, 0)), ROW($C$2:$C$1538)-ROW($C$2)+1)&gt;0))</f>
        <v>1</v>
      </c>
    </row>
    <row r="183" spans="1:75" ht="31.8" customHeight="1" x14ac:dyDescent="0.3">
      <c r="A183" s="56">
        <v>3</v>
      </c>
      <c r="B183" s="54" t="s">
        <v>3680</v>
      </c>
      <c r="C183" s="1" t="s">
        <v>403</v>
      </c>
      <c r="D183" s="1" t="s">
        <v>404</v>
      </c>
      <c r="E183" s="1">
        <v>101112729</v>
      </c>
      <c r="F183" s="21">
        <v>45078</v>
      </c>
      <c r="G183" s="21">
        <v>45808</v>
      </c>
      <c r="H183" s="1" t="s">
        <v>22</v>
      </c>
      <c r="I183" s="1" t="s">
        <v>22</v>
      </c>
      <c r="J183" s="1" t="s">
        <v>22</v>
      </c>
      <c r="K183" s="1" t="s">
        <v>22</v>
      </c>
      <c r="L183" s="1" t="s">
        <v>23</v>
      </c>
      <c r="M183" s="102" t="s">
        <v>114</v>
      </c>
      <c r="N183" s="1" t="s">
        <v>115</v>
      </c>
      <c r="O183" s="1" t="s">
        <v>405</v>
      </c>
      <c r="P183" s="1" t="s">
        <v>22</v>
      </c>
      <c r="Q183" s="97">
        <f>IFERROR(INDEX(BP:BP, MATCH(R183, BN:BN, 0)), "")</f>
        <v>1</v>
      </c>
      <c r="R183" s="1" t="s">
        <v>412</v>
      </c>
      <c r="S183" s="1" t="s">
        <v>338</v>
      </c>
      <c r="T183" s="1" t="s">
        <v>22</v>
      </c>
      <c r="U183" s="1" t="s">
        <v>22</v>
      </c>
      <c r="V183" s="1" t="s">
        <v>22</v>
      </c>
      <c r="W183" s="1" t="s">
        <v>22</v>
      </c>
      <c r="X183" s="1" t="s">
        <v>22</v>
      </c>
      <c r="Y183" s="1" t="s">
        <v>22</v>
      </c>
      <c r="Z183" s="1" t="s">
        <v>22</v>
      </c>
      <c r="AA183" s="1" t="s">
        <v>22</v>
      </c>
      <c r="AB183" s="4" t="s">
        <v>22</v>
      </c>
      <c r="AC183" s="4" t="s">
        <v>22</v>
      </c>
      <c r="AF183">
        <v>16</v>
      </c>
      <c r="AG183" t="str">
        <v>offshore wind energy</v>
      </c>
      <c r="AH183" t="str">
        <v>This company is working in Offshore Wind energy production</v>
      </c>
      <c r="AI183" t="str">
        <v>Is not an EU-Funded Project</v>
      </c>
      <c r="AJ183" t="str">
        <v>null</v>
      </c>
      <c r="AK183" t="str">
        <v>null</v>
      </c>
      <c r="AL183" t="str">
        <v>null</v>
      </c>
      <c r="AM183" t="str">
        <v>null</v>
      </c>
      <c r="AN183" t="str">
        <v>null</v>
      </c>
      <c r="AO183" t="str">
        <v>null</v>
      </c>
      <c r="AP183" t="str">
        <v>null</v>
      </c>
      <c r="AQ183" t="str">
        <v>null</v>
      </c>
      <c r="AR183" t="str">
        <v>null</v>
      </c>
      <c r="AS183" t="str">
        <v>null</v>
      </c>
      <c r="AT183" t="str">
        <v>null</v>
      </c>
      <c r="AU183" t="str">
        <v>null</v>
      </c>
      <c r="AV183">
        <v>1</v>
      </c>
      <c r="AW183" t="str">
        <v>MASEN</v>
      </c>
      <c r="AX183" t="str">
        <v>Morocco</v>
      </c>
      <c r="AY183" t="str">
        <v>null</v>
      </c>
      <c r="AZ183" t="str">
        <v>http://www.linkedin.com/company/masen</v>
      </c>
      <c r="BA183" t="str">
        <v>null</v>
      </c>
      <c r="BB183" t="str">
        <v>Tarik Moufaddal</v>
      </c>
      <c r="BC183" t="str">
        <v>Chairman and CEO</v>
      </c>
      <c r="BD183" t="str">
        <v>t.moufaddal@masen.ma</v>
      </c>
      <c r="BE183" t="str">
        <v>null</v>
      </c>
      <c r="BF183" t="str">
        <v>http://www.linkedin.com/in/tarik-ameziane-moufaddal-07b35221</v>
      </c>
      <c r="BG183" t="str">
        <v>null</v>
      </c>
      <c r="BH183" t="str">
        <v>null</v>
      </c>
      <c r="BK183" t="str">
        <v>OPTIMIZED GENERATORS SL</v>
      </c>
      <c r="BL183" cm="1">
        <f t="array" ref="BL183">SUMPRODUCT(($AW$2:$AW$2182=$BK183)*(1/(COUNTIFS($AH$2:$AH$2182, $AH$2:$AH$2182, $AW$2:$AW$2182, $BK183)+(COUNTIFS($AH$2:$AH$2182, $AH$2:$AH$2182, $AW$2:$AW$2182, $BK183)=0))))</f>
        <v>1</v>
      </c>
      <c r="BM183" cm="1">
        <f t="array" ref="BM183">COUNTA(_xlfn.UNIQUE(_xlfn._xlws.FILTER(Table1[Project Topic], Table1[Organization]=$BK183)))</f>
        <v>1</v>
      </c>
      <c r="BN183" s="1" t="str">
        <v>INSTITUT FRANCAIS DE RECHERCHE POUR L'EXPLOITATION DE LA MER</v>
      </c>
      <c r="BO183" t="s">
        <v>926</v>
      </c>
      <c r="BP183" cm="1">
        <f t="array" ref="BP183">SUM(IF(FREQUENCY(IF($R$2:$R$3000=BO183, MATCH($C$2:$C$3000, $C$2:$C$3000, 0)), ROW($C$2:$C$3000)-ROW($C$2)+1), 1))</f>
        <v>1</v>
      </c>
      <c r="BS183" s="68" t="s">
        <v>3041</v>
      </c>
      <c r="BT183">
        <v>1</v>
      </c>
      <c r="BV183" t="str">
        <v>INSTITUT FRANCAIS DE RECHERCHE POUR L'EXPLOITATION DE LA MER</v>
      </c>
      <c r="BW183" cm="1">
        <f t="array" ref="BW183">SUM(--(FREQUENCY(IF($R$2:$R$1538=BV183, MATCH($C$2:$C$1538, $C$2:$C$1538, 0)), ROW($C$2:$C$1538)-ROW($C$2)+1)&gt;0))</f>
        <v>2</v>
      </c>
    </row>
    <row r="184" spans="1:75" ht="31.8" customHeight="1" x14ac:dyDescent="0.3">
      <c r="A184" s="56">
        <v>3</v>
      </c>
      <c r="B184" s="54" t="s">
        <v>3680</v>
      </c>
      <c r="C184" s="1" t="s">
        <v>403</v>
      </c>
      <c r="D184" s="1" t="s">
        <v>404</v>
      </c>
      <c r="E184" s="1">
        <v>101112729</v>
      </c>
      <c r="F184" s="21">
        <v>45078</v>
      </c>
      <c r="G184" s="21">
        <v>45808</v>
      </c>
      <c r="H184" s="1" t="s">
        <v>22</v>
      </c>
      <c r="I184" s="1" t="s">
        <v>22</v>
      </c>
      <c r="J184" s="1" t="s">
        <v>22</v>
      </c>
      <c r="K184" s="1" t="s">
        <v>22</v>
      </c>
      <c r="L184" s="1" t="s">
        <v>23</v>
      </c>
      <c r="M184" s="102" t="s">
        <v>114</v>
      </c>
      <c r="N184" s="1" t="s">
        <v>115</v>
      </c>
      <c r="O184" s="1" t="s">
        <v>405</v>
      </c>
      <c r="P184" s="1" t="s">
        <v>22</v>
      </c>
      <c r="Q184" s="97">
        <f>IFERROR(INDEX(BP:BP, MATCH(R184, BN:BN, 0)), "")</f>
        <v>1</v>
      </c>
      <c r="R184" s="1" t="s">
        <v>414</v>
      </c>
      <c r="S184" s="1" t="s">
        <v>238</v>
      </c>
      <c r="T184" s="1" t="s">
        <v>22</v>
      </c>
      <c r="U184" s="1" t="s">
        <v>22</v>
      </c>
      <c r="V184" s="1" t="s">
        <v>22</v>
      </c>
      <c r="W184" s="1" t="s">
        <v>22</v>
      </c>
      <c r="X184" s="1" t="s">
        <v>22</v>
      </c>
      <c r="Y184" s="1" t="s">
        <v>22</v>
      </c>
      <c r="Z184" s="1" t="s">
        <v>22</v>
      </c>
      <c r="AA184" s="1" t="s">
        <v>22</v>
      </c>
      <c r="AB184" s="4" t="s">
        <v>22</v>
      </c>
      <c r="AC184" s="4" t="s">
        <v>22</v>
      </c>
      <c r="AF184">
        <v>16</v>
      </c>
      <c r="AG184" t="str">
        <v>offshore wind energy</v>
      </c>
      <c r="AH184" t="str">
        <v>This company is working in Offshore Wind energy production</v>
      </c>
      <c r="AI184" t="str">
        <v>Is not an EU-Funded Project</v>
      </c>
      <c r="AJ184" t="str">
        <v>null</v>
      </c>
      <c r="AK184" t="str">
        <v>null</v>
      </c>
      <c r="AL184" t="str">
        <v>null</v>
      </c>
      <c r="AM184" t="str">
        <v>null</v>
      </c>
      <c r="AN184" t="str">
        <v>null</v>
      </c>
      <c r="AO184" t="str">
        <v>null</v>
      </c>
      <c r="AP184" t="str">
        <v>null</v>
      </c>
      <c r="AQ184" t="str">
        <v>null</v>
      </c>
      <c r="AR184" t="str">
        <v>null</v>
      </c>
      <c r="AS184" t="str">
        <v>null</v>
      </c>
      <c r="AT184" t="str">
        <v>null</v>
      </c>
      <c r="AU184" t="str">
        <v>null</v>
      </c>
      <c r="AV184">
        <v>1</v>
      </c>
      <c r="AW184" t="str">
        <v>Mediterranean Offshore Wind Alliance (MOWA)</v>
      </c>
      <c r="AX184" t="str">
        <v>Italy</v>
      </c>
      <c r="AY184" t="str">
        <v>null</v>
      </c>
      <c r="AZ184" t="str">
        <v>https://www.linkedin.com/company/renexia-s.p.a./</v>
      </c>
      <c r="BA184" t="str">
        <v>null</v>
      </c>
      <c r="BB184" t="str">
        <v>null</v>
      </c>
      <c r="BC184" t="str">
        <v>null</v>
      </c>
      <c r="BD184" t="str">
        <v>null</v>
      </c>
      <c r="BE184" t="str">
        <v>null</v>
      </c>
      <c r="BF184" t="str">
        <v>null</v>
      </c>
      <c r="BG184" t="str">
        <v>null</v>
      </c>
      <c r="BH184" t="str">
        <v>null</v>
      </c>
      <c r="BK184" t="str">
        <v>ALFRED-WEGENER-INSTITUT HELMHOLTZ-ZENTRUM FUR POLAR- UND MEERESFORSCHUNG</v>
      </c>
      <c r="BL184" cm="1">
        <f t="array" ref="BL184">SUMPRODUCT(($AW$2:$AW$2182=$BK184)*(1/(COUNTIFS($AH$2:$AH$2182, $AH$2:$AH$2182, $AW$2:$AW$2182, $BK184)+(COUNTIFS($AH$2:$AH$2182, $AH$2:$AH$2182, $AW$2:$AW$2182, $BK184)=0))))</f>
        <v>1</v>
      </c>
      <c r="BM184" cm="1">
        <f t="array" ref="BM184">COUNTA(_xlfn.UNIQUE(_xlfn._xlws.FILTER(Table1[Project Topic], Table1[Organization]=$BK184)))</f>
        <v>3</v>
      </c>
      <c r="BN184" s="93" t="str">
        <v>SINTEF OCEAN AS</v>
      </c>
      <c r="BO184" t="s">
        <v>931</v>
      </c>
      <c r="BP184" cm="1">
        <f t="array" ref="BP184">SUM(IF(FREQUENCY(IF($R$2:$R$3000=BO184, MATCH($C$2:$C$3000, $C$2:$C$3000, 0)), ROW($C$2:$C$3000)-ROW($C$2)+1), 1))</f>
        <v>1</v>
      </c>
      <c r="BS184" s="68" t="s">
        <v>3043</v>
      </c>
      <c r="BT184">
        <v>1</v>
      </c>
      <c r="BV184" t="str">
        <v>SINTEF OCEAN AS</v>
      </c>
      <c r="BW184" cm="1">
        <f t="array" ref="BW184">SUM(--(FREQUENCY(IF($R$2:$R$1538=BV184, MATCH($C$2:$C$1538, $C$2:$C$1538, 0)), ROW($C$2:$C$1538)-ROW($C$2)+1)&gt;0))</f>
        <v>4</v>
      </c>
    </row>
    <row r="185" spans="1:75" ht="31.8" customHeight="1" x14ac:dyDescent="0.3">
      <c r="A185" s="56">
        <v>3</v>
      </c>
      <c r="B185" s="54" t="s">
        <v>3680</v>
      </c>
      <c r="C185" s="1" t="s">
        <v>403</v>
      </c>
      <c r="D185" s="1" t="s">
        <v>404</v>
      </c>
      <c r="E185" s="1">
        <v>101112729</v>
      </c>
      <c r="F185" s="21">
        <v>45078</v>
      </c>
      <c r="G185" s="21">
        <v>45808</v>
      </c>
      <c r="H185" s="1" t="s">
        <v>22</v>
      </c>
      <c r="I185" s="1" t="s">
        <v>22</v>
      </c>
      <c r="J185" s="1" t="s">
        <v>22</v>
      </c>
      <c r="K185" s="1" t="s">
        <v>22</v>
      </c>
      <c r="L185" s="1" t="s">
        <v>23</v>
      </c>
      <c r="M185" s="102" t="s">
        <v>114</v>
      </c>
      <c r="N185" s="1" t="s">
        <v>115</v>
      </c>
      <c r="O185" s="1" t="s">
        <v>405</v>
      </c>
      <c r="P185" s="1" t="s">
        <v>22</v>
      </c>
      <c r="Q185" s="97">
        <f>IFERROR(INDEX(BP:BP, MATCH(R185, BN:BN, 0)), "")</f>
        <v>1</v>
      </c>
      <c r="R185" s="1" t="s">
        <v>406</v>
      </c>
      <c r="S185" s="1" t="s">
        <v>338</v>
      </c>
      <c r="T185" s="1" t="s">
        <v>22</v>
      </c>
      <c r="U185" s="1" t="s">
        <v>22</v>
      </c>
      <c r="V185" s="1" t="s">
        <v>22</v>
      </c>
      <c r="W185" s="1" t="s">
        <v>407</v>
      </c>
      <c r="X185" s="1" t="s">
        <v>408</v>
      </c>
      <c r="Y185" s="1" t="s">
        <v>409</v>
      </c>
      <c r="Z185" s="1" t="s">
        <v>410</v>
      </c>
      <c r="AA185" s="1" t="s">
        <v>411</v>
      </c>
      <c r="AB185" s="4" t="s">
        <v>22</v>
      </c>
      <c r="AC185" s="4" t="s">
        <v>22</v>
      </c>
      <c r="AF185">
        <v>16</v>
      </c>
      <c r="AG185" t="str">
        <v>offshore wind energy</v>
      </c>
      <c r="AH185" t="str">
        <v>This company is working in Offshore Wind energy production</v>
      </c>
      <c r="AI185" t="str">
        <v>Is not an EU-Funded Project</v>
      </c>
      <c r="AJ185" t="str">
        <v>null</v>
      </c>
      <c r="AK185" t="str">
        <v>null</v>
      </c>
      <c r="AL185" t="str">
        <v>null</v>
      </c>
      <c r="AM185" t="str">
        <v>null</v>
      </c>
      <c r="AN185" t="str">
        <v>null</v>
      </c>
      <c r="AO185" t="str">
        <v>null</v>
      </c>
      <c r="AP185" t="str">
        <v>null</v>
      </c>
      <c r="AQ185" t="str">
        <v>null</v>
      </c>
      <c r="AR185" t="str">
        <v>null</v>
      </c>
      <c r="AS185" t="str">
        <v>null</v>
      </c>
      <c r="AT185" t="str">
        <v>null</v>
      </c>
      <c r="AU185" t="str">
        <v>null</v>
      </c>
      <c r="AV185">
        <v>1</v>
      </c>
      <c r="AW185" t="str">
        <v>Ministry of Electricity</v>
      </c>
      <c r="AX185" t="str">
        <v>Syria</v>
      </c>
      <c r="AY185" t="str">
        <v>null</v>
      </c>
      <c r="AZ185" t="str">
        <v>null</v>
      </c>
      <c r="BA185" t="str">
        <v>null</v>
      </c>
      <c r="BB185" t="str">
        <v>Ghazan al-Zamel</v>
      </c>
      <c r="BC185" t="str">
        <v>Minister of Electricity</v>
      </c>
      <c r="BD185" t="str">
        <v>Assumed minister@electricity.gov.sy</v>
      </c>
      <c r="BE185" t="str">
        <v>null</v>
      </c>
      <c r="BF185" t="str">
        <v>null</v>
      </c>
      <c r="BG185" t="str">
        <v>null</v>
      </c>
      <c r="BH185" t="str">
        <v>null</v>
      </c>
      <c r="BK185" t="str">
        <v>DANMARKS METEOROLOGISKE INSTITUT</v>
      </c>
      <c r="BL185" cm="1">
        <f t="array" ref="BL185">SUMPRODUCT(($AW$2:$AW$2182=$BK185)*(1/(COUNTIFS($AH$2:$AH$2182, $AH$2:$AH$2182, $AW$2:$AW$2182, $BK185)+(COUNTIFS($AH$2:$AH$2182, $AH$2:$AH$2182, $AW$2:$AW$2182, $BK185)=0))))</f>
        <v>1</v>
      </c>
      <c r="BM185" cm="1">
        <f t="array" ref="BM185">COUNTA(_xlfn.UNIQUE(_xlfn._xlws.FILTER(Table1[Project Topic], Table1[Organization]=$BK185)))</f>
        <v>1</v>
      </c>
      <c r="BN185" s="1" t="str">
        <v>UNIVERSITY OF GALWAY</v>
      </c>
      <c r="BO185" t="s">
        <v>936</v>
      </c>
      <c r="BP185" cm="1">
        <f t="array" ref="BP185">SUM(IF(FREQUENCY(IF($R$2:$R$3000=BO185, MATCH($C$2:$C$3000, $C$2:$C$3000, 0)), ROW($C$2:$C$3000)-ROW($C$2)+1), 1))</f>
        <v>1</v>
      </c>
      <c r="BS185" s="67" t="s">
        <v>853</v>
      </c>
      <c r="BT185">
        <v>1</v>
      </c>
      <c r="BV185" t="str">
        <v>UNIVERSITY OF GALWAY</v>
      </c>
      <c r="BW185" cm="1">
        <f t="array" ref="BW185">SUM(--(FREQUENCY(IF($R$2:$R$1538=BV185, MATCH($C$2:$C$1538, $C$2:$C$1538, 0)), ROW($C$2:$C$1538)-ROW($C$2)+1)&gt;0))</f>
        <v>1</v>
      </c>
    </row>
    <row r="186" spans="1:75" ht="31.8" customHeight="1" x14ac:dyDescent="0.3">
      <c r="A186" s="84">
        <v>17</v>
      </c>
      <c r="B186" s="1" t="s">
        <v>3787</v>
      </c>
      <c r="C186" s="1" t="s">
        <v>3889</v>
      </c>
      <c r="D186" s="1" t="s">
        <v>3745</v>
      </c>
      <c r="E186" s="1">
        <v>951974</v>
      </c>
      <c r="F186" s="21">
        <v>44044</v>
      </c>
      <c r="G186" s="21">
        <v>45688</v>
      </c>
      <c r="H186" s="21" t="s">
        <v>3892</v>
      </c>
      <c r="I186" s="1" t="s">
        <v>3891</v>
      </c>
      <c r="J186" s="1" t="s">
        <v>3893</v>
      </c>
      <c r="K186" s="3" t="s">
        <v>3895</v>
      </c>
      <c r="L186" s="1" t="s">
        <v>3897</v>
      </c>
      <c r="M186" s="102" t="s">
        <v>3896</v>
      </c>
      <c r="N186" s="1" t="s">
        <v>3898</v>
      </c>
      <c r="O186" s="1" t="s">
        <v>3888</v>
      </c>
      <c r="P186" s="1" t="s">
        <v>457</v>
      </c>
      <c r="Q186" s="97">
        <f>IFERROR(INDEX(BP:BP, MATCH(R186, BN:BN, 0)), "")</f>
        <v>1</v>
      </c>
      <c r="R186" s="1" t="s">
        <v>3909</v>
      </c>
      <c r="S186" s="1" t="s">
        <v>2725</v>
      </c>
      <c r="T186" s="1" t="s">
        <v>3910</v>
      </c>
      <c r="U186" s="26" t="s">
        <v>22</v>
      </c>
      <c r="V186" s="1" t="s">
        <v>22</v>
      </c>
      <c r="W186" s="26" t="s">
        <v>22</v>
      </c>
      <c r="X186" s="10" t="s">
        <v>22</v>
      </c>
      <c r="Y186" s="10" t="s">
        <v>22</v>
      </c>
      <c r="Z186" s="26" t="s">
        <v>22</v>
      </c>
      <c r="AA186" s="26" t="s">
        <v>22</v>
      </c>
      <c r="AB186" s="4" t="s">
        <v>22</v>
      </c>
      <c r="AC186" s="4" t="s">
        <v>22</v>
      </c>
      <c r="AF186">
        <v>16</v>
      </c>
      <c r="AG186" t="str">
        <v>offshore wind energy</v>
      </c>
      <c r="AH186" t="str">
        <v>This company is working in Offshore Wind energy production</v>
      </c>
      <c r="AI186" t="str">
        <v>Is not an EU-Funded Project</v>
      </c>
      <c r="AJ186" t="str">
        <v>null</v>
      </c>
      <c r="AK186" t="str">
        <v>null</v>
      </c>
      <c r="AL186" t="str">
        <v>null</v>
      </c>
      <c r="AM186" t="str">
        <v>null</v>
      </c>
      <c r="AN186" t="str">
        <v>null</v>
      </c>
      <c r="AO186" t="str">
        <v>null</v>
      </c>
      <c r="AP186" t="str">
        <v>null</v>
      </c>
      <c r="AQ186" t="str">
        <v>null</v>
      </c>
      <c r="AR186" t="str">
        <v>null</v>
      </c>
      <c r="AS186" t="str">
        <v>null</v>
      </c>
      <c r="AT186" t="str">
        <v>null</v>
      </c>
      <c r="AU186" t="str">
        <v>null</v>
      </c>
      <c r="AV186">
        <v>1</v>
      </c>
      <c r="AW186" t="str">
        <v>Ministry of Electricity and Renewable Energy</v>
      </c>
      <c r="AX186" t="str">
        <v>Egypt</v>
      </c>
      <c r="AY186" t="str">
        <v>null</v>
      </c>
      <c r="AZ186" t="str">
        <v>null</v>
      </c>
      <c r="BA186" t="str">
        <v>null</v>
      </c>
      <c r="BB186" t="str">
        <v>Dr. Mahmoud Esmat</v>
      </c>
      <c r="BC186" t="str">
        <v>Minister</v>
      </c>
      <c r="BD186" t="str">
        <v>info@moere.gov.eg (mailto:info@moere.gov.eg)</v>
      </c>
      <c r="BE186" t="str">
        <v>null</v>
      </c>
      <c r="BF186" t="str">
        <v>null</v>
      </c>
      <c r="BG186" t="str">
        <v>null</v>
      </c>
      <c r="BH186" t="str">
        <v>null</v>
      </c>
      <c r="BK186" t="str">
        <v>HAVFORSKNINGSINSTITUTTET</v>
      </c>
      <c r="BL186" cm="1">
        <f t="array" ref="BL186">SUMPRODUCT(($AW$2:$AW$2182=$BK186)*(1/(COUNTIFS($AH$2:$AH$2182, $AH$2:$AH$2182, $AW$2:$AW$2182, $BK186)+(COUNTIFS($AH$2:$AH$2182, $AH$2:$AH$2182, $AW$2:$AW$2182, $BK186)=0))))</f>
        <v>1</v>
      </c>
      <c r="BM186" cm="1">
        <f t="array" ref="BM186">COUNTA(_xlfn.UNIQUE(_xlfn._xlws.FILTER(Table1[Project Topic], Table1[Organization]=$BK186)))</f>
        <v>1</v>
      </c>
      <c r="BN186" s="93" t="str">
        <v>ALFRED-WEGENER-INSTITUT HELMHOLTZ-ZENTRUM FUR POLAR- UND MEERESFORSCHUNG</v>
      </c>
      <c r="BO186" t="s">
        <v>941</v>
      </c>
      <c r="BP186" cm="1">
        <f t="array" ref="BP186">SUM(IF(FREQUENCY(IF($R$2:$R$3000=BO186, MATCH($C$2:$C$3000, $C$2:$C$3000, 0)), ROW($C$2:$C$3000)-ROW($C$2)+1), 1))</f>
        <v>1</v>
      </c>
      <c r="BS186" s="68" t="s">
        <v>885</v>
      </c>
      <c r="BT186">
        <v>1</v>
      </c>
      <c r="BV186" t="str">
        <v>ALFRED-WEGENER-INSTITUT HELMHOLTZ-ZENTRUM FUR POLAR- UND MEERESFORSCHUNG</v>
      </c>
      <c r="BW186" cm="1">
        <f t="array" ref="BW186">SUM(--(FREQUENCY(IF($R$2:$R$1538=BV186, MATCH($C$2:$C$1538, $C$2:$C$1538, 0)), ROW($C$2:$C$1538)-ROW($C$2)+1)&gt;0))</f>
        <v>3</v>
      </c>
    </row>
    <row r="187" spans="1:75" ht="31.8" customHeight="1" x14ac:dyDescent="0.3">
      <c r="A187" s="84">
        <v>17</v>
      </c>
      <c r="B187" s="1" t="s">
        <v>3787</v>
      </c>
      <c r="C187" s="1" t="s">
        <v>3889</v>
      </c>
      <c r="D187" s="1" t="s">
        <v>3745</v>
      </c>
      <c r="E187" s="1">
        <v>951974</v>
      </c>
      <c r="F187" s="21">
        <v>44044</v>
      </c>
      <c r="G187" s="21">
        <v>45688</v>
      </c>
      <c r="H187" s="21" t="s">
        <v>3892</v>
      </c>
      <c r="I187" s="1" t="s">
        <v>3891</v>
      </c>
      <c r="J187" s="1" t="s">
        <v>3893</v>
      </c>
      <c r="K187" s="3" t="s">
        <v>3895</v>
      </c>
      <c r="L187" s="1" t="s">
        <v>3897</v>
      </c>
      <c r="M187" s="102" t="s">
        <v>3896</v>
      </c>
      <c r="N187" s="1" t="s">
        <v>3898</v>
      </c>
      <c r="O187" s="1" t="s">
        <v>3888</v>
      </c>
      <c r="P187" s="1" t="s">
        <v>689</v>
      </c>
      <c r="Q187" s="97">
        <f>IFERROR(INDEX(BP:BP, MATCH(R187, BN:BN, 0)), "")</f>
        <v>1</v>
      </c>
      <c r="R187" s="1" t="s">
        <v>3911</v>
      </c>
      <c r="S187" s="1" t="s">
        <v>740</v>
      </c>
      <c r="T187" s="1" t="s">
        <v>3912</v>
      </c>
      <c r="U187" s="26" t="s">
        <v>22</v>
      </c>
      <c r="V187" s="1" t="s">
        <v>22</v>
      </c>
      <c r="W187" s="26" t="s">
        <v>22</v>
      </c>
      <c r="X187" s="10" t="s">
        <v>22</v>
      </c>
      <c r="Y187" s="10" t="s">
        <v>22</v>
      </c>
      <c r="Z187" s="26" t="s">
        <v>22</v>
      </c>
      <c r="AA187" s="26" t="s">
        <v>22</v>
      </c>
      <c r="AB187" s="4" t="s">
        <v>22</v>
      </c>
      <c r="AC187" s="4" t="s">
        <v>22</v>
      </c>
      <c r="AF187">
        <v>16</v>
      </c>
      <c r="AG187" t="str">
        <v>offshore wind energy</v>
      </c>
      <c r="AH187" t="str">
        <v>This company is working in Offshore Wind energy production</v>
      </c>
      <c r="AI187" t="str">
        <v>Is not an EU-Funded Project</v>
      </c>
      <c r="AJ187" t="str">
        <v>null</v>
      </c>
      <c r="AK187" t="str">
        <v>null</v>
      </c>
      <c r="AL187" t="str">
        <v>null</v>
      </c>
      <c r="AM187" t="str">
        <v>null</v>
      </c>
      <c r="AN187" t="str">
        <v>null</v>
      </c>
      <c r="AO187" t="str">
        <v>null</v>
      </c>
      <c r="AP187" t="str">
        <v>null</v>
      </c>
      <c r="AQ187" t="str">
        <v>null</v>
      </c>
      <c r="AR187" t="str">
        <v>null</v>
      </c>
      <c r="AS187" t="str">
        <v>null</v>
      </c>
      <c r="AT187" t="str">
        <v>null</v>
      </c>
      <c r="AU187" t="str">
        <v>null</v>
      </c>
      <c r="AV187">
        <v>1</v>
      </c>
      <c r="AW187" t="str">
        <v>Ministry of Energy and Water</v>
      </c>
      <c r="AX187" t="str">
        <v>Lebanon</v>
      </c>
      <c r="AY187" t="str">
        <v>null</v>
      </c>
      <c r="AZ187" t="str">
        <v>null</v>
      </c>
      <c r="BA187" t="str">
        <v>null</v>
      </c>
      <c r="BB187" t="str">
        <v>Dr. Raymond Ghajar</v>
      </c>
      <c r="BC187" t="str">
        <v>Minister</v>
      </c>
      <c r="BD187" t="str">
        <v>info@energyandwater.gov.lb (mailto:info@energyandwater.gov.lb)</v>
      </c>
      <c r="BE187" t="str">
        <v>null</v>
      </c>
      <c r="BF187" t="str">
        <v>null</v>
      </c>
      <c r="BG187" t="str">
        <v>null</v>
      </c>
      <c r="BH187" t="str">
        <v>null</v>
      </c>
      <c r="BK187" t="str">
        <v>DNV GL SWEDEN AB</v>
      </c>
      <c r="BL187" cm="1">
        <f t="array" ref="BL187">SUMPRODUCT(($AW$2:$AW$2182=$BK187)*(1/(COUNTIFS($AH$2:$AH$2182, $AH$2:$AH$2182, $AW$2:$AW$2182, $BK187)+(COUNTIFS($AH$2:$AH$2182, $AH$2:$AH$2182, $AW$2:$AW$2182, $BK187)=0))))</f>
        <v>1</v>
      </c>
      <c r="BM187" cm="1">
        <f t="array" ref="BM187">COUNTA(_xlfn.UNIQUE(_xlfn._xlws.FILTER(Table1[Project Topic], Table1[Organization]=$BK187)))</f>
        <v>1</v>
      </c>
      <c r="BN187" s="1" t="str">
        <v>CARL VON OSSIETZKY UNIVERSITAET OLDENBURG</v>
      </c>
      <c r="BO187" t="s">
        <v>946</v>
      </c>
      <c r="BP187" cm="1">
        <f t="array" ref="BP187">SUM(IF(FREQUENCY(IF($R$2:$R$3000=BO187, MATCH($C$2:$C$3000, $C$2:$C$3000, 0)), ROW($C$2:$C$3000)-ROW($C$2)+1), 1))</f>
        <v>3</v>
      </c>
      <c r="BS187" s="67" t="s">
        <v>904</v>
      </c>
      <c r="BT187">
        <v>1</v>
      </c>
      <c r="BV187" t="str">
        <v>CARL VON OSSIETZKY UNIVERSITAET OLDENBURG</v>
      </c>
      <c r="BW187" cm="1">
        <f t="array" ref="BW187">SUM(--(FREQUENCY(IF($R$2:$R$1538=BV187, MATCH($C$2:$C$1538, $C$2:$C$1538, 0)), ROW($C$2:$C$1538)-ROW($C$2)+1)&gt;0))</f>
        <v>4</v>
      </c>
    </row>
    <row r="188" spans="1:75" ht="31.8" customHeight="1" x14ac:dyDescent="0.3">
      <c r="A188" s="84">
        <v>17</v>
      </c>
      <c r="B188" s="1" t="s">
        <v>3787</v>
      </c>
      <c r="C188" s="1" t="s">
        <v>3889</v>
      </c>
      <c r="D188" s="1" t="s">
        <v>3745</v>
      </c>
      <c r="E188" s="1">
        <v>951974</v>
      </c>
      <c r="F188" s="21">
        <v>44044</v>
      </c>
      <c r="G188" s="21">
        <v>45688</v>
      </c>
      <c r="H188" s="21" t="s">
        <v>3892</v>
      </c>
      <c r="I188" s="1" t="s">
        <v>3891</v>
      </c>
      <c r="J188" s="1" t="s">
        <v>3893</v>
      </c>
      <c r="K188" s="3" t="s">
        <v>3895</v>
      </c>
      <c r="L188" s="1" t="s">
        <v>3897</v>
      </c>
      <c r="M188" s="102" t="s">
        <v>3896</v>
      </c>
      <c r="N188" s="1" t="s">
        <v>3898</v>
      </c>
      <c r="O188" s="1" t="s">
        <v>3888</v>
      </c>
      <c r="P188" s="1" t="s">
        <v>457</v>
      </c>
      <c r="Q188" s="97">
        <f>IFERROR(INDEX(BP:BP, MATCH(R188, BN:BN, 0)), "")</f>
        <v>1</v>
      </c>
      <c r="R188" s="1" t="s">
        <v>1368</v>
      </c>
      <c r="S188" s="1" t="s">
        <v>36</v>
      </c>
      <c r="T188" s="1" t="s">
        <v>3918</v>
      </c>
      <c r="U188" s="26" t="s">
        <v>22</v>
      </c>
      <c r="V188" s="1" t="s">
        <v>22</v>
      </c>
      <c r="W188" s="26" t="s">
        <v>22</v>
      </c>
      <c r="X188" s="10" t="s">
        <v>22</v>
      </c>
      <c r="Y188" s="10" t="s">
        <v>22</v>
      </c>
      <c r="Z188" s="26" t="s">
        <v>22</v>
      </c>
      <c r="AA188" s="26" t="s">
        <v>22</v>
      </c>
      <c r="AB188" s="4" t="s">
        <v>22</v>
      </c>
      <c r="AC188" s="4" t="s">
        <v>22</v>
      </c>
      <c r="AF188">
        <v>16</v>
      </c>
      <c r="AG188" t="str">
        <v>offshore wind energy</v>
      </c>
      <c r="AH188" t="str">
        <v>This company is working in Offshore Wind energy production</v>
      </c>
      <c r="AI188" t="str">
        <v>Is not an EU-Funded Project</v>
      </c>
      <c r="AJ188" t="str">
        <v>null</v>
      </c>
      <c r="AK188" t="str">
        <v>null</v>
      </c>
      <c r="AL188" t="str">
        <v>null</v>
      </c>
      <c r="AM188" t="str">
        <v>null</v>
      </c>
      <c r="AN188" t="str">
        <v>null</v>
      </c>
      <c r="AO188" t="str">
        <v>null</v>
      </c>
      <c r="AP188" t="str">
        <v>null</v>
      </c>
      <c r="AQ188" t="str">
        <v>null</v>
      </c>
      <c r="AR188" t="str">
        <v>null</v>
      </c>
      <c r="AS188" t="str">
        <v>null</v>
      </c>
      <c r="AT188" t="str">
        <v>null</v>
      </c>
      <c r="AU188" t="str">
        <v>null</v>
      </c>
      <c r="AV188">
        <v>3</v>
      </c>
      <c r="AW188" t="str">
        <v>Ministry of Industry, Mines and Energy</v>
      </c>
      <c r="AX188" t="str">
        <v>Tunisia</v>
      </c>
      <c r="AY188" t="str">
        <v>null</v>
      </c>
      <c r="AZ188" t="str">
        <v>null</v>
      </c>
      <c r="BA188" t="str">
        <v>null</v>
      </c>
      <c r="BB188" t="str">
        <v>Fatma Thabet Chiboub</v>
      </c>
      <c r="BC188" t="str">
        <v>Minister</v>
      </c>
      <c r="BD188" t="str">
        <v>http://www.tunisieindustrie.gov.tn/</v>
      </c>
      <c r="BE188" t="str">
        <v>null</v>
      </c>
      <c r="BF188" t="str">
        <v>null</v>
      </c>
      <c r="BG188" t="str">
        <v>null</v>
      </c>
      <c r="BH188" t="str">
        <v>null</v>
      </c>
      <c r="BK188" t="str">
        <v>DNV NETHERLANDS BV</v>
      </c>
      <c r="BL188" cm="1">
        <f t="array" ref="BL188">SUMPRODUCT(($AW$2:$AW$2182=$BK188)*(1/(COUNTIFS($AH$2:$AH$2182, $AH$2:$AH$2182, $AW$2:$AW$2182, $BK188)+(COUNTIFS($AH$2:$AH$2182, $AH$2:$AH$2182, $AW$2:$AW$2182, $BK188)=0))))</f>
        <v>1</v>
      </c>
      <c r="BM188" cm="1">
        <f t="array" ref="BM188">COUNTA(_xlfn.UNIQUE(_xlfn._xlws.FILTER(Table1[Project Topic], Table1[Organization]=$BK188)))</f>
        <v>1</v>
      </c>
      <c r="BN188" s="93" t="str">
        <v>STICHTING NEDERLANDSE WETENSCHAPPELIJK ONDERZOEK INSTITUTEN</v>
      </c>
      <c r="BO188" t="s">
        <v>951</v>
      </c>
      <c r="BP188" cm="1">
        <f t="array" ref="BP188">SUM(IF(FREQUENCY(IF($R$2:$R$3000=BO188, MATCH($C$2:$C$3000, $C$2:$C$3000, 0)), ROW($C$2:$C$3000)-ROW($C$2)+1), 1))</f>
        <v>1</v>
      </c>
      <c r="BS188" s="68" t="s">
        <v>921</v>
      </c>
      <c r="BT188">
        <v>1</v>
      </c>
      <c r="BV188" t="str">
        <v>STICHTING NEDERLANDSE WETENSCHAPPELIJK ONDERZOEK INSTITUTEN</v>
      </c>
      <c r="BW188" cm="1">
        <f t="array" ref="BW188">SUM(--(FREQUENCY(IF($R$2:$R$1538=BV188, MATCH($C$2:$C$1538, $C$2:$C$1538, 0)), ROW($C$2:$C$1538)-ROW($C$2)+1)&gt;0))</f>
        <v>1</v>
      </c>
    </row>
    <row r="189" spans="1:75" ht="31.8" customHeight="1" x14ac:dyDescent="0.3">
      <c r="A189" s="84">
        <v>17</v>
      </c>
      <c r="B189" s="1" t="s">
        <v>3787</v>
      </c>
      <c r="C189" s="1" t="s">
        <v>3889</v>
      </c>
      <c r="D189" s="1" t="s">
        <v>3745</v>
      </c>
      <c r="E189" s="1">
        <v>951974</v>
      </c>
      <c r="F189" s="21">
        <v>44044</v>
      </c>
      <c r="G189" s="21">
        <v>45688</v>
      </c>
      <c r="H189" s="21" t="s">
        <v>3892</v>
      </c>
      <c r="I189" s="1" t="s">
        <v>3891</v>
      </c>
      <c r="J189" s="1" t="s">
        <v>3893</v>
      </c>
      <c r="K189" s="3" t="s">
        <v>3895</v>
      </c>
      <c r="L189" s="1" t="s">
        <v>3897</v>
      </c>
      <c r="M189" s="102" t="s">
        <v>3896</v>
      </c>
      <c r="N189" s="1" t="s">
        <v>3898</v>
      </c>
      <c r="O189" s="1" t="s">
        <v>3888</v>
      </c>
      <c r="P189" s="1" t="s">
        <v>457</v>
      </c>
      <c r="Q189" s="97">
        <f>IFERROR(INDEX(BP:BP, MATCH(R189, BN:BN, 0)), "")</f>
        <v>1</v>
      </c>
      <c r="R189" s="1" t="s">
        <v>3906</v>
      </c>
      <c r="S189" s="1" t="s">
        <v>318</v>
      </c>
      <c r="T189" s="1" t="s">
        <v>3907</v>
      </c>
      <c r="U189" s="26" t="s">
        <v>22</v>
      </c>
      <c r="V189" s="1" t="s">
        <v>22</v>
      </c>
      <c r="W189" s="26" t="s">
        <v>22</v>
      </c>
      <c r="X189" s="10" t="s">
        <v>22</v>
      </c>
      <c r="Y189" s="10" t="s">
        <v>22</v>
      </c>
      <c r="Z189" s="26" t="s">
        <v>22</v>
      </c>
      <c r="AA189" s="26" t="s">
        <v>22</v>
      </c>
      <c r="AB189" s="4" t="s">
        <v>22</v>
      </c>
      <c r="AC189" s="4" t="s">
        <v>22</v>
      </c>
      <c r="AF189">
        <v>16</v>
      </c>
      <c r="AG189" t="str">
        <v>offshore wind energy</v>
      </c>
      <c r="AH189" t="str">
        <v>This company is working in Offshore Wind energy production</v>
      </c>
      <c r="AI189" t="str">
        <v>Is not an EU-Funded Project</v>
      </c>
      <c r="AJ189" t="str">
        <v>null</v>
      </c>
      <c r="AK189" t="str">
        <v>null</v>
      </c>
      <c r="AL189" t="str">
        <v>null</v>
      </c>
      <c r="AM189" t="str">
        <v>null</v>
      </c>
      <c r="AN189" t="str">
        <v>null</v>
      </c>
      <c r="AO189" t="str">
        <v>null</v>
      </c>
      <c r="AP189" t="str">
        <v>null</v>
      </c>
      <c r="AQ189" t="str">
        <v>null</v>
      </c>
      <c r="AR189" t="str">
        <v>null</v>
      </c>
      <c r="AS189" t="str">
        <v>null</v>
      </c>
      <c r="AT189" t="str">
        <v>null</v>
      </c>
      <c r="AU189" t="str">
        <v>null</v>
      </c>
      <c r="AV189">
        <v>1</v>
      </c>
      <c r="AW189" t="str">
        <v>Nantes Saint-Nazaire Port</v>
      </c>
      <c r="AX189" t="str">
        <v>France</v>
      </c>
      <c r="AY189" t="str">
        <v>null</v>
      </c>
      <c r="AZ189" t="str">
        <v>www.linkedin.com/company/nantes-saint-nazaire-port</v>
      </c>
      <c r="BA189" t="str">
        <v>null</v>
      </c>
      <c r="BB189" t="str">
        <v>Ludovic Bocquier</v>
      </c>
      <c r="BC189" t="str">
        <v>Business Manager Energy</v>
      </c>
      <c r="BD189" t="str">
        <v>l.bocquier@nantes.port.fr</v>
      </c>
      <c r="BE189" t="str">
        <v>null</v>
      </c>
      <c r="BF189" t="str">
        <v>linkedin.com/in/ludovic-bocquier-529648176</v>
      </c>
      <c r="BG189" t="str">
        <v>null</v>
      </c>
      <c r="BH189" t="str">
        <v>null</v>
      </c>
      <c r="BK189" t="str">
        <v>KEMA BV</v>
      </c>
      <c r="BL189" cm="1">
        <f t="array" ref="BL189">SUMPRODUCT(($AW$2:$AW$2182=$BK189)*(1/(COUNTIFS($AH$2:$AH$2182, $AH$2:$AH$2182, $AW$2:$AW$2182, $BK189)+(COUNTIFS($AH$2:$AH$2182, $AH$2:$AH$2182, $AW$2:$AW$2182, $BK189)=0))))</f>
        <v>1</v>
      </c>
      <c r="BM189" cm="1">
        <f t="array" ref="BM189">COUNTA(_xlfn.UNIQUE(_xlfn._xlws.FILTER(Table1[Project Topic], Table1[Organization]=$BK189)))</f>
        <v>1</v>
      </c>
      <c r="BN189" s="1" t="str">
        <v>AKTION OSTERBOTTEN RF</v>
      </c>
      <c r="BO189" t="s">
        <v>955</v>
      </c>
      <c r="BP189" cm="1">
        <f t="array" ref="BP189">SUM(IF(FREQUENCY(IF($R$2:$R$3000=BO189, MATCH($C$2:$C$3000, $C$2:$C$3000, 0)), ROW($C$2:$C$3000)-ROW($C$2)+1), 1))</f>
        <v>1</v>
      </c>
      <c r="BS189" s="67" t="s">
        <v>3733</v>
      </c>
      <c r="BV189" t="str">
        <v>AKTION OSTERBOTTEN RF</v>
      </c>
      <c r="BW189" cm="1">
        <f t="array" ref="BW189">SUM(--(FREQUENCY(IF($R$2:$R$1538=BV189, MATCH($C$2:$C$1538, $C$2:$C$1538, 0)), ROW($C$2:$C$1538)-ROW($C$2)+1)&gt;0))</f>
        <v>1</v>
      </c>
    </row>
    <row r="190" spans="1:75" ht="31.8" customHeight="1" x14ac:dyDescent="0.3">
      <c r="A190" s="84">
        <v>17</v>
      </c>
      <c r="B190" s="1" t="s">
        <v>3787</v>
      </c>
      <c r="C190" s="1" t="s">
        <v>3889</v>
      </c>
      <c r="D190" s="1" t="s">
        <v>3745</v>
      </c>
      <c r="E190" s="1">
        <v>951974</v>
      </c>
      <c r="F190" s="21">
        <v>44044</v>
      </c>
      <c r="G190" s="21">
        <v>45688</v>
      </c>
      <c r="H190" s="21" t="s">
        <v>3892</v>
      </c>
      <c r="I190" s="1" t="s">
        <v>3891</v>
      </c>
      <c r="J190" s="1" t="s">
        <v>3893</v>
      </c>
      <c r="K190" s="3" t="s">
        <v>3895</v>
      </c>
      <c r="L190" s="1" t="s">
        <v>3897</v>
      </c>
      <c r="M190" s="102" t="s">
        <v>3896</v>
      </c>
      <c r="N190" s="1" t="s">
        <v>3898</v>
      </c>
      <c r="O190" s="1" t="s">
        <v>3888</v>
      </c>
      <c r="P190" s="1" t="s">
        <v>457</v>
      </c>
      <c r="Q190" s="97">
        <f>IFERROR(INDEX(BP:BP, MATCH(R190, BN:BN, 0)), "")</f>
        <v>2</v>
      </c>
      <c r="R190" s="1" t="s">
        <v>3901</v>
      </c>
      <c r="S190" s="1" t="s">
        <v>38</v>
      </c>
      <c r="T190" s="1" t="s">
        <v>3902</v>
      </c>
      <c r="U190" s="26" t="s">
        <v>22</v>
      </c>
      <c r="V190" s="1" t="s">
        <v>22</v>
      </c>
      <c r="W190" s="26" t="s">
        <v>22</v>
      </c>
      <c r="X190" s="10" t="s">
        <v>22</v>
      </c>
      <c r="Y190" s="10" t="s">
        <v>22</v>
      </c>
      <c r="Z190" s="26" t="s">
        <v>22</v>
      </c>
      <c r="AA190" s="26" t="s">
        <v>22</v>
      </c>
      <c r="AB190" s="4" t="s">
        <v>22</v>
      </c>
      <c r="AC190" s="4" t="s">
        <v>22</v>
      </c>
      <c r="AF190">
        <v>16</v>
      </c>
      <c r="AG190" t="str">
        <v>offshore wind energy</v>
      </c>
      <c r="AH190" t="str">
        <v>This company is working in Offshore Wind energy production</v>
      </c>
      <c r="AI190" t="str">
        <v>Is not an EU-Funded Project</v>
      </c>
      <c r="AJ190" t="str">
        <v>null</v>
      </c>
      <c r="AK190" t="str">
        <v>null</v>
      </c>
      <c r="AL190" t="str">
        <v>null</v>
      </c>
      <c r="AM190" t="str">
        <v>null</v>
      </c>
      <c r="AN190" t="str">
        <v>null</v>
      </c>
      <c r="AO190" t="str">
        <v>null</v>
      </c>
      <c r="AP190" t="str">
        <v>null</v>
      </c>
      <c r="AQ190" t="str">
        <v>null</v>
      </c>
      <c r="AR190" t="str">
        <v>null</v>
      </c>
      <c r="AS190" t="str">
        <v>null</v>
      </c>
      <c r="AT190" t="str">
        <v>null</v>
      </c>
      <c r="AU190" t="str">
        <v>null</v>
      </c>
      <c r="AV190">
        <v>1</v>
      </c>
      <c r="AW190" t="str">
        <v>Nantes Saint-Nazaire Port</v>
      </c>
      <c r="AX190" t="str">
        <v>France</v>
      </c>
      <c r="AY190" t="str">
        <v>null</v>
      </c>
      <c r="AZ190" t="str">
        <v>null</v>
      </c>
      <c r="BA190" t="str">
        <v>null</v>
      </c>
      <c r="BB190" t="str">
        <v>Thierry Gueneau de Mussy</v>
      </c>
      <c r="BC190" t="str">
        <v>CEO</v>
      </c>
      <c r="BD190" t="str">
        <v>null</v>
      </c>
      <c r="BE190" t="str">
        <v>null</v>
      </c>
      <c r="BF190" t="str">
        <v>null</v>
      </c>
      <c r="BG190" t="str">
        <v>null</v>
      </c>
      <c r="BH190" t="str">
        <v>null</v>
      </c>
      <c r="BK190" t="str">
        <v>Politecnic University of Valencia</v>
      </c>
      <c r="BL190" cm="1">
        <f t="array" ref="BL190">SUMPRODUCT(($AW$2:$AW$2182=$BK190)*(1/(COUNTIFS($AH$2:$AH$2182, $AH$2:$AH$2182, $AW$2:$AW$2182, $BK190)+(COUNTIFS($AH$2:$AH$2182, $AH$2:$AH$2182, $AW$2:$AW$2182, $BK190)=0))))</f>
        <v>1</v>
      </c>
      <c r="BM190" cm="1">
        <f t="array" ref="BM190">COUNTA(_xlfn.UNIQUE(_xlfn._xlws.FILTER(Table1[Project Topic], Table1[Organization]=$BK190)))</f>
        <v>1</v>
      </c>
      <c r="BN190" s="93" t="str">
        <v>DEN SELVEJENDE INSTITUTION HAVHOST</v>
      </c>
      <c r="BO190" t="s">
        <v>960</v>
      </c>
      <c r="BP190" cm="1">
        <f t="array" ref="BP190">SUM(IF(FREQUENCY(IF($R$2:$R$3000=BO190, MATCH($C$2:$C$3000, $C$2:$C$3000, 0)), ROW($C$2:$C$3000)-ROW($C$2)+1), 1))</f>
        <v>1</v>
      </c>
      <c r="BS190" s="68" t="s">
        <v>3733</v>
      </c>
      <c r="BV190" t="str">
        <v>DEN SELVEJENDE INSTITUTION HAVHOST</v>
      </c>
      <c r="BW190" cm="1">
        <f t="array" ref="BW190">SUM(--(FREQUENCY(IF($R$2:$R$1538=BV190, MATCH($C$2:$C$1538, $C$2:$C$1538, 0)), ROW($C$2:$C$1538)-ROW($C$2)+1)&gt;0))</f>
        <v>1</v>
      </c>
    </row>
    <row r="191" spans="1:75" ht="31.8" customHeight="1" x14ac:dyDescent="0.3">
      <c r="A191" s="84">
        <v>17</v>
      </c>
      <c r="B191" s="1" t="s">
        <v>3787</v>
      </c>
      <c r="C191" s="1" t="s">
        <v>3889</v>
      </c>
      <c r="D191" s="1" t="s">
        <v>3745</v>
      </c>
      <c r="E191" s="1">
        <v>951974</v>
      </c>
      <c r="F191" s="21">
        <v>44044</v>
      </c>
      <c r="G191" s="21">
        <v>45688</v>
      </c>
      <c r="H191" s="21" t="s">
        <v>3892</v>
      </c>
      <c r="I191" s="1" t="s">
        <v>3891</v>
      </c>
      <c r="J191" s="1" t="s">
        <v>3893</v>
      </c>
      <c r="K191" s="3" t="s">
        <v>3895</v>
      </c>
      <c r="L191" s="1" t="s">
        <v>3897</v>
      </c>
      <c r="M191" s="102" t="s">
        <v>3896</v>
      </c>
      <c r="N191" s="1" t="s">
        <v>3898</v>
      </c>
      <c r="O191" s="1" t="s">
        <v>3888</v>
      </c>
      <c r="P191" s="1" t="s">
        <v>457</v>
      </c>
      <c r="Q191" s="97">
        <f>IFERROR(INDEX(BP:BP, MATCH(R191, BN:BN, 0)), "")</f>
        <v>1</v>
      </c>
      <c r="R191" s="1" t="s">
        <v>3903</v>
      </c>
      <c r="S191" s="1" t="s">
        <v>316</v>
      </c>
      <c r="T191" s="1" t="s">
        <v>3904</v>
      </c>
      <c r="U191" s="26" t="s">
        <v>22</v>
      </c>
      <c r="V191" s="1" t="s">
        <v>22</v>
      </c>
      <c r="W191" s="26" t="s">
        <v>22</v>
      </c>
      <c r="X191" s="10" t="s">
        <v>22</v>
      </c>
      <c r="Y191" s="10" t="s">
        <v>22</v>
      </c>
      <c r="Z191" s="26" t="s">
        <v>22</v>
      </c>
      <c r="AA191" s="26" t="s">
        <v>22</v>
      </c>
      <c r="AB191" s="4" t="s">
        <v>22</v>
      </c>
      <c r="AC191" s="4" t="s">
        <v>22</v>
      </c>
      <c r="AF191">
        <v>16</v>
      </c>
      <c r="AG191" t="str">
        <v>offshore wind energy</v>
      </c>
      <c r="AH191" t="str">
        <v>This company is working in Offshore Wind energy production</v>
      </c>
      <c r="AI191" t="str">
        <v>Is not an EU-Funded Project</v>
      </c>
      <c r="AJ191" t="str">
        <v>null</v>
      </c>
      <c r="AK191" t="str">
        <v>null</v>
      </c>
      <c r="AL191" t="str">
        <v>null</v>
      </c>
      <c r="AM191" t="str">
        <v>null</v>
      </c>
      <c r="AN191" t="str">
        <v>null</v>
      </c>
      <c r="AO191" t="str">
        <v>null</v>
      </c>
      <c r="AP191" t="str">
        <v>null</v>
      </c>
      <c r="AQ191" t="str">
        <v>null</v>
      </c>
      <c r="AR191" t="str">
        <v>null</v>
      </c>
      <c r="AS191" t="str">
        <v>null</v>
      </c>
      <c r="AT191" t="str">
        <v>null</v>
      </c>
      <c r="AU191" t="str">
        <v>null</v>
      </c>
      <c r="AV191">
        <v>1</v>
      </c>
      <c r="AW191" t="str">
        <v>North Sea Wind Power Hub Consortium</v>
      </c>
      <c r="AX191" t="str">
        <v>Netherlands</v>
      </c>
      <c r="AY191" t="str">
        <v>null</v>
      </c>
      <c r="AZ191" t="str">
        <v>https://www.linkedin.com/company/northseawindpowerhub</v>
      </c>
      <c r="BA191" t="str">
        <v>null</v>
      </c>
      <c r="BB191" t="str">
        <v>Laurent CHEDOT</v>
      </c>
      <c r="BC191" t="str">
        <v>Research group leader</v>
      </c>
      <c r="BD191" t="str">
        <v>laurent.chedot@supergrid-institute.com</v>
      </c>
      <c r="BE191" t="str">
        <v>+33 (0) 6 69 31 69 38</v>
      </c>
      <c r="BF191" t="str">
        <v>null</v>
      </c>
      <c r="BG191" t="str">
        <v>null</v>
      </c>
      <c r="BH191" t="str">
        <v>null</v>
      </c>
      <c r="BK191" t="str">
        <v>E-CUBE STRATEGY CONSULTANTS</v>
      </c>
      <c r="BL191" cm="1">
        <f t="array" ref="BL191">SUMPRODUCT(($AW$2:$AW$2182=$BK191)*(1/(COUNTIFS($AH$2:$AH$2182, $AH$2:$AH$2182, $AW$2:$AW$2182, $BK191)+(COUNTIFS($AH$2:$AH$2182, $AH$2:$AH$2182, $AW$2:$AW$2182, $BK191)=0))))</f>
        <v>1</v>
      </c>
      <c r="BM191" cm="1">
        <f t="array" ref="BM191">COUNTA(_xlfn.UNIQUE(_xlfn._xlws.FILTER(Table1[Project Topic], Table1[Organization]=$BK191)))</f>
        <v>1</v>
      </c>
      <c r="BN191" s="1" t="str">
        <v>GOETEBORGS UNIVERSITET</v>
      </c>
      <c r="BO191" t="s">
        <v>965</v>
      </c>
      <c r="BP191" cm="1">
        <f t="array" ref="BP191">SUM(IF(FREQUENCY(IF($R$2:$R$3000=BO191, MATCH($C$2:$C$3000, $C$2:$C$3000, 0)), ROW($C$2:$C$3000)-ROW($C$2)+1), 1))</f>
        <v>1</v>
      </c>
      <c r="BS191" s="67" t="s">
        <v>3734</v>
      </c>
      <c r="BT191">
        <v>173</v>
      </c>
      <c r="BV191" t="str">
        <v>GOETEBORGS UNIVERSITET</v>
      </c>
      <c r="BW191" cm="1">
        <f t="array" ref="BW191">SUM(--(FREQUENCY(IF($R$2:$R$1538=BV191, MATCH($C$2:$C$1538, $C$2:$C$1538, 0)), ROW($C$2:$C$1538)-ROW($C$2)+1)&gt;0))</f>
        <v>2</v>
      </c>
    </row>
    <row r="192" spans="1:75" ht="31.8" customHeight="1" x14ac:dyDescent="0.3">
      <c r="A192" s="84">
        <v>17</v>
      </c>
      <c r="B192" s="1" t="s">
        <v>3787</v>
      </c>
      <c r="C192" s="1" t="s">
        <v>3889</v>
      </c>
      <c r="D192" s="1" t="s">
        <v>3745</v>
      </c>
      <c r="E192" s="1">
        <v>951974</v>
      </c>
      <c r="F192" s="21">
        <v>44044</v>
      </c>
      <c r="G192" s="21">
        <v>45688</v>
      </c>
      <c r="H192" s="21" t="s">
        <v>3892</v>
      </c>
      <c r="I192" s="1" t="s">
        <v>3891</v>
      </c>
      <c r="J192" s="1" t="s">
        <v>3893</v>
      </c>
      <c r="K192" s="3" t="s">
        <v>3895</v>
      </c>
      <c r="L192" s="1" t="s">
        <v>3897</v>
      </c>
      <c r="M192" s="102" t="s">
        <v>3896</v>
      </c>
      <c r="N192" s="1" t="s">
        <v>3898</v>
      </c>
      <c r="O192" s="1" t="s">
        <v>3888</v>
      </c>
      <c r="P192" s="1" t="s">
        <v>457</v>
      </c>
      <c r="Q192" s="97">
        <f>IFERROR(INDEX(BP:BP, MATCH(R192, BN:BN, 0)), "")</f>
        <v>1</v>
      </c>
      <c r="R192" s="1" t="s">
        <v>1903</v>
      </c>
      <c r="S192" s="1" t="s">
        <v>318</v>
      </c>
      <c r="T192" s="1" t="s">
        <v>984</v>
      </c>
      <c r="U192" s="26" t="s">
        <v>22</v>
      </c>
      <c r="V192" s="1" t="s">
        <v>22</v>
      </c>
      <c r="W192" s="26" t="s">
        <v>22</v>
      </c>
      <c r="X192" s="10" t="s">
        <v>22</v>
      </c>
      <c r="Y192" s="10" t="s">
        <v>22</v>
      </c>
      <c r="Z192" s="26" t="s">
        <v>22</v>
      </c>
      <c r="AA192" s="26" t="s">
        <v>22</v>
      </c>
      <c r="AB192" s="4" t="s">
        <v>22</v>
      </c>
      <c r="AC192" s="4" t="s">
        <v>22</v>
      </c>
      <c r="AF192">
        <v>16</v>
      </c>
      <c r="AG192" t="str">
        <v>offshore wind energy</v>
      </c>
      <c r="AH192" t="str">
        <v>This company is working in Offshore Wind energy production</v>
      </c>
      <c r="AI192" t="str">
        <v>Is not an EU-Funded Project</v>
      </c>
      <c r="AJ192" t="str">
        <v>null</v>
      </c>
      <c r="AK192" t="str">
        <v>null</v>
      </c>
      <c r="AL192" t="str">
        <v>null</v>
      </c>
      <c r="AM192" t="str">
        <v>null</v>
      </c>
      <c r="AN192" t="str">
        <v>null</v>
      </c>
      <c r="AO192" t="str">
        <v>null</v>
      </c>
      <c r="AP192" t="str">
        <v>null</v>
      </c>
      <c r="AQ192" t="str">
        <v>null</v>
      </c>
      <c r="AR192" t="str">
        <v>null</v>
      </c>
      <c r="AS192" t="str">
        <v>null</v>
      </c>
      <c r="AT192" t="str">
        <v>null</v>
      </c>
      <c r="AU192" t="str">
        <v>null</v>
      </c>
      <c r="AV192">
        <v>1</v>
      </c>
      <c r="AW192" t="str">
        <v>North Sea Wind Power Hub Consortium</v>
      </c>
      <c r="AX192" t="str">
        <v>Netherlands</v>
      </c>
      <c r="AY192" t="str">
        <v>null</v>
      </c>
      <c r="AZ192" t="str">
        <v>https://www.linkedin.com/company/northseawindpowerhub</v>
      </c>
      <c r="BA192" t="str">
        <v>null</v>
      </c>
      <c r="BB192" t="str">
        <v>Alberto Bertinato</v>
      </c>
      <c r="BC192" t="str">
        <v>Research Group Leader - Supergrid Architecture Principles</v>
      </c>
      <c r="BD192" t="str">
        <v>Alberto.bertinato@supergrid-institute.com</v>
      </c>
      <c r="BE192" t="str">
        <v>+33 (0)6 98 67 24 42</v>
      </c>
      <c r="BF192" t="str">
        <v>null</v>
      </c>
      <c r="BG192" t="str">
        <v>null</v>
      </c>
      <c r="BH192" t="str">
        <v>null</v>
      </c>
      <c r="BK192" t="str">
        <v>FUNDACION AZTI - AZTI FUNDAZIOA</v>
      </c>
      <c r="BL192" cm="1">
        <f t="array" ref="BL192">SUMPRODUCT(($AW$2:$AW$2182=$BK192)*(1/(COUNTIFS($AH$2:$AH$2182, $AH$2:$AH$2182, $AW$2:$AW$2182, $BK192)+(COUNTIFS($AH$2:$AH$2182, $AH$2:$AH$2182, $AW$2:$AW$2182, $BK192)=0))))</f>
        <v>1</v>
      </c>
      <c r="BM192" cm="1">
        <f t="array" ref="BM192">COUNTA(_xlfn.UNIQUE(_xlfn._xlws.FILTER(Table1[Project Topic], Table1[Organization]=$BK192)))</f>
        <v>3</v>
      </c>
      <c r="BN192" s="93" t="str">
        <v>S.PRO - SUSTAINABLE PROJECTS GMBH</v>
      </c>
      <c r="BO192" t="s">
        <v>970</v>
      </c>
      <c r="BP192" cm="1">
        <f t="array" ref="BP192">SUM(IF(FREQUENCY(IF($R$2:$R$3000=BO192, MATCH($C$2:$C$3000, $C$2:$C$3000, 0)), ROW($C$2:$C$3000)-ROW($C$2)+1), 1))</f>
        <v>1</v>
      </c>
      <c r="BV192" t="str">
        <v>S.PRO - SUSTAINABLE PROJECTS GMBH</v>
      </c>
      <c r="BW192" cm="1">
        <f t="array" ref="BW192">SUM(--(FREQUENCY(IF($R$2:$R$1538=BV192, MATCH($C$2:$C$1538, $C$2:$C$1538, 0)), ROW($C$2:$C$1538)-ROW($C$2)+1)&gt;0))</f>
        <v>1</v>
      </c>
    </row>
    <row r="193" spans="1:75" ht="31.8" customHeight="1" x14ac:dyDescent="0.3">
      <c r="A193" s="84">
        <v>17</v>
      </c>
      <c r="B193" s="1" t="s">
        <v>3787</v>
      </c>
      <c r="C193" s="1" t="s">
        <v>3889</v>
      </c>
      <c r="D193" s="1" t="s">
        <v>3745</v>
      </c>
      <c r="E193" s="1">
        <v>951974</v>
      </c>
      <c r="F193" s="21">
        <v>44044</v>
      </c>
      <c r="G193" s="21">
        <v>45688</v>
      </c>
      <c r="H193" s="21" t="s">
        <v>3892</v>
      </c>
      <c r="I193" s="1" t="s">
        <v>3891</v>
      </c>
      <c r="J193" s="1" t="s">
        <v>3893</v>
      </c>
      <c r="K193" s="3" t="s">
        <v>3895</v>
      </c>
      <c r="L193" s="1" t="s">
        <v>3897</v>
      </c>
      <c r="M193" s="102" t="s">
        <v>3896</v>
      </c>
      <c r="N193" s="1" t="s">
        <v>3898</v>
      </c>
      <c r="O193" s="1" t="s">
        <v>3888</v>
      </c>
      <c r="P193" s="1" t="s">
        <v>457</v>
      </c>
      <c r="Q193" s="97">
        <f>IFERROR(INDEX(BP:BP, MATCH(R193, BN:BN, 0)), "")</f>
        <v>1</v>
      </c>
      <c r="R193" s="1" t="s">
        <v>3886</v>
      </c>
      <c r="S193" s="1" t="s">
        <v>2969</v>
      </c>
      <c r="T193" s="1" t="s">
        <v>2970</v>
      </c>
      <c r="U193" s="26" t="s">
        <v>22</v>
      </c>
      <c r="V193" s="1" t="s">
        <v>22</v>
      </c>
      <c r="W193" s="26" t="s">
        <v>22</v>
      </c>
      <c r="X193" s="10" t="s">
        <v>22</v>
      </c>
      <c r="Y193" s="10" t="s">
        <v>22</v>
      </c>
      <c r="Z193" s="26" t="s">
        <v>22</v>
      </c>
      <c r="AA193" s="26" t="s">
        <v>22</v>
      </c>
      <c r="AB193" s="4" t="s">
        <v>22</v>
      </c>
      <c r="AC193" s="4" t="s">
        <v>22</v>
      </c>
      <c r="AF193">
        <v>16</v>
      </c>
      <c r="AG193" t="str">
        <v>offshore wind energy</v>
      </c>
      <c r="AH193" t="str">
        <v>This company is working in Offshore Wind energy production</v>
      </c>
      <c r="AI193" t="str">
        <v>Is not an EU-Funded Project</v>
      </c>
      <c r="AJ193" t="str">
        <v>null</v>
      </c>
      <c r="AK193" t="str">
        <v>null</v>
      </c>
      <c r="AL193" t="str">
        <v>null</v>
      </c>
      <c r="AM193" t="str">
        <v>null</v>
      </c>
      <c r="AN193" t="str">
        <v>null</v>
      </c>
      <c r="AO193" t="str">
        <v>null</v>
      </c>
      <c r="AP193" t="str">
        <v>null</v>
      </c>
      <c r="AQ193" t="str">
        <v>null</v>
      </c>
      <c r="AR193" t="str">
        <v>null</v>
      </c>
      <c r="AS193" t="str">
        <v>null</v>
      </c>
      <c r="AT193" t="str">
        <v>null</v>
      </c>
      <c r="AU193" t="str">
        <v>null</v>
      </c>
      <c r="AV193">
        <v>1</v>
      </c>
      <c r="AW193" t="str">
        <v>North Sea Wind Power Hub Consortium</v>
      </c>
      <c r="AX193" t="str">
        <v>Netherlands</v>
      </c>
      <c r="AY193" t="str">
        <v>null</v>
      </c>
      <c r="AZ193" t="str">
        <v>https://www.linkedin.com/company/northseawindpowerhub</v>
      </c>
      <c r="BA193" t="str">
        <v>null</v>
      </c>
      <c r="BB193" t="str">
        <v>Pascal TORWELLE</v>
      </c>
      <c r="BC193" t="str">
        <v>PhD candidate | Research engineer</v>
      </c>
      <c r="BD193" t="str">
        <v>pascal.torwelle@supergrid-institute.com</v>
      </c>
      <c r="BE193" t="str">
        <v>+33 (0) 7 51 32 36 63</v>
      </c>
      <c r="BF193" t="str">
        <v>null</v>
      </c>
      <c r="BG193" t="str">
        <v>null</v>
      </c>
      <c r="BH193" t="str">
        <v>null</v>
      </c>
      <c r="BK193" t="str">
        <v>MARINE SCOTLAND</v>
      </c>
      <c r="BL193" cm="1">
        <f t="array" ref="BL193">SUMPRODUCT(($AW$2:$AW$2182=$BK193)*(1/(COUNTIFS($AH$2:$AH$2182, $AH$2:$AH$2182, $AW$2:$AW$2182, $BK193)+(COUNTIFS($AH$2:$AH$2182, $AH$2:$AH$2182, $AW$2:$AW$2182, $BK193)=0))))</f>
        <v>1</v>
      </c>
      <c r="BM193" cm="1">
        <f t="array" ref="BM193">COUNTA(_xlfn.UNIQUE(_xlfn._xlws.FILTER(Table1[Project Topic], Table1[Organization]=$BK193)))</f>
        <v>1</v>
      </c>
      <c r="BN193" s="1" t="str">
        <v>Institute of Communication and Computer Systems (ICCS) of NTUA</v>
      </c>
      <c r="BO193" t="s">
        <v>983</v>
      </c>
      <c r="BP193" cm="1">
        <f t="array" ref="BP193">SUM(IF(FREQUENCY(IF($R$2:$R$3000=BO193, MATCH($C$2:$C$3000, $C$2:$C$3000, 0)), ROW($C$2:$C$3000)-ROW($C$2)+1), 1))</f>
        <v>1</v>
      </c>
      <c r="BV193" t="str">
        <v>Institute of Communication and Computer Systems (ICCS) of NTUA</v>
      </c>
      <c r="BW193" cm="1">
        <f t="array" ref="BW193">SUM(--(FREQUENCY(IF($R$2:$R$1538=BV193, MATCH($C$2:$C$1538, $C$2:$C$1538, 0)), ROW($C$2:$C$1538)-ROW($C$2)+1)&gt;0))</f>
        <v>1</v>
      </c>
    </row>
    <row r="194" spans="1:75" ht="31.8" customHeight="1" x14ac:dyDescent="0.3">
      <c r="A194" s="84">
        <v>17</v>
      </c>
      <c r="B194" s="1" t="s">
        <v>3787</v>
      </c>
      <c r="C194" s="1" t="s">
        <v>3889</v>
      </c>
      <c r="D194" s="1" t="s">
        <v>3745</v>
      </c>
      <c r="E194" s="1">
        <v>951974</v>
      </c>
      <c r="F194" s="21">
        <v>44044</v>
      </c>
      <c r="G194" s="21">
        <v>45688</v>
      </c>
      <c r="H194" s="21" t="s">
        <v>3892</v>
      </c>
      <c r="I194" s="1" t="s">
        <v>3891</v>
      </c>
      <c r="J194" s="1" t="s">
        <v>3893</v>
      </c>
      <c r="K194" s="3" t="s">
        <v>3895</v>
      </c>
      <c r="L194" s="1" t="s">
        <v>3897</v>
      </c>
      <c r="M194" s="102" t="s">
        <v>3896</v>
      </c>
      <c r="N194" s="1" t="s">
        <v>3898</v>
      </c>
      <c r="O194" s="1" t="s">
        <v>3888</v>
      </c>
      <c r="P194" s="1" t="s">
        <v>457</v>
      </c>
      <c r="Q194" s="97">
        <f>IFERROR(INDEX(BP:BP, MATCH(R194, BN:BN, 0)), "")</f>
        <v>1</v>
      </c>
      <c r="R194" s="1" t="s">
        <v>3923</v>
      </c>
      <c r="S194" s="1" t="s">
        <v>61</v>
      </c>
      <c r="T194" s="1" t="s">
        <v>3924</v>
      </c>
      <c r="U194" s="26" t="s">
        <v>22</v>
      </c>
      <c r="V194" s="1" t="s">
        <v>22</v>
      </c>
      <c r="W194" s="26" t="s">
        <v>22</v>
      </c>
      <c r="X194" s="10" t="s">
        <v>22</v>
      </c>
      <c r="Y194" s="10" t="s">
        <v>22</v>
      </c>
      <c r="Z194" s="26" t="s">
        <v>22</v>
      </c>
      <c r="AA194" s="26" t="s">
        <v>22</v>
      </c>
      <c r="AB194" s="4" t="s">
        <v>22</v>
      </c>
      <c r="AC194" s="4" t="s">
        <v>22</v>
      </c>
      <c r="AF194">
        <v>15</v>
      </c>
      <c r="AG194" t="str">
        <v>Response to and recovery from large-scale disruptions of critical infrastructures / human factor for the resilience of critical infrastructures(Exept nanolectronics)</v>
      </c>
      <c r="AH194" t="str">
        <v>This company is working in Offshore Wind energy production</v>
      </c>
      <c r="AI194" t="str">
        <v>Is not an EU-Funded Project</v>
      </c>
      <c r="AJ194" t="str">
        <v>null</v>
      </c>
      <c r="AK194" t="str">
        <v>null</v>
      </c>
      <c r="AL194" t="str">
        <v>null</v>
      </c>
      <c r="AM194" t="str">
        <v>null</v>
      </c>
      <c r="AN194" t="str">
        <v>null</v>
      </c>
      <c r="AO194" t="str">
        <v>null</v>
      </c>
      <c r="AP194" t="str">
        <v>null</v>
      </c>
      <c r="AQ194" t="str">
        <v>null</v>
      </c>
      <c r="AR194" t="str">
        <v>null</v>
      </c>
      <c r="AS194" t="str">
        <v>null</v>
      </c>
      <c r="AT194" t="str">
        <v>null</v>
      </c>
      <c r="AU194" t="str">
        <v>null</v>
      </c>
      <c r="AV194">
        <v>1</v>
      </c>
      <c r="AW194" t="str">
        <v>North Seas Energy Cooperation (NSEC)</v>
      </c>
      <c r="AX194" t="str">
        <v>Belgium</v>
      </c>
      <c r="AY194" t="str">
        <v>null</v>
      </c>
      <c r="AZ194" t="str">
        <v>null</v>
      </c>
      <c r="BA194" t="str">
        <v>null</v>
      </c>
      <c r="BB194" t="str">
        <v>Anna-Kaisa ITKONEN</v>
      </c>
      <c r="BC194" t="str">
        <v>Spokesperson</v>
      </c>
      <c r="BD194" t="str">
        <v>anna-kaisa.itkonen@ec.europa.eu</v>
      </c>
      <c r="BE194" t="str">
        <v>+32 2 29 57501</v>
      </c>
      <c r="BF194" t="str">
        <v>null</v>
      </c>
      <c r="BG194" t="str">
        <v>null</v>
      </c>
      <c r="BH194" t="str">
        <v>null</v>
      </c>
      <c r="BK194" t="str">
        <v>ROBERT GORDON UNIVERSITY</v>
      </c>
      <c r="BL194" cm="1">
        <f t="array" ref="BL194">SUMPRODUCT(($AW$2:$AW$2182=$BK194)*(1/(COUNTIFS($AH$2:$AH$2182, $AH$2:$AH$2182, $AW$2:$AW$2182, $BK194)+(COUNTIFS($AH$2:$AH$2182, $AH$2:$AH$2182, $AW$2:$AW$2182, $BK194)=0))))</f>
        <v>1</v>
      </c>
      <c r="BM194" cm="1">
        <f t="array" ref="BM194">COUNTA(_xlfn.UNIQUE(_xlfn._xlws.FILTER(Table1[Project Topic], Table1[Organization]=$BK194)))</f>
        <v>1</v>
      </c>
      <c r="BN194" s="93" t="str">
        <v>PIRAEUS CONTAINER TERMINAL SINGLE MEMBER SA</v>
      </c>
      <c r="BO194" t="s">
        <v>988</v>
      </c>
      <c r="BP194" cm="1">
        <f t="array" ref="BP194">SUM(IF(FREQUENCY(IF($R$2:$R$3000=BO194, MATCH($C$2:$C$3000, $C$2:$C$3000, 0)), ROW($C$2:$C$3000)-ROW($C$2)+1), 1))</f>
        <v>1</v>
      </c>
      <c r="BV194" t="str">
        <v>PIRAEUS CONTAINER TERMINAL SINGLE MEMBER SA</v>
      </c>
      <c r="BW194" cm="1">
        <f t="array" ref="BW194">SUM(--(FREQUENCY(IF($R$2:$R$1538=BV194, MATCH($C$2:$C$1538, $C$2:$C$1538, 0)), ROW($C$2:$C$1538)-ROW($C$2)+1)&gt;0))</f>
        <v>1</v>
      </c>
    </row>
    <row r="195" spans="1:75" ht="31.8" customHeight="1" x14ac:dyDescent="0.3">
      <c r="A195" s="84">
        <v>17</v>
      </c>
      <c r="B195" s="1" t="s">
        <v>3787</v>
      </c>
      <c r="C195" s="1" t="s">
        <v>3889</v>
      </c>
      <c r="D195" s="1" t="s">
        <v>3745</v>
      </c>
      <c r="E195" s="1">
        <v>951974</v>
      </c>
      <c r="F195" s="21">
        <v>44044</v>
      </c>
      <c r="G195" s="21">
        <v>45688</v>
      </c>
      <c r="H195" s="21" t="s">
        <v>3892</v>
      </c>
      <c r="I195" s="1" t="s">
        <v>3891</v>
      </c>
      <c r="J195" s="1" t="s">
        <v>3893</v>
      </c>
      <c r="K195" s="3" t="s">
        <v>3895</v>
      </c>
      <c r="L195" s="1" t="s">
        <v>3897</v>
      </c>
      <c r="M195" s="102" t="s">
        <v>3896</v>
      </c>
      <c r="N195" s="1" t="s">
        <v>3898</v>
      </c>
      <c r="O195" s="1" t="s">
        <v>3888</v>
      </c>
      <c r="P195" s="1" t="s">
        <v>457</v>
      </c>
      <c r="Q195" s="97">
        <f>IFERROR(INDEX(BP:BP, MATCH(R195, BN:BN, 0)), "")</f>
        <v>1</v>
      </c>
      <c r="R195" s="1" t="s">
        <v>3921</v>
      </c>
      <c r="S195" s="1" t="s">
        <v>36</v>
      </c>
      <c r="T195" s="1" t="s">
        <v>3922</v>
      </c>
      <c r="U195" s="26" t="s">
        <v>22</v>
      </c>
      <c r="V195" s="1" t="s">
        <v>22</v>
      </c>
      <c r="W195" s="26" t="s">
        <v>22</v>
      </c>
      <c r="X195" s="10" t="s">
        <v>22</v>
      </c>
      <c r="Y195" s="10" t="s">
        <v>22</v>
      </c>
      <c r="Z195" s="26" t="s">
        <v>22</v>
      </c>
      <c r="AA195" s="26" t="s">
        <v>22</v>
      </c>
      <c r="AB195" s="4" t="s">
        <v>22</v>
      </c>
      <c r="AC195" s="4" t="s">
        <v>22</v>
      </c>
      <c r="AF195">
        <v>15</v>
      </c>
      <c r="AG195" t="str">
        <v>Response to and recovery from large-scale disruptions of critical infrastructures / human factor for the resilience of critical infrastructures(Exept nanolectronics)</v>
      </c>
      <c r="AH195" t="str">
        <v>This company is working in Offshore Wind energy production</v>
      </c>
      <c r="AI195" t="str">
        <v>Is not an EU-Funded Project</v>
      </c>
      <c r="AJ195" t="str">
        <v>null</v>
      </c>
      <c r="AK195" t="str">
        <v>null</v>
      </c>
      <c r="AL195" t="str">
        <v>null</v>
      </c>
      <c r="AM195" t="str">
        <v>null</v>
      </c>
      <c r="AN195" t="str">
        <v>null</v>
      </c>
      <c r="AO195" t="str">
        <v>null</v>
      </c>
      <c r="AP195" t="str">
        <v>null</v>
      </c>
      <c r="AQ195" t="str">
        <v>null</v>
      </c>
      <c r="AR195" t="str">
        <v>null</v>
      </c>
      <c r="AS195" t="str">
        <v>null</v>
      </c>
      <c r="AT195" t="str">
        <v>null</v>
      </c>
      <c r="AU195" t="str">
        <v>null</v>
      </c>
      <c r="AV195">
        <v>1</v>
      </c>
      <c r="AW195" t="str">
        <v>North Seas Energy Cooperation (NSEC)</v>
      </c>
      <c r="AX195" t="str">
        <v>Belgium</v>
      </c>
      <c r="AY195" t="str">
        <v>null</v>
      </c>
      <c r="AZ195" t="str">
        <v>null</v>
      </c>
      <c r="BA195" t="str">
        <v>null</v>
      </c>
      <c r="BB195" t="str">
        <v>Mechthild Wörsdörfer</v>
      </c>
      <c r="BC195" t="str">
        <v>Directorate-General for Energy</v>
      </c>
      <c r="BD195" t="str">
        <v>Mechthild.Woersdoerfer@ec.europa.eu</v>
      </c>
      <c r="BE195" t="str">
        <v>+32 2 299 11 11</v>
      </c>
      <c r="BF195" t="str">
        <v>null</v>
      </c>
      <c r="BG195" t="str">
        <v>null</v>
      </c>
      <c r="BH195" t="str">
        <v>null</v>
      </c>
      <c r="BK195" t="str">
        <v>UNIVERSITY COLLEGE CORK - NATIONAL UNIVERSITY OF IRELAND, CORK</v>
      </c>
      <c r="BL195" cm="1">
        <f t="array" ref="BL195">SUMPRODUCT(($AW$2:$AW$2182=$BK195)*(1/(COUNTIFS($AH$2:$AH$2182, $AH$2:$AH$2182, $AW$2:$AW$2182, $BK195)+(COUNTIFS($AH$2:$AH$2182, $AH$2:$AH$2182, $AW$2:$AW$2182, $BK195)=0))))</f>
        <v>1</v>
      </c>
      <c r="BM195" cm="1">
        <f t="array" ref="BM195">COUNTA(_xlfn.UNIQUE(_xlfn._xlws.FILTER(Table1[Project Topic], Table1[Organization]=$BK195)))</f>
        <v>2</v>
      </c>
      <c r="BN195" s="1" t="str">
        <v>SEABILITY (CYPRUS) LTD</v>
      </c>
      <c r="BO195" t="s">
        <v>995</v>
      </c>
      <c r="BP195" cm="1">
        <f t="array" ref="BP195">SUM(IF(FREQUENCY(IF($R$2:$R$3000=BO195, MATCH($C$2:$C$3000, $C$2:$C$3000, 0)), ROW($C$2:$C$3000)-ROW($C$2)+1), 1))</f>
        <v>1</v>
      </c>
      <c r="BV195" t="str">
        <v>SEABILITY (CYPRUS) LTD</v>
      </c>
      <c r="BW195" cm="1">
        <f t="array" ref="BW195">SUM(--(FREQUENCY(IF($R$2:$R$1538=BV195, MATCH($C$2:$C$1538, $C$2:$C$1538, 0)), ROW($C$2:$C$1538)-ROW($C$2)+1)&gt;0))</f>
        <v>1</v>
      </c>
    </row>
    <row r="196" spans="1:75" ht="31.8" customHeight="1" x14ac:dyDescent="0.3">
      <c r="A196" s="84">
        <v>17</v>
      </c>
      <c r="B196" s="1" t="s">
        <v>3787</v>
      </c>
      <c r="C196" s="1" t="s">
        <v>3889</v>
      </c>
      <c r="D196" s="1" t="s">
        <v>3745</v>
      </c>
      <c r="E196" s="1">
        <v>951974</v>
      </c>
      <c r="F196" s="21">
        <v>44044</v>
      </c>
      <c r="G196" s="21">
        <v>45688</v>
      </c>
      <c r="H196" s="21" t="s">
        <v>3892</v>
      </c>
      <c r="I196" s="1" t="s">
        <v>3891</v>
      </c>
      <c r="J196" s="1" t="s">
        <v>3893</v>
      </c>
      <c r="K196" s="3" t="s">
        <v>3895</v>
      </c>
      <c r="L196" s="1" t="s">
        <v>3897</v>
      </c>
      <c r="M196" s="102" t="s">
        <v>3896</v>
      </c>
      <c r="N196" s="1" t="s">
        <v>3898</v>
      </c>
      <c r="O196" s="1" t="s">
        <v>3888</v>
      </c>
      <c r="P196" s="1" t="s">
        <v>689</v>
      </c>
      <c r="Q196" s="97">
        <f>IFERROR(INDEX(BP:BP, MATCH(R196, BN:BN, 0)), "")</f>
        <v>1</v>
      </c>
      <c r="R196" s="1" t="s">
        <v>3900</v>
      </c>
      <c r="S196" s="1" t="s">
        <v>1442</v>
      </c>
      <c r="T196" s="1" t="s">
        <v>2970</v>
      </c>
      <c r="U196" s="26" t="s">
        <v>22</v>
      </c>
      <c r="V196" s="1" t="s">
        <v>22</v>
      </c>
      <c r="W196" s="26" t="s">
        <v>22</v>
      </c>
      <c r="X196" s="10" t="s">
        <v>22</v>
      </c>
      <c r="Y196" s="10" t="s">
        <v>22</v>
      </c>
      <c r="Z196" s="26" t="s">
        <v>22</v>
      </c>
      <c r="AA196" s="26" t="s">
        <v>22</v>
      </c>
      <c r="AB196" s="4" t="s">
        <v>22</v>
      </c>
      <c r="AC196" s="4" t="s">
        <v>22</v>
      </c>
      <c r="AF196">
        <v>16</v>
      </c>
      <c r="AG196" t="str">
        <v>offshore wind energy</v>
      </c>
      <c r="AH196" t="str">
        <v>This company is working in Offshore Wind energy production</v>
      </c>
      <c r="AI196" t="str">
        <v>Is not an EU-Funded Project</v>
      </c>
      <c r="AJ196" t="str">
        <v>null</v>
      </c>
      <c r="AK196" t="str">
        <v>null</v>
      </c>
      <c r="AL196" t="str">
        <v>null</v>
      </c>
      <c r="AM196" t="str">
        <v>null</v>
      </c>
      <c r="AN196" t="str">
        <v>null</v>
      </c>
      <c r="AO196" t="str">
        <v>null</v>
      </c>
      <c r="AP196" t="str">
        <v>null</v>
      </c>
      <c r="AQ196" t="str">
        <v>null</v>
      </c>
      <c r="AR196" t="str">
        <v>null</v>
      </c>
      <c r="AS196" t="str">
        <v>null</v>
      </c>
      <c r="AT196" t="str">
        <v>null</v>
      </c>
      <c r="AU196" t="str">
        <v>null</v>
      </c>
      <c r="AV196">
        <v>1</v>
      </c>
      <c r="AW196" t="str">
        <v>Norwegian Offshore Wind</v>
      </c>
      <c r="AX196" t="str">
        <v>Norway</v>
      </c>
      <c r="AY196" t="str">
        <v>null</v>
      </c>
      <c r="AZ196" t="str">
        <v>null</v>
      </c>
      <c r="BA196" t="str">
        <v>null</v>
      </c>
      <c r="BB196" t="str">
        <v>Gunnar Birkeland</v>
      </c>
      <c r="BC196" t="str">
        <v>Chairman of Steering Committee</v>
      </c>
      <c r="BD196" t="str">
        <v>gunnar.birkeland@sourcegalileo.com</v>
      </c>
      <c r="BE196" t="str">
        <v>null</v>
      </c>
      <c r="BF196" t="str">
        <v>https://www.linkedin.com/in/gunnar-birkeland-38500b1b</v>
      </c>
      <c r="BG196" t="str">
        <v>null</v>
      </c>
      <c r="BH196" t="str">
        <v>null</v>
      </c>
      <c r="BK196" t="str">
        <v>WAVEC/OFFSHORE RENEWABLES - CENTRO DE ENERGIA OFFSHORE ASSOCIACAO</v>
      </c>
      <c r="BL196" cm="1">
        <f t="array" ref="BL196">SUMPRODUCT(($AW$2:$AW$2182=$BK196)*(1/(COUNTIFS($AH$2:$AH$2182, $AH$2:$AH$2182, $AW$2:$AW$2182, $BK196)+(COUNTIFS($AH$2:$AH$2182, $AH$2:$AH$2182, $AW$2:$AW$2182, $BK196)=0))))</f>
        <v>2</v>
      </c>
      <c r="BM196" cm="1">
        <f t="array" ref="BM196">COUNTA(_xlfn.UNIQUE(_xlfn._xlws.FILTER(Table1[Project Topic], Table1[Organization]=$BK196)))</f>
        <v>2</v>
      </c>
      <c r="BN196" s="93" t="str">
        <v>SIMPILITY NAFTILIAKES METAFORIKES KAI EPIKOINONIAKES EPICHEIRISEIS ETAIRIA PERIORISMENIS EFTHYNIS</v>
      </c>
      <c r="BO196" t="s">
        <v>999</v>
      </c>
      <c r="BP196" cm="1">
        <f t="array" ref="BP196">SUM(IF(FREQUENCY(IF($R$2:$R$3000=BO196, MATCH($C$2:$C$3000, $C$2:$C$3000, 0)), ROW($C$2:$C$3000)-ROW($C$2)+1), 1))</f>
        <v>1</v>
      </c>
      <c r="BV196" t="str">
        <v>SIMPILITY NAFTILIAKES METAFORIKES KAI EPIKOINONIAKES EPICHEIRISEIS ETAIRIA PERIORISMENIS EFTHYNIS</v>
      </c>
      <c r="BW196" cm="1">
        <f t="array" ref="BW196">SUM(--(FREQUENCY(IF($R$2:$R$1538=BV196, MATCH($C$2:$C$1538, $C$2:$C$1538, 0)), ROW($C$2:$C$1538)-ROW($C$2)+1)&gt;0))</f>
        <v>1</v>
      </c>
    </row>
    <row r="197" spans="1:75" ht="31.8" customHeight="1" x14ac:dyDescent="0.3">
      <c r="A197" s="84">
        <v>17</v>
      </c>
      <c r="B197" s="1" t="s">
        <v>3787</v>
      </c>
      <c r="C197" s="1" t="s">
        <v>3889</v>
      </c>
      <c r="D197" s="1" t="s">
        <v>3745</v>
      </c>
      <c r="E197" s="1">
        <v>951974</v>
      </c>
      <c r="F197" s="21">
        <v>44044</v>
      </c>
      <c r="G197" s="21">
        <v>45688</v>
      </c>
      <c r="H197" s="21" t="s">
        <v>3892</v>
      </c>
      <c r="I197" s="1" t="s">
        <v>3891</v>
      </c>
      <c r="J197" s="1" t="s">
        <v>3893</v>
      </c>
      <c r="K197" s="3" t="s">
        <v>3895</v>
      </c>
      <c r="L197" s="1" t="s">
        <v>3897</v>
      </c>
      <c r="M197" s="102" t="s">
        <v>3896</v>
      </c>
      <c r="N197" s="1" t="s">
        <v>3898</v>
      </c>
      <c r="O197" s="1" t="s">
        <v>3888</v>
      </c>
      <c r="P197" s="1" t="s">
        <v>457</v>
      </c>
      <c r="Q197" s="97">
        <f>IFERROR(INDEX(BP:BP, MATCH(R197, BN:BN, 0)), "")</f>
        <v>1</v>
      </c>
      <c r="R197" s="1" t="s">
        <v>768</v>
      </c>
      <c r="S197" s="1" t="s">
        <v>769</v>
      </c>
      <c r="T197" s="1" t="s">
        <v>3905</v>
      </c>
      <c r="U197" s="26" t="s">
        <v>22</v>
      </c>
      <c r="V197" s="1" t="s">
        <v>22</v>
      </c>
      <c r="W197" s="26" t="s">
        <v>22</v>
      </c>
      <c r="X197" s="10" t="s">
        <v>22</v>
      </c>
      <c r="Y197" s="10" t="s">
        <v>22</v>
      </c>
      <c r="Z197" s="26" t="s">
        <v>22</v>
      </c>
      <c r="AA197" s="26" t="s">
        <v>22</v>
      </c>
      <c r="AB197" s="4" t="s">
        <v>22</v>
      </c>
      <c r="AC197" s="4" t="s">
        <v>22</v>
      </c>
      <c r="AF197">
        <v>16</v>
      </c>
      <c r="AG197" t="str">
        <v>offshore wind energy</v>
      </c>
      <c r="AH197" t="str">
        <v>This company is working in Offshore Wind energy production</v>
      </c>
      <c r="AI197" t="str">
        <v>Is not an EU-Funded Project</v>
      </c>
      <c r="AJ197" t="str">
        <v>null</v>
      </c>
      <c r="AK197" t="str">
        <v>null</v>
      </c>
      <c r="AL197" t="str">
        <v>null</v>
      </c>
      <c r="AM197" t="str">
        <v>null</v>
      </c>
      <c r="AN197" t="str">
        <v>null</v>
      </c>
      <c r="AO197" t="str">
        <v>null</v>
      </c>
      <c r="AP197" t="str">
        <v>null</v>
      </c>
      <c r="AQ197" t="str">
        <v>null</v>
      </c>
      <c r="AR197" t="str">
        <v>null</v>
      </c>
      <c r="AS197" t="str">
        <v>null</v>
      </c>
      <c r="AT197" t="str">
        <v>null</v>
      </c>
      <c r="AU197" t="str">
        <v>null</v>
      </c>
      <c r="AV197">
        <v>1</v>
      </c>
      <c r="AW197" t="str">
        <v>NREA</v>
      </c>
      <c r="AX197" t="str">
        <v>Egypt</v>
      </c>
      <c r="AY197" t="str">
        <v>null</v>
      </c>
      <c r="AZ197" t="str">
        <v>null</v>
      </c>
      <c r="BA197" t="str">
        <v>null</v>
      </c>
      <c r="BB197" t="str">
        <v>Karim El Din El Sayed</v>
      </c>
      <c r="BC197" t="str">
        <v>chairman</v>
      </c>
      <c r="BD197" t="str">
        <v>https://www.nrea.gov.eg/en</v>
      </c>
      <c r="BE197" t="str">
        <v>null</v>
      </c>
      <c r="BF197" t="str">
        <v>null</v>
      </c>
      <c r="BG197" t="str">
        <v>null</v>
      </c>
      <c r="BH197" t="str">
        <v>null</v>
      </c>
      <c r="BK197" t="str">
        <v>ADWEN OFFSHORE S.L.</v>
      </c>
      <c r="BL197" cm="1">
        <f t="array" ref="BL197">SUMPRODUCT(($AW$2:$AW$2182=$BK197)*(1/(COUNTIFS($AH$2:$AH$2182, $AH$2:$AH$2182, $AW$2:$AW$2182, $BK197)+(COUNTIFS($AH$2:$AH$2182, $AH$2:$AH$2182, $AW$2:$AW$2182, $BK197)=0))))</f>
        <v>1</v>
      </c>
      <c r="BM197" cm="1">
        <f t="array" ref="BM197">COUNTA(_xlfn.UNIQUE(_xlfn._xlws.FILTER(Table1[Project Topic], Table1[Organization]=$BK197)))</f>
        <v>1</v>
      </c>
      <c r="BN197" s="1" t="str">
        <v>COBRA INSTALACIONES Y SERVICIOS S.A</v>
      </c>
      <c r="BO197" t="s">
        <v>1004</v>
      </c>
      <c r="BP197" cm="1">
        <f t="array" ref="BP197">SUM(IF(FREQUENCY(IF($R$2:$R$3000=BO197, MATCH($C$2:$C$3000, $C$2:$C$3000, 0)), ROW($C$2:$C$3000)-ROW($C$2)+1), 1))</f>
        <v>1</v>
      </c>
      <c r="BV197" t="str">
        <v>COBRA INSTALACIONES Y SERVICIOS S.A</v>
      </c>
      <c r="BW197" cm="1">
        <f t="array" ref="BW197">SUM(--(FREQUENCY(IF($R$2:$R$1538=BV197, MATCH($C$2:$C$1538, $C$2:$C$1538, 0)), ROW($C$2:$C$1538)-ROW($C$2)+1)&gt;0))</f>
        <v>2</v>
      </c>
    </row>
    <row r="198" spans="1:75" ht="31.8" customHeight="1" x14ac:dyDescent="0.3">
      <c r="A198" s="84">
        <v>17</v>
      </c>
      <c r="B198" s="1" t="s">
        <v>3787</v>
      </c>
      <c r="C198" s="1" t="s">
        <v>3889</v>
      </c>
      <c r="D198" s="1" t="s">
        <v>3745</v>
      </c>
      <c r="E198" s="1">
        <v>951974</v>
      </c>
      <c r="F198" s="21">
        <v>44044</v>
      </c>
      <c r="G198" s="21">
        <v>45688</v>
      </c>
      <c r="H198" s="21" t="s">
        <v>3892</v>
      </c>
      <c r="I198" s="1" t="s">
        <v>3891</v>
      </c>
      <c r="J198" s="1" t="s">
        <v>3893</v>
      </c>
      <c r="K198" s="3" t="s">
        <v>3895</v>
      </c>
      <c r="L198" s="1" t="s">
        <v>3897</v>
      </c>
      <c r="M198" s="102" t="s">
        <v>3896</v>
      </c>
      <c r="N198" s="1" t="s">
        <v>3898</v>
      </c>
      <c r="O198" s="1" t="s">
        <v>3888</v>
      </c>
      <c r="P198" s="1" t="s">
        <v>457</v>
      </c>
      <c r="Q198" s="97">
        <f>IFERROR(INDEX(BP:BP, MATCH(R198, BN:BN, 0)), "")</f>
        <v>1</v>
      </c>
      <c r="R198" s="1" t="s">
        <v>3202</v>
      </c>
      <c r="S198" s="1" t="s">
        <v>318</v>
      </c>
      <c r="T198" s="1" t="s">
        <v>3913</v>
      </c>
      <c r="U198" s="26" t="s">
        <v>22</v>
      </c>
      <c r="V198" s="1" t="s">
        <v>22</v>
      </c>
      <c r="W198" s="26" t="s">
        <v>22</v>
      </c>
      <c r="X198" s="10" t="s">
        <v>22</v>
      </c>
      <c r="Y198" s="10" t="s">
        <v>22</v>
      </c>
      <c r="Z198" s="26" t="s">
        <v>22</v>
      </c>
      <c r="AA198" s="26" t="s">
        <v>22</v>
      </c>
      <c r="AB198" s="4" t="s">
        <v>22</v>
      </c>
      <c r="AC198" s="4" t="s">
        <v>22</v>
      </c>
      <c r="AF198">
        <v>16</v>
      </c>
      <c r="AG198" t="str">
        <v>offshore wind energy</v>
      </c>
      <c r="AH198" t="str">
        <v>This company is working in Offshore Wind energy production</v>
      </c>
      <c r="AI198" t="str">
        <v>Is not an EU-Funded Project</v>
      </c>
      <c r="AJ198" t="str">
        <v>null</v>
      </c>
      <c r="AK198" t="str">
        <v>null</v>
      </c>
      <c r="AL198" t="str">
        <v>null</v>
      </c>
      <c r="AM198" t="str">
        <v>null</v>
      </c>
      <c r="AN198" t="str">
        <v>null</v>
      </c>
      <c r="AO198" t="str">
        <v>null</v>
      </c>
      <c r="AP198" t="str">
        <v>null</v>
      </c>
      <c r="AQ198" t="str">
        <v>null</v>
      </c>
      <c r="AR198" t="str">
        <v>null</v>
      </c>
      <c r="AS198" t="str">
        <v>null</v>
      </c>
      <c r="AT198" t="str">
        <v>null</v>
      </c>
      <c r="AU198" t="str">
        <v>null</v>
      </c>
      <c r="AV198">
        <v>1</v>
      </c>
      <c r="AW198" t="str">
        <v>Port Esbjerg</v>
      </c>
      <c r="AX198" t="str">
        <v>Denmark</v>
      </c>
      <c r="AY198" t="str">
        <v>null</v>
      </c>
      <c r="AZ198" t="str">
        <v>https://www.linkedin.com/company/esbjerg-havn/?trk=tabs_biz_home</v>
      </c>
      <c r="BA198" t="str">
        <v>null</v>
      </c>
      <c r="BB198" t="str">
        <v>Dennis Jul Pedersen</v>
      </c>
      <c r="BC198" t="str">
        <v>CEO</v>
      </c>
      <c r="BD198" t="str">
        <v>djp@portesbjerg.dk</v>
      </c>
      <c r="BE198" t="str">
        <v>+45 7612 4000</v>
      </c>
      <c r="BF198" t="str">
        <v>linkedin.com/in/dennis-jul-pedersen-324aa611</v>
      </c>
      <c r="BG198" t="str">
        <v>null</v>
      </c>
      <c r="BH198" t="str">
        <v>null</v>
      </c>
      <c r="BK198" t="str">
        <v>BACHMANN MONITORING GMBH</v>
      </c>
      <c r="BL198" cm="1">
        <f t="array" ref="BL198">SUMPRODUCT(($AW$2:$AW$2182=$BK198)*(1/(COUNTIFS($AH$2:$AH$2182, $AH$2:$AH$2182, $AW$2:$AW$2182, $BK198)+(COUNTIFS($AH$2:$AH$2182, $AH$2:$AH$2182, $AW$2:$AW$2182, $BK198)=0))))</f>
        <v>1</v>
      </c>
      <c r="BM198" cm="1">
        <f t="array" ref="BM198">COUNTA(_xlfn.UNIQUE(_xlfn._xlws.FILTER(Table1[Project Topic], Table1[Organization]=$BK198)))</f>
        <v>1</v>
      </c>
      <c r="BN198" s="93" t="str">
        <v>DEWI-OCC OFFSHORE AND CERTIFICATIONCENTRE GMBH</v>
      </c>
      <c r="BO198" t="s">
        <v>1008</v>
      </c>
      <c r="BP198" cm="1">
        <f t="array" ref="BP198">SUM(IF(FREQUENCY(IF($R$2:$R$3000=BO198, MATCH($C$2:$C$3000, $C$2:$C$3000, 0)), ROW($C$2:$C$3000)-ROW($C$2)+1), 1))</f>
        <v>1</v>
      </c>
      <c r="BV198" t="str">
        <v>DEWI-OCC OFFSHORE AND CERTIFICATIONCENTRE GMBH</v>
      </c>
      <c r="BW198" cm="1">
        <f t="array" ref="BW198">SUM(--(FREQUENCY(IF($R$2:$R$1538=BV198, MATCH($C$2:$C$1538, $C$2:$C$1538, 0)), ROW($C$2:$C$1538)-ROW($C$2)+1)&gt;0))</f>
        <v>1</v>
      </c>
    </row>
    <row r="199" spans="1:75" ht="31.8" customHeight="1" x14ac:dyDescent="0.3">
      <c r="A199" s="84">
        <v>17</v>
      </c>
      <c r="B199" s="1" t="s">
        <v>3787</v>
      </c>
      <c r="C199" s="1" t="s">
        <v>3889</v>
      </c>
      <c r="D199" s="1" t="s">
        <v>3745</v>
      </c>
      <c r="E199" s="1">
        <v>951974</v>
      </c>
      <c r="F199" s="21">
        <v>44044</v>
      </c>
      <c r="G199" s="21">
        <v>45688</v>
      </c>
      <c r="H199" s="21" t="s">
        <v>3892</v>
      </c>
      <c r="I199" s="1" t="s">
        <v>3891</v>
      </c>
      <c r="J199" s="1" t="s">
        <v>3893</v>
      </c>
      <c r="K199" s="3" t="s">
        <v>3895</v>
      </c>
      <c r="L199" s="1" t="s">
        <v>3897</v>
      </c>
      <c r="M199" s="102" t="s">
        <v>3896</v>
      </c>
      <c r="N199" s="1" t="s">
        <v>3898</v>
      </c>
      <c r="O199" s="1" t="s">
        <v>3888</v>
      </c>
      <c r="P199" s="1" t="s">
        <v>457</v>
      </c>
      <c r="Q199" s="97">
        <f>IFERROR(INDEX(BP:BP, MATCH(R199, BN:BN, 0)), "")</f>
        <v>6</v>
      </c>
      <c r="R199" s="1" t="s">
        <v>3919</v>
      </c>
      <c r="S199" s="1" t="s">
        <v>36</v>
      </c>
      <c r="T199" s="1" t="s">
        <v>3920</v>
      </c>
      <c r="U199" s="26" t="s">
        <v>22</v>
      </c>
      <c r="V199" s="1" t="s">
        <v>22</v>
      </c>
      <c r="W199" s="26" t="s">
        <v>22</v>
      </c>
      <c r="X199" s="10" t="s">
        <v>22</v>
      </c>
      <c r="Y199" s="10" t="s">
        <v>22</v>
      </c>
      <c r="Z199" s="26" t="s">
        <v>22</v>
      </c>
      <c r="AA199" s="26" t="s">
        <v>22</v>
      </c>
      <c r="AB199" s="4" t="s">
        <v>22</v>
      </c>
      <c r="AC199" s="4" t="s">
        <v>22</v>
      </c>
      <c r="AF199">
        <v>16</v>
      </c>
      <c r="AG199" t="str">
        <v>offshore wind energy</v>
      </c>
      <c r="AH199" t="str">
        <v>This company is working in Offshore Wind energy production</v>
      </c>
      <c r="AI199" t="str">
        <v>Is not an EU-Funded Project</v>
      </c>
      <c r="AJ199" t="str">
        <v>null</v>
      </c>
      <c r="AK199" t="str">
        <v>null</v>
      </c>
      <c r="AL199" t="str">
        <v>null</v>
      </c>
      <c r="AM199" t="str">
        <v>null</v>
      </c>
      <c r="AN199" t="str">
        <v>null</v>
      </c>
      <c r="AO199" t="str">
        <v>null</v>
      </c>
      <c r="AP199" t="str">
        <v>null</v>
      </c>
      <c r="AQ199" t="str">
        <v>null</v>
      </c>
      <c r="AR199" t="str">
        <v>null</v>
      </c>
      <c r="AS199" t="str">
        <v>null</v>
      </c>
      <c r="AT199" t="str">
        <v>null</v>
      </c>
      <c r="AU199" t="str">
        <v>null</v>
      </c>
      <c r="AV199">
        <v>1</v>
      </c>
      <c r="AW199" t="str">
        <v>Port Esbjerg</v>
      </c>
      <c r="AX199" t="str">
        <v>Denmark</v>
      </c>
      <c r="AY199" t="str">
        <v>null</v>
      </c>
      <c r="AZ199" t="str">
        <v>null</v>
      </c>
      <c r="BA199" t="str">
        <v>null</v>
      </c>
      <c r="BB199" t="str">
        <v>Jesper Bank</v>
      </c>
      <c r="BC199" t="str">
        <v>Chief Commercial Officer</v>
      </c>
      <c r="BD199" t="str">
        <v>null</v>
      </c>
      <c r="BE199" t="str">
        <v>null</v>
      </c>
      <c r="BF199" t="str">
        <v>null</v>
      </c>
      <c r="BG199" t="str">
        <v>null</v>
      </c>
      <c r="BH199" t="str">
        <v>null</v>
      </c>
      <c r="BK199" t="str">
        <v>CRANFIELD UNIVERSITY</v>
      </c>
      <c r="BL199" cm="1">
        <f t="array" ref="BL199">SUMPRODUCT(($AW$2:$AW$2182=$BK199)*(1/(COUNTIFS($AH$2:$AH$2182, $AH$2:$AH$2182, $AW$2:$AW$2182, $BK199)+(COUNTIFS($AH$2:$AH$2182, $AH$2:$AH$2182, $AW$2:$AW$2182, $BK199)=0))))</f>
        <v>1</v>
      </c>
      <c r="BM199" cm="1">
        <f t="array" ref="BM199">COUNTA(_xlfn.UNIQUE(_xlfn._xlws.FILTER(Table1[Project Topic], Table1[Organization]=$BK199)))</f>
        <v>1</v>
      </c>
      <c r="BN199" s="1" t="str">
        <v>ESTEYCO SA</v>
      </c>
      <c r="BO199" t="s">
        <v>1014</v>
      </c>
      <c r="BP199" cm="1">
        <f t="array" ref="BP199">SUM(IF(FREQUENCY(IF($R$2:$R$3000=BO199, MATCH($C$2:$C$3000, $C$2:$C$3000, 0)), ROW($C$2:$C$3000)-ROW($C$2)+1), 1))</f>
        <v>1</v>
      </c>
      <c r="BV199" t="str">
        <v>ESTEYCO SA</v>
      </c>
      <c r="BW199" cm="1">
        <f t="array" ref="BW199">SUM(--(FREQUENCY(IF($R$2:$R$1538=BV199, MATCH($C$2:$C$1538, $C$2:$C$1538, 0)), ROW($C$2:$C$1538)-ROW($C$2)+1)&gt;0))</f>
        <v>3</v>
      </c>
    </row>
    <row r="200" spans="1:75" ht="31.8" customHeight="1" x14ac:dyDescent="0.3">
      <c r="A200" s="84">
        <v>17</v>
      </c>
      <c r="B200" s="1" t="s">
        <v>3787</v>
      </c>
      <c r="C200" s="1" t="s">
        <v>3889</v>
      </c>
      <c r="D200" s="1" t="s">
        <v>3745</v>
      </c>
      <c r="E200" s="1">
        <v>951974</v>
      </c>
      <c r="F200" s="21">
        <v>44044</v>
      </c>
      <c r="G200" s="21">
        <v>45688</v>
      </c>
      <c r="H200" s="21" t="s">
        <v>3892</v>
      </c>
      <c r="I200" s="1" t="s">
        <v>3891</v>
      </c>
      <c r="J200" s="1" t="s">
        <v>3893</v>
      </c>
      <c r="K200" s="3" t="s">
        <v>3895</v>
      </c>
      <c r="L200" s="1" t="s">
        <v>3897</v>
      </c>
      <c r="M200" s="102" t="s">
        <v>3896</v>
      </c>
      <c r="N200" s="1" t="s">
        <v>3898</v>
      </c>
      <c r="O200" s="1" t="s">
        <v>3888</v>
      </c>
      <c r="P200" s="1" t="s">
        <v>457</v>
      </c>
      <c r="Q200" s="97">
        <f>IFERROR(INDEX(BP:BP, MATCH(R200, BN:BN, 0)), "")</f>
        <v>1</v>
      </c>
      <c r="R200" s="1" t="s">
        <v>3914</v>
      </c>
      <c r="S200" s="1" t="s">
        <v>318</v>
      </c>
      <c r="T200" s="1" t="s">
        <v>3915</v>
      </c>
      <c r="U200" s="26" t="s">
        <v>22</v>
      </c>
      <c r="V200" s="1" t="s">
        <v>22</v>
      </c>
      <c r="W200" s="26" t="s">
        <v>22</v>
      </c>
      <c r="X200" s="10" t="s">
        <v>22</v>
      </c>
      <c r="Y200" s="10" t="s">
        <v>22</v>
      </c>
      <c r="Z200" s="26" t="s">
        <v>22</v>
      </c>
      <c r="AA200" s="26" t="s">
        <v>22</v>
      </c>
      <c r="AB200" s="4" t="s">
        <v>22</v>
      </c>
      <c r="AC200" s="4" t="s">
        <v>22</v>
      </c>
      <c r="AF200">
        <v>16</v>
      </c>
      <c r="AG200" t="str">
        <v>offshore wind energy</v>
      </c>
      <c r="AH200" t="str">
        <v>This company is working in Offshore Wind energy production</v>
      </c>
      <c r="AI200" t="str">
        <v>Is not an EU-Funded Project</v>
      </c>
      <c r="AJ200" t="str">
        <v>null</v>
      </c>
      <c r="AK200" t="str">
        <v>null</v>
      </c>
      <c r="AL200" t="str">
        <v>null</v>
      </c>
      <c r="AM200" t="str">
        <v>null</v>
      </c>
      <c r="AN200" t="str">
        <v>null</v>
      </c>
      <c r="AO200" t="str">
        <v>null</v>
      </c>
      <c r="AP200" t="str">
        <v>null</v>
      </c>
      <c r="AQ200" t="str">
        <v>null</v>
      </c>
      <c r="AR200" t="str">
        <v>null</v>
      </c>
      <c r="AS200" t="str">
        <v>null</v>
      </c>
      <c r="AT200" t="str">
        <v>null</v>
      </c>
      <c r="AU200" t="str">
        <v>null</v>
      </c>
      <c r="AV200">
        <v>1</v>
      </c>
      <c r="AW200" t="str">
        <v>Port Esbjerg</v>
      </c>
      <c r="AX200" t="str">
        <v>Denmark</v>
      </c>
      <c r="AY200" t="str">
        <v>null</v>
      </c>
      <c r="AZ200" t="str">
        <v>null</v>
      </c>
      <c r="BA200" t="str">
        <v>null</v>
      </c>
      <c r="BB200" t="str">
        <v>Lars Thykier</v>
      </c>
      <c r="BC200" t="str">
        <v>Director of Offshore Wind</v>
      </c>
      <c r="BD200" t="str">
        <v>null</v>
      </c>
      <c r="BE200" t="str">
        <v>null</v>
      </c>
      <c r="BF200" t="str">
        <v>null</v>
      </c>
      <c r="BG200" t="str">
        <v>null</v>
      </c>
      <c r="BH200" t="str">
        <v>null</v>
      </c>
      <c r="BK200" t="str">
        <v>EDF ENERGY R&amp;D UK CENTRE LIMITED</v>
      </c>
      <c r="BL200" cm="1">
        <f t="array" ref="BL200">SUMPRODUCT(($AW$2:$AW$2182=$BK200)*(1/(COUNTIFS($AH$2:$AH$2182, $AH$2:$AH$2182, $AW$2:$AW$2182, $BK200)+(COUNTIFS($AH$2:$AH$2182, $AH$2:$AH$2182, $AW$2:$AW$2182, $BK200)=0))))</f>
        <v>1</v>
      </c>
      <c r="BM200" cm="1">
        <f t="array" ref="BM200">COUNTA(_xlfn.UNIQUE(_xlfn._xlws.FILTER(Table1[Project Topic], Table1[Organization]=$BK200)))</f>
        <v>1</v>
      </c>
      <c r="BN200" s="93" t="str">
        <v>FUNDACIO INSTITUT DE RECERCA DE L'ENERGIA DE CATALUNYA</v>
      </c>
      <c r="BO200" t="s">
        <v>1034</v>
      </c>
      <c r="BP200" cm="1">
        <f t="array" ref="BP200">SUM(IF(FREQUENCY(IF($R$2:$R$3000=BO200, MATCH($C$2:$C$3000, $C$2:$C$3000, 0)), ROW($C$2:$C$3000)-ROW($C$2)+1), 1))</f>
        <v>1</v>
      </c>
      <c r="BV200" t="str">
        <v>FUNDACIO INSTITUT DE RECERCA DE L'ENERGIA DE CATALUNYA</v>
      </c>
      <c r="BW200" cm="1">
        <f t="array" ref="BW200">SUM(--(FREQUENCY(IF($R$2:$R$1538=BV200, MATCH($C$2:$C$1538, $C$2:$C$1538, 0)), ROW($C$2:$C$1538)-ROW($C$2)+1)&gt;0))</f>
        <v>1</v>
      </c>
    </row>
    <row r="201" spans="1:75" ht="31.8" customHeight="1" x14ac:dyDescent="0.3">
      <c r="A201" s="84">
        <v>17</v>
      </c>
      <c r="B201" s="1" t="s">
        <v>3787</v>
      </c>
      <c r="C201" s="1" t="s">
        <v>3889</v>
      </c>
      <c r="D201" s="1" t="s">
        <v>3745</v>
      </c>
      <c r="E201" s="1">
        <v>951974</v>
      </c>
      <c r="F201" s="21">
        <v>44044</v>
      </c>
      <c r="G201" s="21">
        <v>45688</v>
      </c>
      <c r="H201" s="21" t="s">
        <v>3892</v>
      </c>
      <c r="I201" s="1" t="s">
        <v>3891</v>
      </c>
      <c r="J201" s="1" t="s">
        <v>3893</v>
      </c>
      <c r="K201" s="3" t="s">
        <v>3895</v>
      </c>
      <c r="L201" s="1" t="s">
        <v>3897</v>
      </c>
      <c r="M201" s="102" t="s">
        <v>3896</v>
      </c>
      <c r="N201" s="1" t="s">
        <v>3898</v>
      </c>
      <c r="O201" s="1" t="s">
        <v>3888</v>
      </c>
      <c r="P201" s="1" t="s">
        <v>679</v>
      </c>
      <c r="Q201" s="97">
        <f>IFERROR(INDEX(BP:BP, MATCH(R201, BN:BN, 0)), "")</f>
        <v>4</v>
      </c>
      <c r="R201" s="1" t="s">
        <v>3894</v>
      </c>
      <c r="S201" s="1" t="s">
        <v>769</v>
      </c>
      <c r="T201" s="1" t="s">
        <v>3899</v>
      </c>
      <c r="U201" s="26" t="s">
        <v>22</v>
      </c>
      <c r="V201" s="1" t="s">
        <v>3890</v>
      </c>
      <c r="W201" s="26" t="s">
        <v>22</v>
      </c>
      <c r="X201" s="10" t="s">
        <v>22</v>
      </c>
      <c r="Y201" s="10" t="s">
        <v>22</v>
      </c>
      <c r="Z201" s="26" t="s">
        <v>22</v>
      </c>
      <c r="AA201" s="26" t="s">
        <v>22</v>
      </c>
      <c r="AB201" s="4" t="s">
        <v>22</v>
      </c>
      <c r="AC201" s="4" t="s">
        <v>22</v>
      </c>
      <c r="AF201">
        <v>16</v>
      </c>
      <c r="AG201" t="str">
        <v>offshore wind energy</v>
      </c>
      <c r="AH201" t="str">
        <v>This company is working in Offshore Wind energy production</v>
      </c>
      <c r="AI201" t="str">
        <v>Is not an EU-Funded Project</v>
      </c>
      <c r="AJ201" t="str">
        <v>null</v>
      </c>
      <c r="AK201" t="str">
        <v>null</v>
      </c>
      <c r="AL201" t="str">
        <v>null</v>
      </c>
      <c r="AM201" t="str">
        <v>null</v>
      </c>
      <c r="AN201" t="str">
        <v>null</v>
      </c>
      <c r="AO201" t="str">
        <v>null</v>
      </c>
      <c r="AP201" t="str">
        <v>null</v>
      </c>
      <c r="AQ201" t="str">
        <v>null</v>
      </c>
      <c r="AR201" t="str">
        <v>null</v>
      </c>
      <c r="AS201" t="str">
        <v>null</v>
      </c>
      <c r="AT201" t="str">
        <v>null</v>
      </c>
      <c r="AU201" t="str">
        <v>null</v>
      </c>
      <c r="AV201">
        <v>2</v>
      </c>
      <c r="AW201" t="str">
        <v>Port of Amsterdam</v>
      </c>
      <c r="AX201" t="str">
        <v>Netherlands</v>
      </c>
      <c r="AY201" t="str">
        <v>null</v>
      </c>
      <c r="AZ201" t="str">
        <v>null</v>
      </c>
      <c r="BA201" t="str">
        <v>null</v>
      </c>
      <c r="BB201" t="str">
        <v>Robert van Beemen</v>
      </c>
      <c r="BC201" t="str">
        <v>CEO</v>
      </c>
      <c r="BD201" t="str">
        <v>null</v>
      </c>
      <c r="BE201" t="str">
        <v>null</v>
      </c>
      <c r="BF201" t="str">
        <v>null</v>
      </c>
      <c r="BG201" t="str">
        <v>null</v>
      </c>
      <c r="BH201" t="str">
        <v>null</v>
      </c>
      <c r="BK201" t="str">
        <v>EDF ENERGY RENEWABLES LIMITED</v>
      </c>
      <c r="BL201" cm="1">
        <f t="array" ref="BL201">SUMPRODUCT(($AW$2:$AW$2182=$BK201)*(1/(COUNTIFS($AH$2:$AH$2182, $AH$2:$AH$2182, $AW$2:$AW$2182, $BK201)+(COUNTIFS($AH$2:$AH$2182, $AH$2:$AH$2182, $AW$2:$AW$2182, $BK201)=0))))</f>
        <v>1</v>
      </c>
      <c r="BM201" cm="1">
        <f t="array" ref="BM201">COUNTA(_xlfn.UNIQUE(_xlfn._xlws.FILTER(Table1[Project Topic], Table1[Organization]=$BK201)))</f>
        <v>1</v>
      </c>
      <c r="BN201" s="1" t="str">
        <v>FUNDACION INSTITUTO DE HIDRAULICA AMBIENTAL DE CANTABRIA</v>
      </c>
      <c r="BO201" t="s">
        <v>1045</v>
      </c>
      <c r="BP201" cm="1">
        <f t="array" ref="BP201">SUM(IF(FREQUENCY(IF($R$2:$R$3000=BO201, MATCH($C$2:$C$3000, $C$2:$C$3000, 0)), ROW($C$2:$C$3000)-ROW($C$2)+1), 1))</f>
        <v>1</v>
      </c>
      <c r="BV201" t="str">
        <v>FUNDACION INSTITUTO DE HIDRAULICA AMBIENTAL DE CANTABRIA</v>
      </c>
      <c r="BW201" cm="1">
        <f t="array" ref="BW201">SUM(--(FREQUENCY(IF($R$2:$R$1538=BV201, MATCH($C$2:$C$1538, $C$2:$C$1538, 0)), ROW($C$2:$C$1538)-ROW($C$2)+1)&gt;0))</f>
        <v>1</v>
      </c>
    </row>
    <row r="202" spans="1:75" ht="31.8" customHeight="1" x14ac:dyDescent="0.3">
      <c r="A202" s="84">
        <v>17</v>
      </c>
      <c r="B202" s="1" t="s">
        <v>3787</v>
      </c>
      <c r="C202" s="1" t="s">
        <v>3889</v>
      </c>
      <c r="D202" s="1" t="s">
        <v>3745</v>
      </c>
      <c r="E202" s="1">
        <v>951974</v>
      </c>
      <c r="F202" s="21">
        <v>44044</v>
      </c>
      <c r="G202" s="21">
        <v>45688</v>
      </c>
      <c r="H202" s="21" t="s">
        <v>3892</v>
      </c>
      <c r="I202" s="1" t="s">
        <v>3891</v>
      </c>
      <c r="J202" s="1" t="s">
        <v>3893</v>
      </c>
      <c r="K202" s="3" t="s">
        <v>3895</v>
      </c>
      <c r="L202" s="1" t="s">
        <v>3897</v>
      </c>
      <c r="M202" s="102" t="s">
        <v>3896</v>
      </c>
      <c r="N202" s="1" t="s">
        <v>3898</v>
      </c>
      <c r="O202" s="1" t="s">
        <v>3888</v>
      </c>
      <c r="P202" s="1" t="s">
        <v>457</v>
      </c>
      <c r="Q202" s="97">
        <f>IFERROR(INDEX(BP:BP, MATCH(R202, BN:BN, 0)), "")</f>
        <v>2</v>
      </c>
      <c r="R202" s="1" t="s">
        <v>1399</v>
      </c>
      <c r="S202" s="1" t="s">
        <v>123</v>
      </c>
      <c r="T202" s="1" t="s">
        <v>3908</v>
      </c>
      <c r="U202" s="26" t="s">
        <v>22</v>
      </c>
      <c r="V202" s="1" t="s">
        <v>22</v>
      </c>
      <c r="W202" s="26" t="s">
        <v>22</v>
      </c>
      <c r="X202" s="10" t="s">
        <v>22</v>
      </c>
      <c r="Y202" s="10" t="s">
        <v>22</v>
      </c>
      <c r="Z202" s="26" t="s">
        <v>22</v>
      </c>
      <c r="AA202" s="26" t="s">
        <v>22</v>
      </c>
      <c r="AB202" s="4" t="s">
        <v>22</v>
      </c>
      <c r="AC202" s="4" t="s">
        <v>22</v>
      </c>
      <c r="AF202">
        <v>16</v>
      </c>
      <c r="AG202" t="str">
        <v>offshore wind energy</v>
      </c>
      <c r="AH202" t="str">
        <v>This company is working in Offshore Wind energy production</v>
      </c>
      <c r="AI202" t="str">
        <v>Is not an EU-Funded Project</v>
      </c>
      <c r="AJ202" t="str">
        <v>null</v>
      </c>
      <c r="AK202" t="str">
        <v>null</v>
      </c>
      <c r="AL202" t="str">
        <v>null</v>
      </c>
      <c r="AM202" t="str">
        <v>null</v>
      </c>
      <c r="AN202" t="str">
        <v>null</v>
      </c>
      <c r="AO202" t="str">
        <v>null</v>
      </c>
      <c r="AP202" t="str">
        <v>null</v>
      </c>
      <c r="AQ202" t="str">
        <v>null</v>
      </c>
      <c r="AR202" t="str">
        <v>null</v>
      </c>
      <c r="AS202" t="str">
        <v>null</v>
      </c>
      <c r="AT202" t="str">
        <v>null</v>
      </c>
      <c r="AU202" t="str">
        <v>null</v>
      </c>
      <c r="AV202">
        <v>1</v>
      </c>
      <c r="AW202" t="str">
        <v>Port of Cuxhaven</v>
      </c>
      <c r="AX202" t="str">
        <v>Germany</v>
      </c>
      <c r="AY202" t="str">
        <v>null</v>
      </c>
      <c r="AZ202" t="str">
        <v>null</v>
      </c>
      <c r="BA202" t="str">
        <v>null</v>
      </c>
      <c r="BB202" t="str">
        <v>Dirk Leibfried</v>
      </c>
      <c r="BC202" t="str">
        <v>Senior Manager Marketing and Sales</v>
      </c>
      <c r="BD202" t="str">
        <v>null</v>
      </c>
      <c r="BE202" t="str">
        <v>null</v>
      </c>
      <c r="BF202" t="str">
        <v>null</v>
      </c>
      <c r="BG202" t="str">
        <v>null</v>
      </c>
      <c r="BH202" t="str">
        <v>null</v>
      </c>
      <c r="BK202" t="str">
        <v>IBERDROLA RENOVABLES ENERGIA SA</v>
      </c>
      <c r="BL202" cm="1">
        <f t="array" ref="BL202">SUMPRODUCT(($AW$2:$AW$2182=$BK202)*(1/(COUNTIFS($AH$2:$AH$2182, $AH$2:$AH$2182, $AW$2:$AW$2182, $BK202)+(COUNTIFS($AH$2:$AH$2182, $AH$2:$AH$2182, $AW$2:$AW$2182, $BK202)=0))))</f>
        <v>1</v>
      </c>
      <c r="BM202" cm="1">
        <f t="array" ref="BM202">COUNTA(_xlfn.UNIQUE(_xlfn._xlws.FILTER(Table1[Project Topic], Table1[Organization]=$BK202)))</f>
        <v>1</v>
      </c>
      <c r="BN202" s="93" t="str">
        <v>INNOSEA</v>
      </c>
      <c r="BO202" t="s">
        <v>1046</v>
      </c>
      <c r="BP202" cm="1">
        <f t="array" ref="BP202">SUM(IF(FREQUENCY(IF($R$2:$R$3000=BO202, MATCH($C$2:$C$3000, $C$2:$C$3000, 0)), ROW($C$2:$C$3000)-ROW($C$2)+1), 1))</f>
        <v>1</v>
      </c>
      <c r="BV202" t="str">
        <v>INNOSEA</v>
      </c>
      <c r="BW202" cm="1">
        <f t="array" ref="BW202">SUM(--(FREQUENCY(IF($R$2:$R$1538=BV202, MATCH($C$2:$C$1538, $C$2:$C$1538, 0)), ROW($C$2:$C$1538)-ROW($C$2)+1)&gt;0))</f>
        <v>2</v>
      </c>
    </row>
    <row r="203" spans="1:75" ht="31.8" customHeight="1" x14ac:dyDescent="0.3">
      <c r="A203" s="84">
        <v>17</v>
      </c>
      <c r="B203" s="1" t="s">
        <v>3787</v>
      </c>
      <c r="C203" s="1" t="s">
        <v>3889</v>
      </c>
      <c r="D203" s="1" t="s">
        <v>3745</v>
      </c>
      <c r="E203" s="1">
        <v>951974</v>
      </c>
      <c r="F203" s="21">
        <v>44044</v>
      </c>
      <c r="G203" s="21">
        <v>45688</v>
      </c>
      <c r="H203" s="21" t="s">
        <v>3892</v>
      </c>
      <c r="I203" s="1" t="s">
        <v>3891</v>
      </c>
      <c r="J203" s="1" t="s">
        <v>3893</v>
      </c>
      <c r="K203" s="3" t="s">
        <v>3895</v>
      </c>
      <c r="L203" s="1" t="s">
        <v>3897</v>
      </c>
      <c r="M203" s="102" t="s">
        <v>3896</v>
      </c>
      <c r="N203" s="1" t="s">
        <v>3898</v>
      </c>
      <c r="O203" s="1" t="s">
        <v>3888</v>
      </c>
      <c r="P203" s="1" t="s">
        <v>457</v>
      </c>
      <c r="Q203" s="97">
        <f>IFERROR(INDEX(BP:BP, MATCH(R203, BN:BN, 0)), "")</f>
        <v>2</v>
      </c>
      <c r="R203" s="1" t="s">
        <v>3916</v>
      </c>
      <c r="S203" s="1" t="s">
        <v>36</v>
      </c>
      <c r="T203" s="1" t="s">
        <v>3917</v>
      </c>
      <c r="U203" s="26" t="s">
        <v>22</v>
      </c>
      <c r="V203" s="1" t="s">
        <v>22</v>
      </c>
      <c r="W203" s="26" t="s">
        <v>22</v>
      </c>
      <c r="X203" s="10" t="s">
        <v>22</v>
      </c>
      <c r="Y203" s="10" t="s">
        <v>22</v>
      </c>
      <c r="Z203" s="26" t="s">
        <v>22</v>
      </c>
      <c r="AA203" s="26" t="s">
        <v>22</v>
      </c>
      <c r="AB203" s="4" t="s">
        <v>22</v>
      </c>
      <c r="AC203" s="4" t="s">
        <v>22</v>
      </c>
      <c r="AF203">
        <v>16</v>
      </c>
      <c r="AG203" t="str">
        <v>offshore wind energy</v>
      </c>
      <c r="AH203" t="str">
        <v>This company is working in Offshore Wind energy production</v>
      </c>
      <c r="AI203" t="str">
        <v>Is not an EU-Funded Project</v>
      </c>
      <c r="AJ203" t="str">
        <v>null</v>
      </c>
      <c r="AK203" t="str">
        <v>null</v>
      </c>
      <c r="AL203" t="str">
        <v>null</v>
      </c>
      <c r="AM203" t="str">
        <v>null</v>
      </c>
      <c r="AN203" t="str">
        <v>null</v>
      </c>
      <c r="AO203" t="str">
        <v>null</v>
      </c>
      <c r="AP203" t="str">
        <v>null</v>
      </c>
      <c r="AQ203" t="str">
        <v>null</v>
      </c>
      <c r="AR203" t="str">
        <v>null</v>
      </c>
      <c r="AS203" t="str">
        <v>null</v>
      </c>
      <c r="AT203" t="str">
        <v>null</v>
      </c>
      <c r="AU203" t="str">
        <v>null</v>
      </c>
      <c r="AV203">
        <v>1</v>
      </c>
      <c r="AW203" t="str">
        <v>Port of Cuxhaven</v>
      </c>
      <c r="AX203" t="str">
        <v>Germany</v>
      </c>
      <c r="AY203" t="str">
        <v>null</v>
      </c>
      <c r="AZ203" t="str">
        <v>www.linkedin.com/company/seaports-of-niedersachsen-gmbh/</v>
      </c>
      <c r="BA203" t="str">
        <v>null</v>
      </c>
      <c r="BB203" t="str">
        <v>Uwe Oppitz</v>
      </c>
      <c r="BC203" t="str">
        <v>Managing Director</v>
      </c>
      <c r="BD203" t="str">
        <v>uwe.oppitz@rhenus.com</v>
      </c>
      <c r="BE203" t="str">
        <v>+49 (0) 4721 748 - 0</v>
      </c>
      <c r="BF203" t="str">
        <v>linkedin.com/in/uweoppitz</v>
      </c>
      <c r="BG203" t="str">
        <v>null</v>
      </c>
      <c r="BH203" t="str">
        <v>null</v>
      </c>
      <c r="BK203" t="str">
        <v>IBERDROLA RENOVABLES OFFSHORE DEUTSCHLAND GMBH</v>
      </c>
      <c r="BL203" cm="1">
        <f t="array" ref="BL203">SUMPRODUCT(($AW$2:$AW$2182=$BK203)*(1/(COUNTIFS($AH$2:$AH$2182, $AH$2:$AH$2182, $AW$2:$AW$2182, $BK203)+(COUNTIFS($AH$2:$AH$2182, $AH$2:$AH$2182, $AW$2:$AW$2182, $BK203)=0))))</f>
        <v>1</v>
      </c>
      <c r="BM203" cm="1">
        <f t="array" ref="BM203">COUNTA(_xlfn.UNIQUE(_xlfn._xlws.FILTER(Table1[Project Topic], Table1[Organization]=$BK203)))</f>
        <v>1</v>
      </c>
      <c r="BN203" s="1" t="str">
        <v>JDR CABLE SYSTEMS LTD.</v>
      </c>
      <c r="BO203" t="s">
        <v>1052</v>
      </c>
      <c r="BP203" cm="1">
        <f t="array" ref="BP203">SUM(IF(FREQUENCY(IF($R$2:$R$3000=BO203, MATCH($C$2:$C$3000, $C$2:$C$3000, 0)), ROW($C$2:$C$3000)-ROW($C$2)+1), 1))</f>
        <v>1</v>
      </c>
      <c r="BV203" t="str">
        <v>JDR CABLE SYSTEMS LTD.</v>
      </c>
      <c r="BW203" cm="1">
        <f t="array" ref="BW203">SUM(--(FREQUENCY(IF($R$2:$R$1538=BV203, MATCH($C$2:$C$1538, $C$2:$C$1538, 0)), ROW($C$2:$C$1538)-ROW($C$2)+1)&gt;0))</f>
        <v>1</v>
      </c>
    </row>
    <row r="204" spans="1:75" ht="31.8" customHeight="1" x14ac:dyDescent="0.3">
      <c r="A204" s="56">
        <v>6</v>
      </c>
      <c r="B204" s="54" t="s">
        <v>3683</v>
      </c>
      <c r="C204" s="1" t="s">
        <v>518</v>
      </c>
      <c r="D204" s="1" t="s">
        <v>519</v>
      </c>
      <c r="E204" s="1">
        <v>101093865</v>
      </c>
      <c r="F204" s="21">
        <v>44896</v>
      </c>
      <c r="G204" s="21">
        <v>45991</v>
      </c>
      <c r="H204" s="1" t="s">
        <v>22</v>
      </c>
      <c r="I204" s="1" t="s">
        <v>22</v>
      </c>
      <c r="J204" s="1" t="s">
        <v>22</v>
      </c>
      <c r="K204" s="1" t="s">
        <v>22</v>
      </c>
      <c r="L204" s="1" t="s">
        <v>25</v>
      </c>
      <c r="M204" s="102" t="s">
        <v>24</v>
      </c>
      <c r="N204" s="1" t="s">
        <v>23</v>
      </c>
      <c r="O204" s="1" t="s">
        <v>520</v>
      </c>
      <c r="P204" s="1" t="s">
        <v>22</v>
      </c>
      <c r="Q204" s="97">
        <f>IFERROR(INDEX(BP:BP, MATCH(R204, BN:BN, 0)), "")</f>
        <v>1</v>
      </c>
      <c r="R204" s="1" t="s">
        <v>526</v>
      </c>
      <c r="S204" s="1" t="s">
        <v>28</v>
      </c>
      <c r="T204" s="1" t="s">
        <v>22</v>
      </c>
      <c r="U204" s="1" t="s">
        <v>22</v>
      </c>
      <c r="V204" s="1" t="s">
        <v>22</v>
      </c>
      <c r="W204" s="1" t="s">
        <v>22</v>
      </c>
      <c r="X204" s="1" t="s">
        <v>22</v>
      </c>
      <c r="Y204" s="1" t="s">
        <v>22</v>
      </c>
      <c r="Z204" s="1" t="s">
        <v>22</v>
      </c>
      <c r="AA204" s="1" t="s">
        <v>22</v>
      </c>
      <c r="AB204" s="4" t="s">
        <v>22</v>
      </c>
      <c r="AC204" s="4" t="s">
        <v>22</v>
      </c>
      <c r="AF204">
        <v>16</v>
      </c>
      <c r="AG204" t="str">
        <v>offshore wind energy</v>
      </c>
      <c r="AH204" t="str">
        <v>This company is working in Offshore Wind energy production</v>
      </c>
      <c r="AI204" t="str">
        <v>Is not an EU-Funded Project</v>
      </c>
      <c r="AJ204" t="str">
        <v>null</v>
      </c>
      <c r="AK204" t="str">
        <v>null</v>
      </c>
      <c r="AL204" t="str">
        <v>null</v>
      </c>
      <c r="AM204" t="str">
        <v>null</v>
      </c>
      <c r="AN204" t="str">
        <v>null</v>
      </c>
      <c r="AO204" t="str">
        <v>null</v>
      </c>
      <c r="AP204" t="str">
        <v>null</v>
      </c>
      <c r="AQ204" t="str">
        <v>null</v>
      </c>
      <c r="AR204" t="str">
        <v>null</v>
      </c>
      <c r="AS204" t="str">
        <v>null</v>
      </c>
      <c r="AT204" t="str">
        <v>null</v>
      </c>
      <c r="AU204" t="str">
        <v>null</v>
      </c>
      <c r="AV204">
        <v>1</v>
      </c>
      <c r="AW204" t="str">
        <v>Port of Cuxhaven</v>
      </c>
      <c r="AX204" t="str">
        <v>Germany</v>
      </c>
      <c r="AY204" t="str">
        <v>null</v>
      </c>
      <c r="AZ204" t="str">
        <v>null</v>
      </c>
      <c r="BA204" t="str">
        <v>null</v>
      </c>
      <c r="BB204" t="str">
        <v>Hauke Knust</v>
      </c>
      <c r="BC204" t="str">
        <v>Project Manager</v>
      </c>
      <c r="BD204" t="str">
        <v>null</v>
      </c>
      <c r="BE204" t="str">
        <v>null</v>
      </c>
      <c r="BF204" t="str">
        <v>null</v>
      </c>
      <c r="BG204" t="str">
        <v>null</v>
      </c>
      <c r="BH204" t="str">
        <v>null</v>
      </c>
      <c r="BK204" t="str">
        <v>IBM RESEARCH GMBH</v>
      </c>
      <c r="BL204" cm="1">
        <f t="array" ref="BL204">SUMPRODUCT(($AW$2:$AW$2182=$BK204)*(1/(COUNTIFS($AH$2:$AH$2182, $AH$2:$AH$2182, $AW$2:$AW$2182, $BK204)+(COUNTIFS($AH$2:$AH$2182, $AH$2:$AH$2182, $AW$2:$AW$2182, $BK204)=0))))</f>
        <v>1</v>
      </c>
      <c r="BM204" cm="1">
        <f t="array" ref="BM204">COUNTA(_xlfn.UNIQUE(_xlfn._xlws.FILTER(Table1[Project Topic], Table1[Organization]=$BK204)))</f>
        <v>1</v>
      </c>
      <c r="BN204" s="93" t="str">
        <v>RAMBOLL DANMARK AS</v>
      </c>
      <c r="BO204" t="s">
        <v>1058</v>
      </c>
      <c r="BP204" cm="1">
        <f t="array" ref="BP204">SUM(IF(FREQUENCY(IF($R$2:$R$3000=BO204, MATCH($C$2:$C$3000, $C$2:$C$3000, 0)), ROW($C$2:$C$3000)-ROW($C$2)+1), 1))</f>
        <v>1</v>
      </c>
      <c r="BV204" t="str">
        <v>RAMBOLL DANMARK AS</v>
      </c>
      <c r="BW204" cm="1">
        <f t="array" ref="BW204">SUM(--(FREQUENCY(IF($R$2:$R$1538=BV204, MATCH($C$2:$C$1538, $C$2:$C$1538, 0)), ROW($C$2:$C$1538)-ROW($C$2)+1)&gt;0))</f>
        <v>1</v>
      </c>
    </row>
    <row r="205" spans="1:75" ht="31.8" customHeight="1" x14ac:dyDescent="0.3">
      <c r="A205" s="56">
        <v>6</v>
      </c>
      <c r="B205" s="54" t="s">
        <v>3683</v>
      </c>
      <c r="C205" s="1" t="s">
        <v>518</v>
      </c>
      <c r="D205" s="1" t="s">
        <v>519</v>
      </c>
      <c r="E205" s="1">
        <v>101093865</v>
      </c>
      <c r="F205" s="21">
        <v>44896</v>
      </c>
      <c r="G205" s="21">
        <v>45991</v>
      </c>
      <c r="H205" s="1" t="s">
        <v>22</v>
      </c>
      <c r="I205" s="1" t="s">
        <v>22</v>
      </c>
      <c r="J205" s="1" t="s">
        <v>22</v>
      </c>
      <c r="K205" s="1" t="s">
        <v>22</v>
      </c>
      <c r="L205" s="1" t="s">
        <v>25</v>
      </c>
      <c r="M205" s="102" t="s">
        <v>24</v>
      </c>
      <c r="N205" s="1" t="s">
        <v>23</v>
      </c>
      <c r="O205" s="1" t="s">
        <v>520</v>
      </c>
      <c r="P205" s="1" t="s">
        <v>22</v>
      </c>
      <c r="Q205" s="97">
        <f>IFERROR(INDEX(BP:BP, MATCH(R205, BN:BN, 0)), "")</f>
        <v>1</v>
      </c>
      <c r="R205" s="1" t="s">
        <v>488</v>
      </c>
      <c r="S205" s="1" t="s">
        <v>36</v>
      </c>
      <c r="T205" s="1" t="s">
        <v>22</v>
      </c>
      <c r="U205" s="1" t="s">
        <v>22</v>
      </c>
      <c r="V205" s="1" t="s">
        <v>22</v>
      </c>
      <c r="W205" s="1" t="s">
        <v>22</v>
      </c>
      <c r="X205" s="1" t="s">
        <v>22</v>
      </c>
      <c r="Y205" s="1" t="s">
        <v>22</v>
      </c>
      <c r="Z205" s="1" t="s">
        <v>22</v>
      </c>
      <c r="AA205" s="1" t="s">
        <v>22</v>
      </c>
      <c r="AB205" s="4" t="s">
        <v>22</v>
      </c>
      <c r="AC205" s="4" t="s">
        <v>22</v>
      </c>
      <c r="AF205">
        <v>16</v>
      </c>
      <c r="AG205" t="str">
        <v>offshore wind energy</v>
      </c>
      <c r="AH205" t="str">
        <v>This company is working in Offshore Wind energy production</v>
      </c>
      <c r="AI205" t="str">
        <v>Is not an EU-Funded Project</v>
      </c>
      <c r="AJ205" t="str">
        <v>null</v>
      </c>
      <c r="AK205" t="str">
        <v>null</v>
      </c>
      <c r="AL205" t="str">
        <v>null</v>
      </c>
      <c r="AM205" t="str">
        <v>null</v>
      </c>
      <c r="AN205" t="str">
        <v>null</v>
      </c>
      <c r="AO205" t="str">
        <v>null</v>
      </c>
      <c r="AP205" t="str">
        <v>null</v>
      </c>
      <c r="AQ205" t="str">
        <v>null</v>
      </c>
      <c r="AR205" t="str">
        <v>null</v>
      </c>
      <c r="AS205" t="str">
        <v>null</v>
      </c>
      <c r="AT205" t="str">
        <v>null</v>
      </c>
      <c r="AU205" t="str">
        <v>null</v>
      </c>
      <c r="AV205">
        <v>1</v>
      </c>
      <c r="AW205" t="str">
        <v>Port of Cuxhaven</v>
      </c>
      <c r="AX205" t="str">
        <v>Germany</v>
      </c>
      <c r="AY205" t="str">
        <v>null</v>
      </c>
      <c r="AZ205" t="str">
        <v>null</v>
      </c>
      <c r="BA205" t="str">
        <v>null</v>
      </c>
      <c r="BB205" t="str">
        <v>Jens A. Meyer</v>
      </c>
      <c r="BC205" t="str">
        <v>Managing Director</v>
      </c>
      <c r="BD205" t="str">
        <v>null</v>
      </c>
      <c r="BE205" t="str">
        <v>null</v>
      </c>
      <c r="BF205" t="str">
        <v>null</v>
      </c>
      <c r="BG205" t="str">
        <v>null</v>
      </c>
      <c r="BH205" t="str">
        <v>null</v>
      </c>
      <c r="BK205" t="str">
        <v>INDRA SISTEMAS SA</v>
      </c>
      <c r="BL205" cm="1">
        <f t="array" ref="BL205">SUMPRODUCT(($AW$2:$AW$2182=$BK205)*(1/(COUNTIFS($AH$2:$AH$2182, $AH$2:$AH$2182, $AW$2:$AW$2182, $BK205)+(COUNTIFS($AH$2:$AH$2182, $AH$2:$AH$2182, $AW$2:$AW$2182, $BK205)=0))))</f>
        <v>1</v>
      </c>
      <c r="BM205" cm="1">
        <f t="array" ref="BM205">COUNTA(_xlfn.UNIQUE(_xlfn._xlws.FILTER(Table1[Project Topic], Table1[Organization]=$BK205)))</f>
        <v>1</v>
      </c>
      <c r="BN205" s="1" t="str">
        <v>RAMBOLL DEUTSCHLAND GMBH</v>
      </c>
      <c r="BO205" t="s">
        <v>1065</v>
      </c>
      <c r="BP205" cm="1">
        <f t="array" ref="BP205">SUM(IF(FREQUENCY(IF($R$2:$R$3000=BO205, MATCH($C$2:$C$3000, $C$2:$C$3000, 0)), ROW($C$2:$C$3000)-ROW($C$2)+1), 1))</f>
        <v>1</v>
      </c>
      <c r="BV205" t="str">
        <v>RAMBOLL DEUTSCHLAND GMBH</v>
      </c>
      <c r="BW205" cm="1">
        <f t="array" ref="BW205">SUM(--(FREQUENCY(IF($R$2:$R$1538=BV205, MATCH($C$2:$C$1538, $C$2:$C$1538, 0)), ROW($C$2:$C$1538)-ROW($C$2)+1)&gt;0))</f>
        <v>2</v>
      </c>
    </row>
    <row r="206" spans="1:75" ht="31.8" customHeight="1" x14ac:dyDescent="0.3">
      <c r="A206" s="56">
        <v>6</v>
      </c>
      <c r="B206" s="54" t="s">
        <v>3683</v>
      </c>
      <c r="C206" s="1" t="s">
        <v>518</v>
      </c>
      <c r="D206" s="1" t="s">
        <v>519</v>
      </c>
      <c r="E206" s="1">
        <v>101093865</v>
      </c>
      <c r="F206" s="21">
        <v>44896</v>
      </c>
      <c r="G206" s="21">
        <v>45991</v>
      </c>
      <c r="H206" s="1" t="s">
        <v>22</v>
      </c>
      <c r="I206" s="1" t="s">
        <v>22</v>
      </c>
      <c r="J206" s="1" t="s">
        <v>22</v>
      </c>
      <c r="K206" s="1" t="s">
        <v>22</v>
      </c>
      <c r="L206" s="1" t="s">
        <v>25</v>
      </c>
      <c r="M206" s="102" t="s">
        <v>24</v>
      </c>
      <c r="N206" s="1" t="s">
        <v>23</v>
      </c>
      <c r="O206" s="1" t="s">
        <v>520</v>
      </c>
      <c r="P206" s="1" t="s">
        <v>22</v>
      </c>
      <c r="Q206" s="97">
        <f>IFERROR(INDEX(BP:BP, MATCH(R206, BN:BN, 0)), "")</f>
        <v>1</v>
      </c>
      <c r="R206" s="1" t="s">
        <v>359</v>
      </c>
      <c r="S206" s="1" t="s">
        <v>238</v>
      </c>
      <c r="T206" s="1" t="s">
        <v>22</v>
      </c>
      <c r="U206" s="1" t="s">
        <v>521</v>
      </c>
      <c r="V206" s="1" t="s">
        <v>22</v>
      </c>
      <c r="W206" s="1" t="s">
        <v>522</v>
      </c>
      <c r="X206" s="1" t="s">
        <v>241</v>
      </c>
      <c r="Y206" s="1" t="s">
        <v>523</v>
      </c>
      <c r="Z206" s="1" t="s">
        <v>524</v>
      </c>
      <c r="AA206" s="1" t="s">
        <v>525</v>
      </c>
      <c r="AB206" s="4" t="s">
        <v>22</v>
      </c>
      <c r="AC206" s="4" t="s">
        <v>22</v>
      </c>
      <c r="AF206">
        <v>16</v>
      </c>
      <c r="AG206" t="str">
        <v>offshore wind energy</v>
      </c>
      <c r="AH206" t="str">
        <v>This company is working in Offshore Wind energy production</v>
      </c>
      <c r="AI206" t="str">
        <v>Is not an EU-Funded Project</v>
      </c>
      <c r="AJ206" t="str">
        <v>null</v>
      </c>
      <c r="AK206" t="str">
        <v>null</v>
      </c>
      <c r="AL206" t="str">
        <v>null</v>
      </c>
      <c r="AM206" t="str">
        <v>null</v>
      </c>
      <c r="AN206" t="str">
        <v>null</v>
      </c>
      <c r="AO206" t="str">
        <v>null</v>
      </c>
      <c r="AP206" t="str">
        <v>null</v>
      </c>
      <c r="AQ206" t="str">
        <v>null</v>
      </c>
      <c r="AR206" t="str">
        <v>null</v>
      </c>
      <c r="AS206" t="str">
        <v>null</v>
      </c>
      <c r="AT206" t="str">
        <v>null</v>
      </c>
      <c r="AU206" t="str">
        <v>null</v>
      </c>
      <c r="AV206">
        <v>1</v>
      </c>
      <c r="AW206" t="str">
        <v>Port of Den Helder</v>
      </c>
      <c r="AX206" t="str">
        <v>Netherlands</v>
      </c>
      <c r="AY206" t="str">
        <v>null</v>
      </c>
      <c r="AZ206" t="str">
        <v>www.linkedin.com/company/port-of-den-helder</v>
      </c>
      <c r="BA206" t="str">
        <v>null</v>
      </c>
      <c r="BB206" t="str">
        <v>Kees Turnhout</v>
      </c>
      <c r="BC206" t="str">
        <v>CEO</v>
      </c>
      <c r="BD206" t="str">
        <v>kturnhout@podh.eu</v>
      </c>
      <c r="BE206" t="str">
        <v>null</v>
      </c>
      <c r="BF206" t="str">
        <v>http://www.linkedin.com/in/kees-turnhout-a72b2945</v>
      </c>
      <c r="BG206" t="str">
        <v>null</v>
      </c>
      <c r="BH206" t="str">
        <v>null</v>
      </c>
      <c r="BK206" t="str">
        <v>INDRA SOLUCIONES TECNOLOGIAS DE LA INFORMACION SL</v>
      </c>
      <c r="BL206" cm="1">
        <f t="array" ref="BL206">SUMPRODUCT(($AW$2:$AW$2182=$BK206)*(1/(COUNTIFS($AH$2:$AH$2182, $AH$2:$AH$2182, $AW$2:$AW$2182, $BK206)+(COUNTIFS($AH$2:$AH$2182, $AH$2:$AH$2182, $AW$2:$AW$2182, $BK206)=0))))</f>
        <v>1</v>
      </c>
      <c r="BM206" cm="1">
        <f t="array" ref="BM206">COUNTA(_xlfn.UNIQUE(_xlfn._xlws.FILTER(Table1[Project Topic], Table1[Organization]=$BK206)))</f>
        <v>1</v>
      </c>
      <c r="BN206" s="93" t="str">
        <v>RAMBOLL UK LIMITED</v>
      </c>
      <c r="BO206" t="s">
        <v>1066</v>
      </c>
      <c r="BP206" cm="1">
        <f t="array" ref="BP206">SUM(IF(FREQUENCY(IF($R$2:$R$3000=BO206, MATCH($C$2:$C$3000, $C$2:$C$3000, 0)), ROW($C$2:$C$3000)-ROW($C$2)+1), 1))</f>
        <v>1</v>
      </c>
      <c r="BV206" t="str">
        <v>RAMBOLL UK LIMITED</v>
      </c>
      <c r="BW206" cm="1">
        <f t="array" ref="BW206">SUM(--(FREQUENCY(IF($R$2:$R$1538=BV206, MATCH($C$2:$C$1538, $C$2:$C$1538, 0)), ROW($C$2:$C$1538)-ROW($C$2)+1)&gt;0))</f>
        <v>1</v>
      </c>
    </row>
    <row r="207" spans="1:75" ht="31.8" customHeight="1" x14ac:dyDescent="0.3">
      <c r="A207" s="56">
        <v>6</v>
      </c>
      <c r="B207" s="54" t="s">
        <v>3683</v>
      </c>
      <c r="C207" s="1" t="s">
        <v>518</v>
      </c>
      <c r="D207" s="1" t="s">
        <v>519</v>
      </c>
      <c r="E207" s="1">
        <v>101093865</v>
      </c>
      <c r="F207" s="21">
        <v>44896</v>
      </c>
      <c r="G207" s="21">
        <v>45991</v>
      </c>
      <c r="H207" s="1" t="s">
        <v>22</v>
      </c>
      <c r="I207" s="1" t="s">
        <v>22</v>
      </c>
      <c r="J207" s="1" t="s">
        <v>22</v>
      </c>
      <c r="K207" s="1" t="s">
        <v>22</v>
      </c>
      <c r="L207" s="1" t="s">
        <v>25</v>
      </c>
      <c r="M207" s="102" t="s">
        <v>24</v>
      </c>
      <c r="N207" s="1" t="s">
        <v>23</v>
      </c>
      <c r="O207" s="1" t="s">
        <v>520</v>
      </c>
      <c r="P207" s="1" t="s">
        <v>22</v>
      </c>
      <c r="Q207" s="97">
        <f>IFERROR(INDEX(BP:BP, MATCH(R207, BN:BN, 0)), "")</f>
        <v>1</v>
      </c>
      <c r="R207" s="1" t="s">
        <v>527</v>
      </c>
      <c r="S207" s="1" t="s">
        <v>338</v>
      </c>
      <c r="T207" s="1" t="s">
        <v>22</v>
      </c>
      <c r="U207" s="1" t="s">
        <v>22</v>
      </c>
      <c r="V207" s="1" t="s">
        <v>22</v>
      </c>
      <c r="W207" s="1" t="s">
        <v>22</v>
      </c>
      <c r="X207" s="1" t="s">
        <v>22</v>
      </c>
      <c r="Y207" s="1" t="s">
        <v>22</v>
      </c>
      <c r="Z207" s="1" t="s">
        <v>22</v>
      </c>
      <c r="AA207" s="1" t="s">
        <v>22</v>
      </c>
      <c r="AB207" s="4" t="s">
        <v>22</v>
      </c>
      <c r="AC207" s="4" t="s">
        <v>22</v>
      </c>
      <c r="AF207">
        <v>16</v>
      </c>
      <c r="AG207" t="str">
        <v>offshore wind energy</v>
      </c>
      <c r="AH207" t="str">
        <v>This company is working in Offshore Wind energy production</v>
      </c>
      <c r="AI207" t="str">
        <v>Is not an EU-Funded Project</v>
      </c>
      <c r="AJ207" t="str">
        <v>null</v>
      </c>
      <c r="AK207" t="str">
        <v>null</v>
      </c>
      <c r="AL207" t="str">
        <v>null</v>
      </c>
      <c r="AM207" t="str">
        <v>null</v>
      </c>
      <c r="AN207" t="str">
        <v>null</v>
      </c>
      <c r="AO207" t="str">
        <v>null</v>
      </c>
      <c r="AP207" t="str">
        <v>null</v>
      </c>
      <c r="AQ207" t="str">
        <v>null</v>
      </c>
      <c r="AR207" t="str">
        <v>null</v>
      </c>
      <c r="AS207" t="str">
        <v>null</v>
      </c>
      <c r="AT207" t="str">
        <v>null</v>
      </c>
      <c r="AU207" t="str">
        <v>null</v>
      </c>
      <c r="AV207">
        <v>1</v>
      </c>
      <c r="AW207" t="str">
        <v>Port of Oostende</v>
      </c>
      <c r="AX207" t="str">
        <v>Belgium</v>
      </c>
      <c r="AY207" t="str">
        <v>null</v>
      </c>
      <c r="AZ207" t="str">
        <v>null</v>
      </c>
      <c r="BA207" t="str">
        <v>null</v>
      </c>
      <c r="BB207" t="str">
        <v>Patrick De Gendt</v>
      </c>
      <c r="BC207" t="str">
        <v>CEO</v>
      </c>
      <c r="BD207" t="str">
        <v>null</v>
      </c>
      <c r="BE207" t="str">
        <v>null</v>
      </c>
      <c r="BF207" t="str">
        <v>null</v>
      </c>
      <c r="BG207" t="str">
        <v>null</v>
      </c>
      <c r="BH207" t="str">
        <v>null</v>
      </c>
      <c r="BK207" t="str">
        <v>LAU LAGUN BEARINGS SL</v>
      </c>
      <c r="BL207" cm="1">
        <f t="array" ref="BL207">SUMPRODUCT(($AW$2:$AW$2182=$BK207)*(1/(COUNTIFS($AH$2:$AH$2182, $AH$2:$AH$2182, $AW$2:$AW$2182, $BK207)+(COUNTIFS($AH$2:$AH$2182, $AH$2:$AH$2182, $AW$2:$AW$2182, $BK207)=0))))</f>
        <v>1</v>
      </c>
      <c r="BM207" cm="1">
        <f t="array" ref="BM207">COUNTA(_xlfn.UNIQUE(_xlfn._xlws.FILTER(Table1[Project Topic], Table1[Organization]=$BK207)))</f>
        <v>1</v>
      </c>
      <c r="BN207" s="1" t="str">
        <v>UL INTERNATIONAL GMBH</v>
      </c>
      <c r="BO207" t="s">
        <v>1077</v>
      </c>
      <c r="BP207" cm="1">
        <f t="array" ref="BP207">SUM(IF(FREQUENCY(IF($R$2:$R$3000=BO207, MATCH($C$2:$C$3000, $C$2:$C$3000, 0)), ROW($C$2:$C$3000)-ROW($C$2)+1), 1))</f>
        <v>1</v>
      </c>
      <c r="BV207" t="str">
        <v>UL INTERNATIONAL GMBH</v>
      </c>
      <c r="BW207" cm="1">
        <f t="array" ref="BW207">SUM(--(FREQUENCY(IF($R$2:$R$1538=BV207, MATCH($C$2:$C$1538, $C$2:$C$1538, 0)), ROW($C$2:$C$1538)-ROW($C$2)+1)&gt;0))</f>
        <v>2</v>
      </c>
    </row>
    <row r="208" spans="1:75" ht="31.8" customHeight="1" x14ac:dyDescent="0.3">
      <c r="A208" s="56">
        <v>1</v>
      </c>
      <c r="B208" s="54" t="s">
        <v>3678</v>
      </c>
      <c r="C208" s="1" t="s">
        <v>88</v>
      </c>
      <c r="D208" s="1" t="s">
        <v>89</v>
      </c>
      <c r="E208" s="1">
        <v>872690</v>
      </c>
      <c r="F208" s="21">
        <v>43831</v>
      </c>
      <c r="G208" s="21">
        <v>45869</v>
      </c>
      <c r="H208" s="1" t="s">
        <v>22</v>
      </c>
      <c r="I208" s="1" t="s">
        <v>22</v>
      </c>
      <c r="J208" s="1" t="s">
        <v>22</v>
      </c>
      <c r="K208" s="1" t="s">
        <v>22</v>
      </c>
      <c r="L208" s="1" t="s">
        <v>90</v>
      </c>
      <c r="M208" s="102" t="s">
        <v>91</v>
      </c>
      <c r="N208" s="1" t="s">
        <v>92</v>
      </c>
      <c r="O208" s="1" t="s">
        <v>93</v>
      </c>
      <c r="P208" s="1" t="s">
        <v>22</v>
      </c>
      <c r="Q208" s="97">
        <f>IFERROR(INDEX(BP:BP, MATCH(R208, BN:BN, 0)), "")</f>
        <v>1</v>
      </c>
      <c r="R208" s="1" t="s">
        <v>94</v>
      </c>
      <c r="S208" s="1" t="s">
        <v>38</v>
      </c>
      <c r="T208" s="1" t="s">
        <v>22</v>
      </c>
      <c r="U208" s="1" t="s">
        <v>95</v>
      </c>
      <c r="V208" s="1" t="s">
        <v>22</v>
      </c>
      <c r="W208" s="1" t="s">
        <v>96</v>
      </c>
      <c r="X208" s="1" t="s">
        <v>97</v>
      </c>
      <c r="Y208" s="1" t="s">
        <v>95</v>
      </c>
      <c r="Z208" s="1" t="s">
        <v>98</v>
      </c>
      <c r="AA208" s="1" t="s">
        <v>99</v>
      </c>
      <c r="AB208" s="4" t="s">
        <v>22</v>
      </c>
      <c r="AC208" s="4" t="s">
        <v>22</v>
      </c>
      <c r="AF208">
        <v>16</v>
      </c>
      <c r="AG208" t="str">
        <v>offshore wind energy</v>
      </c>
      <c r="AH208" t="str">
        <v>This company is working in Offshore Wind energy production</v>
      </c>
      <c r="AI208" t="str">
        <v>Is not an EU-Funded Project</v>
      </c>
      <c r="AJ208" t="str">
        <v>null</v>
      </c>
      <c r="AK208" t="str">
        <v>null</v>
      </c>
      <c r="AL208" t="str">
        <v>null</v>
      </c>
      <c r="AM208" t="str">
        <v>null</v>
      </c>
      <c r="AN208" t="str">
        <v>null</v>
      </c>
      <c r="AO208" t="str">
        <v>null</v>
      </c>
      <c r="AP208" t="str">
        <v>null</v>
      </c>
      <c r="AQ208" t="str">
        <v>null</v>
      </c>
      <c r="AR208" t="str">
        <v>null</v>
      </c>
      <c r="AS208" t="str">
        <v>null</v>
      </c>
      <c r="AT208" t="str">
        <v>null</v>
      </c>
      <c r="AU208" t="str">
        <v>null</v>
      </c>
      <c r="AV208">
        <v>1</v>
      </c>
      <c r="AW208" t="str">
        <v>Port Oostende</v>
      </c>
      <c r="AX208" t="str">
        <v>Belgium</v>
      </c>
      <c r="AY208" t="str">
        <v>null</v>
      </c>
      <c r="AZ208" t="str">
        <v>www.linkedin.com/company/portoostende/</v>
      </c>
      <c r="BA208" t="str">
        <v>null</v>
      </c>
      <c r="BB208" t="str">
        <v>Jan Allaert</v>
      </c>
      <c r="BC208" t="str">
        <v>Commercial Director</v>
      </c>
      <c r="BD208" t="str">
        <v> jan.allaert@portofoostende</v>
      </c>
      <c r="BE208" t="str">
        <v>null</v>
      </c>
      <c r="BF208" t="str">
        <v>linkedin.com/in/jan-allaert-5883413</v>
      </c>
      <c r="BG208" t="str">
        <v>null</v>
      </c>
      <c r="BH208" t="str">
        <v>null</v>
      </c>
      <c r="BK208" t="str">
        <v>SCOTTISHPOWER RENEWABLE (UK) LIMITED</v>
      </c>
      <c r="BL208" cm="1">
        <f t="array" ref="BL208">SUMPRODUCT(($AW$2:$AW$2182=$BK208)*(1/(COUNTIFS($AH$2:$AH$2182, $AH$2:$AH$2182, $AW$2:$AW$2182, $BK208)+(COUNTIFS($AH$2:$AH$2182, $AH$2:$AH$2182, $AW$2:$AW$2182, $BK208)=0))))</f>
        <v>1</v>
      </c>
      <c r="BM208" cm="1">
        <f t="array" ref="BM208">COUNTA(_xlfn.UNIQUE(_xlfn._xlws.FILTER(Table1[Project Topic], Table1[Organization]=$BK208)))</f>
        <v>1</v>
      </c>
      <c r="BN208" s="93" t="str">
        <v>UNIVERSIDAD DE CANTABRIA</v>
      </c>
      <c r="BO208" t="s">
        <v>1079</v>
      </c>
      <c r="BP208" cm="1">
        <f t="array" ref="BP208">SUM(IF(FREQUENCY(IF($R$2:$R$3000=BO208, MATCH($C$2:$C$3000, $C$2:$C$3000, 0)), ROW($C$2:$C$3000)-ROW($C$2)+1), 1))</f>
        <v>1</v>
      </c>
      <c r="BV208" t="str">
        <v>UNIVERSIDAD DE CANTABRIA</v>
      </c>
      <c r="BW208" cm="1">
        <f t="array" ref="BW208">SUM(--(FREQUENCY(IF($R$2:$R$1538=BV208, MATCH($C$2:$C$1538, $C$2:$C$1538, 0)), ROW($C$2:$C$1538)-ROW($C$2)+1)&gt;0))</f>
        <v>1</v>
      </c>
    </row>
    <row r="209" spans="1:75" ht="31.8" customHeight="1" x14ac:dyDescent="0.3">
      <c r="A209" s="56">
        <v>1</v>
      </c>
      <c r="B209" s="54" t="s">
        <v>3678</v>
      </c>
      <c r="C209" s="1" t="s">
        <v>88</v>
      </c>
      <c r="D209" s="1" t="s">
        <v>89</v>
      </c>
      <c r="E209" s="1">
        <v>872690</v>
      </c>
      <c r="F209" s="21">
        <v>43831</v>
      </c>
      <c r="G209" s="21">
        <v>45869</v>
      </c>
      <c r="H209" s="1" t="s">
        <v>22</v>
      </c>
      <c r="I209" s="1" t="s">
        <v>22</v>
      </c>
      <c r="J209" s="1" t="s">
        <v>22</v>
      </c>
      <c r="K209" s="1" t="s">
        <v>22</v>
      </c>
      <c r="L209" s="1" t="s">
        <v>90</v>
      </c>
      <c r="M209" s="102" t="s">
        <v>91</v>
      </c>
      <c r="N209" s="1" t="s">
        <v>92</v>
      </c>
      <c r="O209" s="1" t="s">
        <v>93</v>
      </c>
      <c r="P209" s="1" t="s">
        <v>22</v>
      </c>
      <c r="Q209" s="97">
        <f>IFERROR(INDEX(BP:BP, MATCH(R209, BN:BN, 0)), "")</f>
        <v>1</v>
      </c>
      <c r="R209" s="1" t="s">
        <v>94</v>
      </c>
      <c r="S209" s="1" t="s">
        <v>38</v>
      </c>
      <c r="T209" s="1" t="s">
        <v>22</v>
      </c>
      <c r="U209" s="1" t="s">
        <v>22</v>
      </c>
      <c r="V209" s="1" t="s">
        <v>22</v>
      </c>
      <c r="W209" s="1" t="s">
        <v>100</v>
      </c>
      <c r="X209" s="1" t="s">
        <v>101</v>
      </c>
      <c r="Y209" s="1" t="s">
        <v>102</v>
      </c>
      <c r="Z209" s="1" t="s">
        <v>103</v>
      </c>
      <c r="AA209" s="1" t="s">
        <v>22</v>
      </c>
      <c r="AB209" s="4" t="s">
        <v>22</v>
      </c>
      <c r="AC209" s="4" t="s">
        <v>22</v>
      </c>
      <c r="AF209">
        <v>16</v>
      </c>
      <c r="AG209" t="str">
        <v>offshore wind energy</v>
      </c>
      <c r="AH209" t="str">
        <v>This company is working in Offshore Wind energy production</v>
      </c>
      <c r="AI209" t="str">
        <v>Is not an EU-Funded Project</v>
      </c>
      <c r="AJ209" t="str">
        <v>null</v>
      </c>
      <c r="AK209" t="str">
        <v>null</v>
      </c>
      <c r="AL209" t="str">
        <v>null</v>
      </c>
      <c r="AM209" t="str">
        <v>null</v>
      </c>
      <c r="AN209" t="str">
        <v>null</v>
      </c>
      <c r="AO209" t="str">
        <v>null</v>
      </c>
      <c r="AP209" t="str">
        <v>null</v>
      </c>
      <c r="AQ209" t="str">
        <v>null</v>
      </c>
      <c r="AR209" t="str">
        <v>null</v>
      </c>
      <c r="AS209" t="str">
        <v>null</v>
      </c>
      <c r="AT209" t="str">
        <v>null</v>
      </c>
      <c r="AU209" t="str">
        <v>null</v>
      </c>
      <c r="AV209">
        <v>1</v>
      </c>
      <c r="AW209" t="str">
        <v>Port Oostende</v>
      </c>
      <c r="AX209" t="str">
        <v>Belgium</v>
      </c>
      <c r="AY209" t="str">
        <v>null</v>
      </c>
      <c r="AZ209" t="str">
        <v>www.linkedin.com/company/portoostende/</v>
      </c>
      <c r="BA209" t="str">
        <v>null</v>
      </c>
      <c r="BB209" t="str">
        <v>Mario Calbert</v>
      </c>
      <c r="BC209" t="str">
        <v>HARBOUR SERVICES</v>
      </c>
      <c r="BD209" t="str">
        <v>mario.calbert@portofoostende.</v>
      </c>
      <c r="BE209" t="str">
        <v>null</v>
      </c>
      <c r="BF209" t="str">
        <v>null</v>
      </c>
      <c r="BG209" t="str">
        <v>null</v>
      </c>
      <c r="BH209" t="str">
        <v>null</v>
      </c>
      <c r="BK209" t="str">
        <v>SCOTTISHPOWER RENEWABLE ENERGY LIMITED</v>
      </c>
      <c r="BL209" cm="1">
        <f t="array" ref="BL209">SUMPRODUCT(($AW$2:$AW$2182=$BK209)*(1/(COUNTIFS($AH$2:$AH$2182, $AH$2:$AH$2182, $AW$2:$AW$2182, $BK209)+(COUNTIFS($AH$2:$AH$2182, $AH$2:$AH$2182, $AW$2:$AW$2182, $BK209)=0))))</f>
        <v>1</v>
      </c>
      <c r="BM209" cm="1">
        <f t="array" ref="BM209">COUNTA(_xlfn.UNIQUE(_xlfn._xlws.FILTER(Table1[Project Topic], Table1[Organization]=$BK209)))</f>
        <v>1</v>
      </c>
      <c r="BN209" s="1" t="str">
        <v>UNIVERSITY OF STUTTGART</v>
      </c>
      <c r="BO209" t="s">
        <v>1081</v>
      </c>
      <c r="BP209" cm="1">
        <f t="array" ref="BP209">SUM(IF(FREQUENCY(IF($R$2:$R$3000=BO209, MATCH($C$2:$C$3000, $C$2:$C$3000, 0)), ROW($C$2:$C$3000)-ROW($C$2)+1), 1))</f>
        <v>1</v>
      </c>
      <c r="BV209" t="str">
        <v>UNIVERSITY OF STUTTGART</v>
      </c>
      <c r="BW209" cm="1">
        <f t="array" ref="BW209">SUM(--(FREQUENCY(IF($R$2:$R$1538=BV209, MATCH($C$2:$C$1538, $C$2:$C$1538, 0)), ROW($C$2:$C$1538)-ROW($C$2)+1)&gt;0))</f>
        <v>6</v>
      </c>
    </row>
    <row r="210" spans="1:75" ht="31.8" customHeight="1" x14ac:dyDescent="0.3">
      <c r="A210" s="56">
        <v>1</v>
      </c>
      <c r="B210" s="54" t="s">
        <v>3678</v>
      </c>
      <c r="C210" s="1" t="s">
        <v>88</v>
      </c>
      <c r="D210" s="1" t="s">
        <v>89</v>
      </c>
      <c r="E210" s="1">
        <v>872690</v>
      </c>
      <c r="F210" s="21">
        <v>43831</v>
      </c>
      <c r="G210" s="21">
        <v>45869</v>
      </c>
      <c r="H210" s="1" t="s">
        <v>22</v>
      </c>
      <c r="I210" s="1" t="s">
        <v>22</v>
      </c>
      <c r="J210" s="1" t="s">
        <v>22</v>
      </c>
      <c r="K210" s="1" t="s">
        <v>22</v>
      </c>
      <c r="L210" s="1" t="s">
        <v>90</v>
      </c>
      <c r="M210" s="102" t="s">
        <v>91</v>
      </c>
      <c r="N210" s="1" t="s">
        <v>92</v>
      </c>
      <c r="O210" s="1" t="s">
        <v>93</v>
      </c>
      <c r="P210" s="1" t="s">
        <v>22</v>
      </c>
      <c r="Q210" s="97">
        <f>IFERROR(INDEX(BP:BP, MATCH(R210, BN:BN, 0)), "")</f>
        <v>1</v>
      </c>
      <c r="R210" s="1" t="s">
        <v>94</v>
      </c>
      <c r="S210" s="1" t="s">
        <v>38</v>
      </c>
      <c r="T210" s="1" t="s">
        <v>22</v>
      </c>
      <c r="U210" s="1" t="s">
        <v>22</v>
      </c>
      <c r="V210" s="1" t="s">
        <v>22</v>
      </c>
      <c r="W210" s="1" t="s">
        <v>104</v>
      </c>
      <c r="X210" s="1" t="s">
        <v>105</v>
      </c>
      <c r="Y210" s="1" t="s">
        <v>22</v>
      </c>
      <c r="Z210" s="1" t="s">
        <v>22</v>
      </c>
      <c r="AA210" s="1" t="s">
        <v>22</v>
      </c>
      <c r="AB210" s="4" t="s">
        <v>22</v>
      </c>
      <c r="AC210" s="4" t="s">
        <v>22</v>
      </c>
      <c r="AF210">
        <v>16</v>
      </c>
      <c r="AG210" t="str">
        <v>offshore wind energy</v>
      </c>
      <c r="AH210" t="str">
        <v>This company is working in Offshore Wind energy production</v>
      </c>
      <c r="AI210" t="str">
        <v>Is not an EU-Funded Project</v>
      </c>
      <c r="AJ210" t="str">
        <v>null</v>
      </c>
      <c r="AK210" t="str">
        <v>null</v>
      </c>
      <c r="AL210" t="str">
        <v>null</v>
      </c>
      <c r="AM210" t="str">
        <v>null</v>
      </c>
      <c r="AN210" t="str">
        <v>null</v>
      </c>
      <c r="AO210" t="str">
        <v>null</v>
      </c>
      <c r="AP210" t="str">
        <v>null</v>
      </c>
      <c r="AQ210" t="str">
        <v>null</v>
      </c>
      <c r="AR210" t="str">
        <v>null</v>
      </c>
      <c r="AS210" t="str">
        <v>null</v>
      </c>
      <c r="AT210" t="str">
        <v>null</v>
      </c>
      <c r="AU210" t="str">
        <v>null</v>
      </c>
      <c r="AV210">
        <v>1</v>
      </c>
      <c r="AW210" t="str">
        <v>Port Oostende</v>
      </c>
      <c r="AX210" t="str">
        <v>Belgium</v>
      </c>
      <c r="AY210" t="str">
        <v>null</v>
      </c>
      <c r="AZ210" t="str">
        <v>null</v>
      </c>
      <c r="BA210" t="str">
        <v>null</v>
      </c>
      <c r="BB210" t="str">
        <v>Steve Declercq</v>
      </c>
      <c r="BC210" t="str">
        <v>Director Business Development</v>
      </c>
      <c r="BD210" t="str">
        <v>null</v>
      </c>
      <c r="BE210" t="str">
        <v>null</v>
      </c>
      <c r="BF210" t="str">
        <v>null</v>
      </c>
      <c r="BG210" t="str">
        <v>null</v>
      </c>
      <c r="BH210" t="str">
        <v>null</v>
      </c>
      <c r="BK210" t="str">
        <v>SIEMENS GAMESA RENEWABLE ENERGY DEUSTCHLAND GMBH</v>
      </c>
      <c r="BL210" cm="1">
        <f t="array" ref="BL210">SUMPRODUCT(($AW$2:$AW$2182=$BK210)*(1/(COUNTIFS($AH$2:$AH$2182, $AH$2:$AH$2182, $AW$2:$AW$2182, $BK210)+(COUNTIFS($AH$2:$AH$2182, $AH$2:$AH$2182, $AW$2:$AW$2182, $BK210)=0))))</f>
        <v>1</v>
      </c>
      <c r="BM210" cm="1">
        <f t="array" ref="BM210">COUNTA(_xlfn.UNIQUE(_xlfn._xlws.FILTER(Table1[Project Topic], Table1[Organization]=$BK210)))</f>
        <v>1</v>
      </c>
      <c r="BN210" s="93" t="str">
        <v>WindEurope</v>
      </c>
      <c r="BO210" t="s">
        <v>1083</v>
      </c>
      <c r="BP210" cm="1">
        <f t="array" ref="BP210">SUM(IF(FREQUENCY(IF($R$2:$R$3000=BO210, MATCH($C$2:$C$3000, $C$2:$C$3000, 0)), ROW($C$2:$C$3000)-ROW($C$2)+1), 1))</f>
        <v>1</v>
      </c>
      <c r="BV210" t="str">
        <v>WindEurope</v>
      </c>
      <c r="BW210" cm="1">
        <f t="array" ref="BW210">SUM(--(FREQUENCY(IF($R$2:$R$1538=BV210, MATCH($C$2:$C$1538, $C$2:$C$1538, 0)), ROW($C$2:$C$1538)-ROW($C$2)+1)&gt;0))</f>
        <v>2</v>
      </c>
    </row>
    <row r="211" spans="1:75" ht="31.8" customHeight="1" x14ac:dyDescent="0.3">
      <c r="A211" s="56">
        <v>1</v>
      </c>
      <c r="B211" s="54" t="s">
        <v>3678</v>
      </c>
      <c r="C211" s="1" t="s">
        <v>88</v>
      </c>
      <c r="D211" s="1" t="s">
        <v>89</v>
      </c>
      <c r="E211" s="1">
        <v>872690</v>
      </c>
      <c r="F211" s="21">
        <v>43831</v>
      </c>
      <c r="G211" s="21">
        <v>45869</v>
      </c>
      <c r="H211" s="1" t="s">
        <v>22</v>
      </c>
      <c r="I211" s="1" t="s">
        <v>22</v>
      </c>
      <c r="J211" s="1" t="s">
        <v>22</v>
      </c>
      <c r="K211" s="1" t="s">
        <v>22</v>
      </c>
      <c r="L211" s="1" t="s">
        <v>90</v>
      </c>
      <c r="M211" s="102" t="s">
        <v>91</v>
      </c>
      <c r="N211" s="1" t="s">
        <v>92</v>
      </c>
      <c r="O211" s="1" t="s">
        <v>93</v>
      </c>
      <c r="P211" s="1" t="s">
        <v>22</v>
      </c>
      <c r="Q211" s="97">
        <f>IFERROR(INDEX(BP:BP, MATCH(R211, BN:BN, 0)), "")</f>
        <v>1</v>
      </c>
      <c r="R211" s="1" t="s">
        <v>94</v>
      </c>
      <c r="S211" s="1" t="s">
        <v>38</v>
      </c>
      <c r="T211" s="1" t="s">
        <v>22</v>
      </c>
      <c r="U211" s="1" t="s">
        <v>22</v>
      </c>
      <c r="V211" s="1" t="s">
        <v>22</v>
      </c>
      <c r="W211" s="1" t="s">
        <v>106</v>
      </c>
      <c r="X211" s="1" t="s">
        <v>105</v>
      </c>
      <c r="Y211" s="1" t="s">
        <v>22</v>
      </c>
      <c r="Z211" s="1" t="s">
        <v>22</v>
      </c>
      <c r="AA211" s="1" t="s">
        <v>22</v>
      </c>
      <c r="AB211" s="4" t="s">
        <v>22</v>
      </c>
      <c r="AC211" s="4" t="s">
        <v>22</v>
      </c>
      <c r="AF211">
        <v>16</v>
      </c>
      <c r="AG211" t="str">
        <v>offshore wind energy</v>
      </c>
      <c r="AH211" t="str">
        <v>This company is working in Offshore Wind energy production</v>
      </c>
      <c r="AI211" t="str">
        <v>Is not an EU-Funded Project</v>
      </c>
      <c r="AJ211" t="str">
        <v>null</v>
      </c>
      <c r="AK211" t="str">
        <v>null</v>
      </c>
      <c r="AL211" t="str">
        <v>null</v>
      </c>
      <c r="AM211" t="str">
        <v>null</v>
      </c>
      <c r="AN211" t="str">
        <v>null</v>
      </c>
      <c r="AO211" t="str">
        <v>null</v>
      </c>
      <c r="AP211" t="str">
        <v>null</v>
      </c>
      <c r="AQ211" t="str">
        <v>null</v>
      </c>
      <c r="AR211" t="str">
        <v>null</v>
      </c>
      <c r="AS211" t="str">
        <v>null</v>
      </c>
      <c r="AT211" t="str">
        <v>null</v>
      </c>
      <c r="AU211" t="str">
        <v>null</v>
      </c>
      <c r="AV211">
        <v>1</v>
      </c>
      <c r="AW211" t="str">
        <v>Port Oostende</v>
      </c>
      <c r="AX211" t="str">
        <v>Belgium</v>
      </c>
      <c r="AY211" t="str">
        <v>null</v>
      </c>
      <c r="AZ211" t="str">
        <v>null</v>
      </c>
      <c r="BA211" t="str">
        <v>null</v>
      </c>
      <c r="BB211" t="str">
        <v>Koen Deschacht</v>
      </c>
      <c r="BC211" t="str">
        <v>Project Manager Offshore Wind</v>
      </c>
      <c r="BD211" t="str">
        <v>null</v>
      </c>
      <c r="BE211" t="str">
        <v>null</v>
      </c>
      <c r="BF211" t="str">
        <v>null</v>
      </c>
      <c r="BG211" t="str">
        <v>null</v>
      </c>
      <c r="BH211" t="str">
        <v>null</v>
      </c>
      <c r="BK211" t="str">
        <v>UPTIME ENGINEERING GMBH</v>
      </c>
      <c r="BL211" cm="1">
        <f t="array" ref="BL211">SUMPRODUCT(($AW$2:$AW$2182=$BK211)*(1/(COUNTIFS($AH$2:$AH$2182, $AH$2:$AH$2182, $AW$2:$AW$2182, $BK211)+(COUNTIFS($AH$2:$AH$2182, $AH$2:$AH$2182, $AW$2:$AW$2182, $BK211)=0))))</f>
        <v>1</v>
      </c>
      <c r="BM211" cm="1">
        <f t="array" ref="BM211">COUNTA(_xlfn.UNIQUE(_xlfn._xlws.FILTER(Table1[Project Topic], Table1[Organization]=$BK211)))</f>
        <v>1</v>
      </c>
      <c r="BN211" s="1" t="str">
        <v>ALGEN, CENTER ZA ALGNE TEHNOLOGIJE, DOO</v>
      </c>
      <c r="BO211" t="s">
        <v>1085</v>
      </c>
      <c r="BP211" cm="1">
        <f t="array" ref="BP211">SUM(IF(FREQUENCY(IF($R$2:$R$3000=BO211, MATCH($C$2:$C$3000, $C$2:$C$3000, 0)), ROW($C$2:$C$3000)-ROW($C$2)+1), 1))</f>
        <v>2</v>
      </c>
      <c r="BV211" t="str">
        <v>ALGEN, CENTER ZA ALGNE TEHNOLOGIJE, DOO</v>
      </c>
      <c r="BW211" cm="1">
        <f t="array" ref="BW211">SUM(--(FREQUENCY(IF($R$2:$R$1538=BV211, MATCH($C$2:$C$1538, $C$2:$C$1538, 0)), ROW($C$2:$C$1538)-ROW($C$2)+1)&gt;0))</f>
        <v>1</v>
      </c>
    </row>
    <row r="212" spans="1:75" ht="31.8" customHeight="1" x14ac:dyDescent="0.3">
      <c r="A212" s="56">
        <v>1</v>
      </c>
      <c r="B212" s="54" t="s">
        <v>3678</v>
      </c>
      <c r="C212" s="1" t="s">
        <v>88</v>
      </c>
      <c r="D212" s="1" t="s">
        <v>89</v>
      </c>
      <c r="E212" s="1">
        <v>872690</v>
      </c>
      <c r="F212" s="21">
        <v>43831</v>
      </c>
      <c r="G212" s="21">
        <v>45869</v>
      </c>
      <c r="H212" s="1" t="s">
        <v>22</v>
      </c>
      <c r="I212" s="1" t="s">
        <v>22</v>
      </c>
      <c r="J212" s="1" t="s">
        <v>22</v>
      </c>
      <c r="K212" s="1" t="s">
        <v>22</v>
      </c>
      <c r="L212" s="1" t="s">
        <v>90</v>
      </c>
      <c r="M212" s="102" t="s">
        <v>91</v>
      </c>
      <c r="N212" s="1" t="s">
        <v>92</v>
      </c>
      <c r="O212" s="1" t="s">
        <v>93</v>
      </c>
      <c r="P212" s="1" t="s">
        <v>22</v>
      </c>
      <c r="Q212" s="97">
        <f>IFERROR(INDEX(BP:BP, MATCH(R212, BN:BN, 0)), "")</f>
        <v>3</v>
      </c>
      <c r="R212" s="1" t="s">
        <v>107</v>
      </c>
      <c r="S212" s="1" t="s">
        <v>38</v>
      </c>
      <c r="T212" s="1" t="s">
        <v>22</v>
      </c>
      <c r="U212" s="1" t="s">
        <v>22</v>
      </c>
      <c r="V212" s="1" t="s">
        <v>22</v>
      </c>
      <c r="W212" s="1" t="s">
        <v>22</v>
      </c>
      <c r="X212" s="1" t="s">
        <v>22</v>
      </c>
      <c r="Y212" s="1" t="s">
        <v>22</v>
      </c>
      <c r="Z212" s="1" t="s">
        <v>22</v>
      </c>
      <c r="AA212" s="1" t="s">
        <v>22</v>
      </c>
      <c r="AB212" s="4" t="s">
        <v>22</v>
      </c>
      <c r="AC212" s="4" t="s">
        <v>22</v>
      </c>
      <c r="AF212">
        <v>16</v>
      </c>
      <c r="AG212" t="str">
        <v>offshore wind energy</v>
      </c>
      <c r="AH212" t="str">
        <v>This company is working in Offshore Wind energy production</v>
      </c>
      <c r="AI212" t="str">
        <v>Is not an EU-Funded Project</v>
      </c>
      <c r="AJ212" t="str">
        <v>null</v>
      </c>
      <c r="AK212" t="str">
        <v>null</v>
      </c>
      <c r="AL212" t="str">
        <v>null</v>
      </c>
      <c r="AM212" t="str">
        <v>null</v>
      </c>
      <c r="AN212" t="str">
        <v>null</v>
      </c>
      <c r="AO212" t="str">
        <v>null</v>
      </c>
      <c r="AP212" t="str">
        <v>null</v>
      </c>
      <c r="AQ212" t="str">
        <v>null</v>
      </c>
      <c r="AR212" t="str">
        <v>null</v>
      </c>
      <c r="AS212" t="str">
        <v>null</v>
      </c>
      <c r="AT212" t="str">
        <v>null</v>
      </c>
      <c r="AU212" t="str">
        <v>null</v>
      </c>
      <c r="AV212">
        <v>1</v>
      </c>
      <c r="AW212" t="str">
        <v>Port Szczecin-Świnoujście</v>
      </c>
      <c r="AX212" t="str">
        <v>Poland</v>
      </c>
      <c r="AY212" t="str">
        <v>null</v>
      </c>
      <c r="AZ212" t="str">
        <v>null</v>
      </c>
      <c r="BA212" t="str">
        <v>null</v>
      </c>
      <c r="BB212" t="str">
        <v>Piotr Krahel</v>
      </c>
      <c r="BC212" t="str">
        <v>Strategy Director</v>
      </c>
      <c r="BD212" t="str">
        <v>null</v>
      </c>
      <c r="BE212" t="str">
        <v>null</v>
      </c>
      <c r="BF212" t="str">
        <v>null</v>
      </c>
      <c r="BG212" t="str">
        <v>null</v>
      </c>
      <c r="BH212" t="str">
        <v>null</v>
      </c>
      <c r="BK212" t="str">
        <v>ZABALA INNOVATION CONSULTING SA</v>
      </c>
      <c r="BL212" cm="1">
        <f t="array" ref="BL212">SUMPRODUCT(($AW$2:$AW$2182=$BK212)*(1/(COUNTIFS($AH$2:$AH$2182, $AH$2:$AH$2182, $AW$2:$AW$2182, $BK212)+(COUNTIFS($AH$2:$AH$2182, $AH$2:$AH$2182, $AW$2:$AW$2182, $BK212)=0))))</f>
        <v>1</v>
      </c>
      <c r="BM212" cm="1">
        <f t="array" ref="BM212">COUNTA(_xlfn.UNIQUE(_xlfn._xlws.FILTER(Table1[Project Topic], Table1[Organization]=$BK212)))</f>
        <v>2</v>
      </c>
      <c r="BN212" s="93" t="str">
        <v>BIOTECH PRO APS</v>
      </c>
      <c r="BO212" t="s">
        <v>1088</v>
      </c>
      <c r="BP212" cm="1">
        <f t="array" ref="BP212">SUM(IF(FREQUENCY(IF($R$2:$R$3000=BO212, MATCH($C$2:$C$3000, $C$2:$C$3000, 0)), ROW($C$2:$C$3000)-ROW($C$2)+1), 1))</f>
        <v>1</v>
      </c>
      <c r="BV212" t="str">
        <v>BIOTECH PRO APS</v>
      </c>
      <c r="BW212" cm="1">
        <f t="array" ref="BW212">SUM(--(FREQUENCY(IF($R$2:$R$1538=BV212, MATCH($C$2:$C$1538, $C$2:$C$1538, 0)), ROW($C$2:$C$1538)-ROW($C$2)+1)&gt;0))</f>
        <v>1</v>
      </c>
    </row>
    <row r="213" spans="1:75" ht="31.8" customHeight="1" x14ac:dyDescent="0.3">
      <c r="A213" s="56">
        <v>1</v>
      </c>
      <c r="B213" s="54" t="s">
        <v>3678</v>
      </c>
      <c r="C213" s="1" t="s">
        <v>88</v>
      </c>
      <c r="D213" s="1" t="s">
        <v>89</v>
      </c>
      <c r="E213" s="1">
        <v>872690</v>
      </c>
      <c r="F213" s="21">
        <v>43831</v>
      </c>
      <c r="G213" s="21">
        <v>45869</v>
      </c>
      <c r="H213" s="1" t="s">
        <v>22</v>
      </c>
      <c r="I213" s="1" t="s">
        <v>22</v>
      </c>
      <c r="J213" s="1" t="s">
        <v>22</v>
      </c>
      <c r="K213" s="1" t="s">
        <v>22</v>
      </c>
      <c r="L213" s="1" t="s">
        <v>90</v>
      </c>
      <c r="M213" s="102" t="s">
        <v>91</v>
      </c>
      <c r="N213" s="1" t="s">
        <v>92</v>
      </c>
      <c r="O213" s="1" t="s">
        <v>93</v>
      </c>
      <c r="P213" s="1" t="s">
        <v>22</v>
      </c>
      <c r="Q213" s="97">
        <f>IFERROR(INDEX(BP:BP, MATCH(R213, BN:BN, 0)), "")</f>
        <v>1</v>
      </c>
      <c r="R213" s="1" t="s">
        <v>109</v>
      </c>
      <c r="S213" s="1" t="s">
        <v>110</v>
      </c>
      <c r="T213" s="1" t="s">
        <v>22</v>
      </c>
      <c r="U213" s="1" t="s">
        <v>22</v>
      </c>
      <c r="V213" s="1" t="s">
        <v>22</v>
      </c>
      <c r="W213" s="1" t="s">
        <v>22</v>
      </c>
      <c r="X213" s="1" t="s">
        <v>22</v>
      </c>
      <c r="Y213" s="1" t="s">
        <v>22</v>
      </c>
      <c r="Z213" s="1" t="s">
        <v>22</v>
      </c>
      <c r="AA213" s="1" t="s">
        <v>22</v>
      </c>
      <c r="AB213" s="4" t="s">
        <v>22</v>
      </c>
      <c r="AC213" s="4" t="s">
        <v>22</v>
      </c>
      <c r="AF213">
        <v>16</v>
      </c>
      <c r="AG213" t="str">
        <v>offshore wind energy</v>
      </c>
      <c r="AH213" t="str">
        <v>This company is working in Offshore Wind energy production</v>
      </c>
      <c r="AI213" t="str">
        <v>Is not an EU-Funded Project</v>
      </c>
      <c r="AJ213" t="str">
        <v>null</v>
      </c>
      <c r="AK213" t="str">
        <v>null</v>
      </c>
      <c r="AL213" t="str">
        <v>null</v>
      </c>
      <c r="AM213" t="str">
        <v>null</v>
      </c>
      <c r="AN213" t="str">
        <v>null</v>
      </c>
      <c r="AO213" t="str">
        <v>null</v>
      </c>
      <c r="AP213" t="str">
        <v>null</v>
      </c>
      <c r="AQ213" t="str">
        <v>null</v>
      </c>
      <c r="AR213" t="str">
        <v>null</v>
      </c>
      <c r="AS213" t="str">
        <v>null</v>
      </c>
      <c r="AT213" t="str">
        <v>null</v>
      </c>
      <c r="AU213" t="str">
        <v>null</v>
      </c>
      <c r="AV213">
        <v>1</v>
      </c>
      <c r="AW213" t="str">
        <v>Port Szczecin-Świnoujście</v>
      </c>
      <c r="AX213" t="str">
        <v>Poland</v>
      </c>
      <c r="AY213" t="str">
        <v>null</v>
      </c>
      <c r="AZ213" t="str">
        <v>http://www.linkedin.com/company/zmpsis</v>
      </c>
      <c r="BA213" t="str">
        <v>null</v>
      </c>
      <c r="BB213" t="str">
        <v>Rafał Zahorski</v>
      </c>
      <c r="BC213" t="str">
        <v>Management Representative for Ports Development</v>
      </c>
      <c r="BD213" t="str">
        <v>rzahorski@port.szczecin.pl</v>
      </c>
      <c r="BE213" t="str">
        <v>null</v>
      </c>
      <c r="BF213" t="str">
        <v>http://www.linkedin.com/in/rafal-zahorski</v>
      </c>
      <c r="BG213" t="str">
        <v>null</v>
      </c>
      <c r="BH213" t="str">
        <v>null</v>
      </c>
      <c r="BK213" t="str">
        <v>ALMA MATER STUDIORUM - UNIVERSITA DI BOLOGNA</v>
      </c>
      <c r="BL213" cm="1">
        <f t="array" ref="BL213">SUMPRODUCT(($AW$2:$AW$2182=$BK213)*(1/(COUNTIFS($AH$2:$AH$2182, $AH$2:$AH$2182, $AW$2:$AW$2182, $BK213)+(COUNTIFS($AH$2:$AH$2182, $AH$2:$AH$2182, $AW$2:$AW$2182, $BK213)=0))))</f>
        <v>1</v>
      </c>
      <c r="BM213" cm="1">
        <f t="array" ref="BM213">COUNTA(_xlfn.UNIQUE(_xlfn._xlws.FILTER(Table1[Project Topic], Table1[Organization]=$BK213)))</f>
        <v>2</v>
      </c>
      <c r="BN213" s="1" t="str">
        <v>BRUNEL UNIVERSITY LONDON</v>
      </c>
      <c r="BO213" t="s">
        <v>1090</v>
      </c>
      <c r="BP213" cm="1">
        <f t="array" ref="BP213">SUM(IF(FREQUENCY(IF($R$2:$R$3000=BO213, MATCH($C$2:$C$3000, $C$2:$C$3000, 0)), ROW($C$2:$C$3000)-ROW($C$2)+1), 1))</f>
        <v>11</v>
      </c>
      <c r="BV213" t="str">
        <v>BRUNEL UNIVERSITY LONDON</v>
      </c>
      <c r="BW213" cm="1">
        <f t="array" ref="BW213">SUM(--(FREQUENCY(IF($R$2:$R$1538=BV213, MATCH($C$2:$C$1538, $C$2:$C$1538, 0)), ROW($C$2:$C$1538)-ROW($C$2)+1)&gt;0))</f>
        <v>2</v>
      </c>
    </row>
    <row r="214" spans="1:75" ht="31.8" customHeight="1" x14ac:dyDescent="0.3">
      <c r="A214" s="56">
        <v>1</v>
      </c>
      <c r="B214" s="54" t="s">
        <v>3678</v>
      </c>
      <c r="C214" s="1" t="s">
        <v>88</v>
      </c>
      <c r="D214" s="1" t="s">
        <v>89</v>
      </c>
      <c r="E214" s="1">
        <v>872690</v>
      </c>
      <c r="F214" s="21">
        <v>43831</v>
      </c>
      <c r="G214" s="21">
        <v>45869</v>
      </c>
      <c r="H214" s="1" t="s">
        <v>22</v>
      </c>
      <c r="I214" s="1" t="s">
        <v>22</v>
      </c>
      <c r="J214" s="1" t="s">
        <v>22</v>
      </c>
      <c r="K214" s="1" t="s">
        <v>22</v>
      </c>
      <c r="L214" s="1" t="s">
        <v>90</v>
      </c>
      <c r="M214" s="102" t="s">
        <v>91</v>
      </c>
      <c r="N214" s="1" t="s">
        <v>92</v>
      </c>
      <c r="O214" s="1" t="s">
        <v>93</v>
      </c>
      <c r="P214" s="1" t="s">
        <v>22</v>
      </c>
      <c r="Q214" s="97">
        <f>IFERROR(INDEX(BP:BP, MATCH(R214, BN:BN, 0)), "")</f>
        <v>1</v>
      </c>
      <c r="R214" s="1" t="s">
        <v>108</v>
      </c>
      <c r="S214" s="1" t="s">
        <v>38</v>
      </c>
      <c r="T214" s="1" t="s">
        <v>22</v>
      </c>
      <c r="U214" s="1" t="s">
        <v>22</v>
      </c>
      <c r="V214" s="1" t="s">
        <v>22</v>
      </c>
      <c r="W214" s="1" t="s">
        <v>22</v>
      </c>
      <c r="X214" s="1" t="s">
        <v>22</v>
      </c>
      <c r="Y214" s="1" t="s">
        <v>22</v>
      </c>
      <c r="Z214" s="1" t="s">
        <v>22</v>
      </c>
      <c r="AA214" s="1" t="s">
        <v>22</v>
      </c>
      <c r="AB214" s="4" t="s">
        <v>22</v>
      </c>
      <c r="AC214" s="4" t="s">
        <v>22</v>
      </c>
      <c r="AF214">
        <v>16</v>
      </c>
      <c r="AG214" t="str">
        <v>offshore wind energy</v>
      </c>
      <c r="AH214" t="str">
        <v>This company is working in Offshore Wind energy production</v>
      </c>
      <c r="AI214" t="str">
        <v>Is not an EU-Funded Project</v>
      </c>
      <c r="AJ214" t="str">
        <v>null</v>
      </c>
      <c r="AK214" t="str">
        <v>null</v>
      </c>
      <c r="AL214" t="str">
        <v>null</v>
      </c>
      <c r="AM214" t="str">
        <v>null</v>
      </c>
      <c r="AN214" t="str">
        <v>null</v>
      </c>
      <c r="AO214" t="str">
        <v>null</v>
      </c>
      <c r="AP214" t="str">
        <v>null</v>
      </c>
      <c r="AQ214" t="str">
        <v>null</v>
      </c>
      <c r="AR214" t="str">
        <v>null</v>
      </c>
      <c r="AS214" t="str">
        <v>null</v>
      </c>
      <c r="AT214" t="str">
        <v>null</v>
      </c>
      <c r="AU214" t="str">
        <v>null</v>
      </c>
      <c r="AV214">
        <v>1</v>
      </c>
      <c r="AW214" t="str">
        <v>Port Szczecin-Świnoujście</v>
      </c>
      <c r="AX214" t="str">
        <v>Poland</v>
      </c>
      <c r="AY214" t="str">
        <v>null</v>
      </c>
      <c r="AZ214" t="str">
        <v>null</v>
      </c>
      <c r="BA214" t="str">
        <v>null</v>
      </c>
      <c r="BB214" t="str">
        <v>Andrzej Płonka</v>
      </c>
      <c r="BC214" t="str">
        <v>Director of Development</v>
      </c>
      <c r="BD214" t="str">
        <v>null</v>
      </c>
      <c r="BE214" t="str">
        <v>null</v>
      </c>
      <c r="BF214" t="str">
        <v>null</v>
      </c>
      <c r="BG214" t="str">
        <v>null</v>
      </c>
      <c r="BH214" t="str">
        <v>null</v>
      </c>
      <c r="BK214" t="str">
        <v>WindEurope (EWEA)</v>
      </c>
      <c r="BL214" cm="1">
        <f t="array" ref="BL214">SUMPRODUCT(($AW$2:$AW$2182=$BK214)*(1/(COUNTIFS($AH$2:$AH$2182, $AH$2:$AH$2182, $AW$2:$AW$2182, $BK214)+(COUNTIFS($AH$2:$AH$2182, $AH$2:$AH$2182, $AW$2:$AW$2182, $BK214)=0))))</f>
        <v>1</v>
      </c>
      <c r="BM214" cm="1">
        <f t="array" ref="BM214">COUNTA(_xlfn.UNIQUE(_xlfn._xlws.FILTER(Table1[Project Topic], Table1[Organization]=$BK214)))</f>
        <v>1</v>
      </c>
      <c r="BN214" s="93" t="str">
        <v>CENTRE DE COOPERATION INTERNATIONALE EN RECHERCHE AGRONOMIQUE POUR LEDEVELOPPEMENT - C.I.R.A.D. EPIC</v>
      </c>
      <c r="BO214" t="s">
        <v>1093</v>
      </c>
      <c r="BP214" cm="1">
        <f t="array" ref="BP214">SUM(IF(FREQUENCY(IF($R$2:$R$3000=BO214, MATCH($C$2:$C$3000, $C$2:$C$3000, 0)), ROW($C$2:$C$3000)-ROW($C$2)+1), 1))</f>
        <v>1</v>
      </c>
      <c r="BV214" t="str">
        <v>CENTRE DE COOPERATION INTERNATIONALE EN RECHERCHE AGRONOMIQUE POUR LEDEVELOPPEMENT - C.I.R.A.D. EPIC</v>
      </c>
      <c r="BW214" cm="1">
        <f t="array" ref="BW214">SUM(--(FREQUENCY(IF($R$2:$R$1538=BV214, MATCH($C$2:$C$1538, $C$2:$C$1538, 0)), ROW($C$2:$C$1538)-ROW($C$2)+1)&gt;0))</f>
        <v>1</v>
      </c>
    </row>
    <row r="215" spans="1:75" ht="31.8" customHeight="1" x14ac:dyDescent="0.3">
      <c r="A215" s="56">
        <v>1</v>
      </c>
      <c r="B215" s="54" t="s">
        <v>3678</v>
      </c>
      <c r="C215" s="1" t="s">
        <v>111</v>
      </c>
      <c r="D215" s="1" t="s">
        <v>112</v>
      </c>
      <c r="E215" s="1">
        <v>101112747</v>
      </c>
      <c r="F215" s="21">
        <v>44930</v>
      </c>
      <c r="G215" s="21">
        <v>46112</v>
      </c>
      <c r="H215" s="1" t="s">
        <v>22</v>
      </c>
      <c r="I215" s="1" t="s">
        <v>22</v>
      </c>
      <c r="J215" s="1" t="s">
        <v>22</v>
      </c>
      <c r="K215" s="1" t="s">
        <v>22</v>
      </c>
      <c r="L215" s="1" t="s">
        <v>113</v>
      </c>
      <c r="M215" s="102" t="s">
        <v>114</v>
      </c>
      <c r="N215" s="1" t="s">
        <v>115</v>
      </c>
      <c r="O215" s="1" t="s">
        <v>116</v>
      </c>
      <c r="P215" s="1" t="s">
        <v>22</v>
      </c>
      <c r="Q215" s="97">
        <f>IFERROR(INDEX(BP:BP, MATCH(R215, BN:BN, 0)), "")</f>
        <v>1</v>
      </c>
      <c r="R215" s="1" t="s">
        <v>124</v>
      </c>
      <c r="S215" s="1" t="s">
        <v>125</v>
      </c>
      <c r="T215" s="1" t="s">
        <v>22</v>
      </c>
      <c r="U215" s="1" t="s">
        <v>22</v>
      </c>
      <c r="V215" s="1" t="s">
        <v>22</v>
      </c>
      <c r="W215" s="1" t="s">
        <v>22</v>
      </c>
      <c r="X215" s="1" t="s">
        <v>22</v>
      </c>
      <c r="Y215" s="1" t="s">
        <v>22</v>
      </c>
      <c r="Z215" s="1" t="s">
        <v>22</v>
      </c>
      <c r="AA215" s="1" t="s">
        <v>22</v>
      </c>
      <c r="AB215" s="4" t="s">
        <v>22</v>
      </c>
      <c r="AC215" s="4" t="s">
        <v>22</v>
      </c>
      <c r="AF215">
        <v>15</v>
      </c>
      <c r="AG215" t="str">
        <v>Response to and recovery from large-scale disruptions of critical infrastructures / human factor for the resilience of critical infrastructures(Exept nanolectronics)</v>
      </c>
      <c r="AH215" t="str">
        <v>This company is working in Offshore Wind energy production</v>
      </c>
      <c r="AI215" t="str">
        <v>Is not an EU-Funded Project</v>
      </c>
      <c r="AJ215" t="str">
        <v>null</v>
      </c>
      <c r="AK215" t="str">
        <v>null</v>
      </c>
      <c r="AL215" t="str">
        <v>null</v>
      </c>
      <c r="AM215" t="str">
        <v>null</v>
      </c>
      <c r="AN215" t="str">
        <v>null</v>
      </c>
      <c r="AO215" t="str">
        <v>null</v>
      </c>
      <c r="AP215" t="str">
        <v>null</v>
      </c>
      <c r="AQ215" t="str">
        <v>null</v>
      </c>
      <c r="AR215" t="str">
        <v>null</v>
      </c>
      <c r="AS215" t="str">
        <v>null</v>
      </c>
      <c r="AT215" t="str">
        <v>null</v>
      </c>
      <c r="AU215" t="str">
        <v>null</v>
      </c>
      <c r="AV215">
        <v>1</v>
      </c>
      <c r="AW215" t="str">
        <v>Riviera</v>
      </c>
      <c r="AX215" t="str">
        <v>United Kingdom</v>
      </c>
      <c r="AY215" t="str">
        <v>null</v>
      </c>
      <c r="AZ215" t="str">
        <v>www.linkedin.com/company/rivieramm</v>
      </c>
      <c r="BA215" t="str">
        <v>null</v>
      </c>
      <c r="BB215" t="str">
        <v>Steve Labdon</v>
      </c>
      <c r="BC215" t="str">
        <v>Managing Director</v>
      </c>
      <c r="BD215" t="str">
        <v>steve.labdon@rivieramm.com</v>
      </c>
      <c r="BE215" t="str">
        <v>+44 (0)20 8370 1740</v>
      </c>
      <c r="BF215" t="str">
        <v>linkedin.com/in/stevelabdon</v>
      </c>
      <c r="BG215" t="str">
        <v>null</v>
      </c>
      <c r="BH215" t="str">
        <v>null</v>
      </c>
      <c r="BK215" t="str">
        <v>ALLIANCE EUROPEENNE DE RECHERCHE DANS LE DOMAINE DE L'ENERGIE</v>
      </c>
      <c r="BL215" cm="1">
        <f t="array" ref="BL215">SUMPRODUCT(($AW$2:$AW$2182=$BK215)*(1/(COUNTIFS($AH$2:$AH$2182, $AH$2:$AH$2182, $AW$2:$AW$2182, $BK215)+(COUNTIFS($AH$2:$AH$2182, $AH$2:$AH$2182, $AW$2:$AW$2182, $BK215)=0))))</f>
        <v>1</v>
      </c>
      <c r="BM215" cm="1">
        <f t="array" ref="BM215">COUNTA(_xlfn.UNIQUE(_xlfn._xlws.FILTER(Table1[Project Topic], Table1[Organization]=$BK215)))</f>
        <v>1</v>
      </c>
      <c r="BN215" s="1" t="str">
        <v>ELLINIKOS GEORGIKOS ORGANISMOS - DIMITRA</v>
      </c>
      <c r="BO215" t="s">
        <v>1095</v>
      </c>
      <c r="BP215" cm="1">
        <f t="array" ref="BP215">SUM(IF(FREQUENCY(IF($R$2:$R$3000=BO215, MATCH($C$2:$C$3000, $C$2:$C$3000, 0)), ROW($C$2:$C$3000)-ROW($C$2)+1), 1))</f>
        <v>1</v>
      </c>
      <c r="BV215" t="str">
        <v>ELLINIKOS GEORGIKOS ORGANISMOS - DIMITRA</v>
      </c>
      <c r="BW215" cm="1">
        <f t="array" ref="BW215">SUM(--(FREQUENCY(IF($R$2:$R$1538=BV215, MATCH($C$2:$C$1538, $C$2:$C$1538, 0)), ROW($C$2:$C$1538)-ROW($C$2)+1)&gt;0))</f>
        <v>2</v>
      </c>
    </row>
    <row r="216" spans="1:75" ht="31.8" customHeight="1" x14ac:dyDescent="0.3">
      <c r="A216" s="56">
        <v>1</v>
      </c>
      <c r="B216" s="54" t="s">
        <v>3678</v>
      </c>
      <c r="C216" s="1" t="s">
        <v>111</v>
      </c>
      <c r="D216" s="1" t="s">
        <v>112</v>
      </c>
      <c r="E216" s="1">
        <v>101112747</v>
      </c>
      <c r="F216" s="21">
        <v>44930</v>
      </c>
      <c r="G216" s="21">
        <v>46112</v>
      </c>
      <c r="H216" s="1" t="s">
        <v>22</v>
      </c>
      <c r="I216" s="1" t="s">
        <v>22</v>
      </c>
      <c r="J216" s="1" t="s">
        <v>22</v>
      </c>
      <c r="K216" s="1" t="s">
        <v>22</v>
      </c>
      <c r="L216" s="1" t="s">
        <v>113</v>
      </c>
      <c r="M216" s="102" t="s">
        <v>114</v>
      </c>
      <c r="N216" s="1" t="s">
        <v>115</v>
      </c>
      <c r="O216" s="1" t="s">
        <v>116</v>
      </c>
      <c r="P216" s="1" t="s">
        <v>22</v>
      </c>
      <c r="Q216" s="97">
        <f>IFERROR(INDEX(BP:BP, MATCH(R216, BN:BN, 0)), "")</f>
        <v>1</v>
      </c>
      <c r="R216" s="1" t="s">
        <v>120</v>
      </c>
      <c r="S216" s="1" t="s">
        <v>121</v>
      </c>
      <c r="T216" s="1" t="s">
        <v>22</v>
      </c>
      <c r="U216" s="1" t="s">
        <v>22</v>
      </c>
      <c r="V216" s="1" t="s">
        <v>22</v>
      </c>
      <c r="W216" s="1" t="s">
        <v>22</v>
      </c>
      <c r="X216" s="1" t="s">
        <v>22</v>
      </c>
      <c r="Y216" s="1" t="s">
        <v>22</v>
      </c>
      <c r="Z216" s="1" t="s">
        <v>22</v>
      </c>
      <c r="AA216" s="1" t="s">
        <v>22</v>
      </c>
      <c r="AB216" s="4" t="s">
        <v>22</v>
      </c>
      <c r="AC216" s="4" t="s">
        <v>22</v>
      </c>
      <c r="AF216">
        <v>16</v>
      </c>
      <c r="AG216" t="str">
        <v>offshore wind energy</v>
      </c>
      <c r="AH216" t="str">
        <v>This company is working in Offshore Wind energy production</v>
      </c>
      <c r="AI216" t="str">
        <v>Is not an EU-Funded Project</v>
      </c>
      <c r="AJ216" t="str">
        <v>null</v>
      </c>
      <c r="AK216" t="str">
        <v>null</v>
      </c>
      <c r="AL216" t="str">
        <v>null</v>
      </c>
      <c r="AM216" t="str">
        <v>null</v>
      </c>
      <c r="AN216" t="str">
        <v>null</v>
      </c>
      <c r="AO216" t="str">
        <v>null</v>
      </c>
      <c r="AP216" t="str">
        <v>null</v>
      </c>
      <c r="AQ216" t="str">
        <v>null</v>
      </c>
      <c r="AR216" t="str">
        <v>null</v>
      </c>
      <c r="AS216" t="str">
        <v>null</v>
      </c>
      <c r="AT216" t="str">
        <v>null</v>
      </c>
      <c r="AU216" t="str">
        <v>null</v>
      </c>
      <c r="AV216">
        <v>1</v>
      </c>
      <c r="AW216" t="str">
        <v>Turkish Wind Energy Association (TÜREB)</v>
      </c>
      <c r="AX216" t="str">
        <v>Turkye</v>
      </c>
      <c r="AY216" t="str">
        <v>null</v>
      </c>
      <c r="AZ216" t="str">
        <v>null</v>
      </c>
      <c r="BA216" t="str">
        <v>null</v>
      </c>
      <c r="BB216" t="str">
        <v>Ali Rıza Akbulut</v>
      </c>
      <c r="BC216" t="str">
        <v>President</v>
      </c>
      <c r="BD216" t="str">
        <v>info@tureb.com.tr (mailto:info@tureb.com.tr)</v>
      </c>
      <c r="BE216" t="str">
        <v>null</v>
      </c>
      <c r="BF216" t="str">
        <v>null</v>
      </c>
      <c r="BG216" t="str">
        <v>null</v>
      </c>
      <c r="BH216" t="str">
        <v>null</v>
      </c>
      <c r="BK216" t="str">
        <v>FONDAZIONE ICONS</v>
      </c>
      <c r="BL216" cm="1">
        <f t="array" ref="BL216">SUMPRODUCT(($AW$2:$AW$2182=$BK216)*(1/(COUNTIFS($AH$2:$AH$2182, $AH$2:$AH$2182, $AW$2:$AW$2182, $BK216)+(COUNTIFS($AH$2:$AH$2182, $AH$2:$AH$2182, $AW$2:$AW$2182, $BK216)=0))))</f>
        <v>1</v>
      </c>
      <c r="BM216" cm="1">
        <f t="array" ref="BM216">COUNTA(_xlfn.UNIQUE(_xlfn._xlws.FILTER(Table1[Project Topic], Table1[Organization]=$BK216)))</f>
        <v>2</v>
      </c>
      <c r="BN216" s="93" t="str">
        <v>FUNDACION CARTIF</v>
      </c>
      <c r="BO216" t="s">
        <v>1104</v>
      </c>
      <c r="BP216" cm="1">
        <f t="array" ref="BP216">SUM(IF(FREQUENCY(IF($R$2:$R$3000=BO216, MATCH($C$2:$C$3000, $C$2:$C$3000, 0)), ROW($C$2:$C$3000)-ROW($C$2)+1), 1))</f>
        <v>2</v>
      </c>
      <c r="BV216" t="str">
        <v>FUNDACION CARTIF</v>
      </c>
      <c r="BW216" cm="1">
        <f t="array" ref="BW216">SUM(--(FREQUENCY(IF($R$2:$R$1538=BV216, MATCH($C$2:$C$1538, $C$2:$C$1538, 0)), ROW($C$2:$C$1538)-ROW($C$2)+1)&gt;0))</f>
        <v>1</v>
      </c>
    </row>
    <row r="217" spans="1:75" ht="31.8" customHeight="1" x14ac:dyDescent="0.3">
      <c r="A217" s="56">
        <v>1</v>
      </c>
      <c r="B217" s="54" t="s">
        <v>3678</v>
      </c>
      <c r="C217" s="1" t="s">
        <v>111</v>
      </c>
      <c r="D217" s="1" t="s">
        <v>112</v>
      </c>
      <c r="E217" s="1">
        <v>101112747</v>
      </c>
      <c r="F217" s="21">
        <v>44930</v>
      </c>
      <c r="G217" s="21">
        <v>46112</v>
      </c>
      <c r="H217" s="1" t="s">
        <v>22</v>
      </c>
      <c r="I217" s="1" t="s">
        <v>22</v>
      </c>
      <c r="J217" s="1" t="s">
        <v>22</v>
      </c>
      <c r="K217" s="1" t="s">
        <v>22</v>
      </c>
      <c r="L217" s="1" t="s">
        <v>113</v>
      </c>
      <c r="M217" s="102" t="s">
        <v>114</v>
      </c>
      <c r="N217" s="1" t="s">
        <v>115</v>
      </c>
      <c r="O217" s="1" t="s">
        <v>116</v>
      </c>
      <c r="P217" s="1" t="s">
        <v>22</v>
      </c>
      <c r="Q217" s="97">
        <f>IFERROR(INDEX(BP:BP, MATCH(R217, BN:BN, 0)), "")</f>
        <v>1</v>
      </c>
      <c r="R217" s="1" t="s">
        <v>122</v>
      </c>
      <c r="S217" s="1" t="s">
        <v>123</v>
      </c>
      <c r="T217" s="1" t="s">
        <v>22</v>
      </c>
      <c r="U217" s="1" t="s">
        <v>22</v>
      </c>
      <c r="V217" s="1" t="s">
        <v>22</v>
      </c>
      <c r="W217" s="1" t="s">
        <v>22</v>
      </c>
      <c r="X217" s="1" t="s">
        <v>22</v>
      </c>
      <c r="Y217" s="1" t="s">
        <v>22</v>
      </c>
      <c r="Z217" s="1" t="s">
        <v>22</v>
      </c>
      <c r="AA217" s="1" t="s">
        <v>22</v>
      </c>
      <c r="AB217" s="4" t="s">
        <v>22</v>
      </c>
      <c r="AC217" s="4" t="s">
        <v>22</v>
      </c>
      <c r="AF217">
        <v>16</v>
      </c>
      <c r="AG217" t="str">
        <v>offshore wind energy</v>
      </c>
      <c r="AH217" t="str">
        <v>This company is working in Offshore Wind energy production</v>
      </c>
      <c r="AI217" t="str">
        <v>Is not an EU-Funded Project</v>
      </c>
      <c r="AJ217" t="str">
        <v>null</v>
      </c>
      <c r="AK217" t="str">
        <v>null</v>
      </c>
      <c r="AL217" t="str">
        <v>null</v>
      </c>
      <c r="AM217" t="str">
        <v>null</v>
      </c>
      <c r="AN217" t="str">
        <v>null</v>
      </c>
      <c r="AO217" t="str">
        <v>null</v>
      </c>
      <c r="AP217" t="str">
        <v>null</v>
      </c>
      <c r="AQ217" t="str">
        <v>null</v>
      </c>
      <c r="AR217" t="str">
        <v>null</v>
      </c>
      <c r="AS217" t="str">
        <v>null</v>
      </c>
      <c r="AT217" t="str">
        <v>null</v>
      </c>
      <c r="AU217" t="str">
        <v>null</v>
      </c>
      <c r="AV217">
        <v>1</v>
      </c>
      <c r="AW217" t="str">
        <v>TWEA</v>
      </c>
      <c r="AX217" t="str">
        <v>Tunisia</v>
      </c>
      <c r="AY217" t="str">
        <v>null</v>
      </c>
      <c r="AZ217" t="str">
        <v>null</v>
      </c>
      <c r="BA217" t="str">
        <v>null</v>
      </c>
      <c r="BB217" t="str">
        <v>null</v>
      </c>
      <c r="BC217" t="str">
        <v>null</v>
      </c>
      <c r="BD217" t="str">
        <v>null</v>
      </c>
      <c r="BE217" t="str">
        <v>null</v>
      </c>
      <c r="BF217" t="str">
        <v>null</v>
      </c>
      <c r="BG217" t="str">
        <v>null</v>
      </c>
      <c r="BH217" t="str">
        <v>null</v>
      </c>
      <c r="BK217" t="str">
        <v>SHELL GLOBAL SOLUTIONS INTERNATIONAL BV</v>
      </c>
      <c r="BL217" cm="1">
        <f t="array" ref="BL217">SUMPRODUCT(($AW$2:$AW$2182=$BK217)*(1/(COUNTIFS($AH$2:$AH$2182, $AH$2:$AH$2182, $AW$2:$AW$2182, $BK217)+(COUNTIFS($AH$2:$AH$2182, $AH$2:$AH$2182, $AW$2:$AW$2182, $BK217)=0))))</f>
        <v>1</v>
      </c>
      <c r="BM217" cm="1">
        <f t="array" ref="BM217">COUNTA(_xlfn.UNIQUE(_xlfn._xlws.FILTER(Table1[Project Topic], Table1[Organization]=$BK217)))</f>
        <v>1</v>
      </c>
      <c r="BN217" s="1" t="str">
        <v>MADISI LTD</v>
      </c>
      <c r="BO217" t="s">
        <v>1111</v>
      </c>
      <c r="BP217" cm="1">
        <f t="array" ref="BP217">SUM(IF(FREQUENCY(IF($R$2:$R$3000=BO217, MATCH($C$2:$C$3000, $C$2:$C$3000, 0)), ROW($C$2:$C$3000)-ROW($C$2)+1), 1))</f>
        <v>5</v>
      </c>
      <c r="BV217" t="str">
        <v>MADISI LTD</v>
      </c>
      <c r="BW217" cm="1">
        <f t="array" ref="BW217">SUM(--(FREQUENCY(IF($R$2:$R$1538=BV217, MATCH($C$2:$C$1538, $C$2:$C$1538, 0)), ROW($C$2:$C$1538)-ROW($C$2)+1)&gt;0))</f>
        <v>1</v>
      </c>
    </row>
    <row r="218" spans="1:75" ht="31.8" customHeight="1" x14ac:dyDescent="0.3">
      <c r="A218" s="56">
        <v>1</v>
      </c>
      <c r="B218" s="54" t="s">
        <v>3678</v>
      </c>
      <c r="C218" s="1" t="s">
        <v>111</v>
      </c>
      <c r="D218" s="1" t="s">
        <v>112</v>
      </c>
      <c r="E218" s="1">
        <v>101112747</v>
      </c>
      <c r="F218" s="21">
        <v>44930</v>
      </c>
      <c r="G218" s="21">
        <v>46112</v>
      </c>
      <c r="H218" s="1" t="s">
        <v>22</v>
      </c>
      <c r="I218" s="1" t="s">
        <v>22</v>
      </c>
      <c r="J218" s="1" t="s">
        <v>22</v>
      </c>
      <c r="K218" s="1" t="s">
        <v>22</v>
      </c>
      <c r="L218" s="1" t="s">
        <v>113</v>
      </c>
      <c r="M218" s="102" t="s">
        <v>114</v>
      </c>
      <c r="N218" s="1" t="s">
        <v>115</v>
      </c>
      <c r="O218" s="1" t="s">
        <v>116</v>
      </c>
      <c r="P218" s="1" t="s">
        <v>22</v>
      </c>
      <c r="Q218" s="97">
        <f>IFERROR(INDEX(BP:BP, MATCH(R218, BN:BN, 0)), "")</f>
        <v>1</v>
      </c>
      <c r="R218" s="1" t="s">
        <v>117</v>
      </c>
      <c r="S218" s="1" t="s">
        <v>38</v>
      </c>
      <c r="T218" s="1" t="s">
        <v>22</v>
      </c>
      <c r="U218" s="1" t="s">
        <v>22</v>
      </c>
      <c r="V218" s="1" t="s">
        <v>22</v>
      </c>
      <c r="W218" s="1" t="s">
        <v>118</v>
      </c>
      <c r="X218" s="1" t="s">
        <v>22</v>
      </c>
      <c r="Y218" s="1" t="s">
        <v>22</v>
      </c>
      <c r="Z218" s="1" t="s">
        <v>119</v>
      </c>
      <c r="AA218" s="1" t="s">
        <v>22</v>
      </c>
      <c r="AB218" s="4" t="s">
        <v>22</v>
      </c>
      <c r="AC218" s="4" t="s">
        <v>22</v>
      </c>
      <c r="AF218">
        <v>16</v>
      </c>
      <c r="AG218" t="str">
        <v>offshore wind energy</v>
      </c>
      <c r="AH218" t="str">
        <v>Just and effective governance for accelerating wind energy</v>
      </c>
      <c r="AI218" t="str">
        <v>JustWind4All</v>
      </c>
      <c r="AJ218">
        <v>101083936</v>
      </c>
      <c r="AK218">
        <v>44866</v>
      </c>
      <c r="AL218">
        <v>45961</v>
      </c>
      <c r="AM218" t="str">
        <v>null</v>
      </c>
      <c r="AN218" t="str">
        <v>€ 2 786 908,00</v>
      </c>
      <c r="AO218" t="str">
        <v>null</v>
      </c>
      <c r="AP218" t="str">
        <v>null</v>
      </c>
      <c r="AQ218" t="str">
        <v>HORIZON.2.5 - Climate, Energy and Mobility </v>
      </c>
      <c r="AR218" t="str">
        <v>HORIZON-CL5-2021-D3-03-05 - Wind energy in the natural and social environment</v>
      </c>
      <c r="AS218" t="str">
        <v>HORIZON-CL5-2021-D3-03</v>
      </c>
      <c r="AT218" t="str">
        <v>https://cordis.europa.eu/project/id/101083936</v>
      </c>
      <c r="AU218" t="str">
        <v>null</v>
      </c>
      <c r="AV218">
        <v>1</v>
      </c>
      <c r="AW218" t="str">
        <v>AARHUS UNIVERSITET </v>
      </c>
      <c r="AX218" t="str">
        <v>Denmark</v>
      </c>
      <c r="AY218" t="str">
        <v>€  170 937,50</v>
      </c>
      <c r="AZ218" t="str">
        <v>null</v>
      </c>
      <c r="BA218" t="str">
        <v>null</v>
      </c>
      <c r="BB218" t="str">
        <v>null</v>
      </c>
      <c r="BC218" t="str">
        <v>null</v>
      </c>
      <c r="BD218" t="str">
        <v>null</v>
      </c>
      <c r="BE218" t="str">
        <v>null</v>
      </c>
      <c r="BF218" t="str">
        <v>null</v>
      </c>
      <c r="BG218" t="str">
        <v>null</v>
      </c>
      <c r="BH218" t="str">
        <v>null</v>
      </c>
      <c r="BK218" t="str">
        <v>SOWENTO GMBH</v>
      </c>
      <c r="BL218" cm="1">
        <f t="array" ref="BL218">SUMPRODUCT(($AW$2:$AW$2182=$BK218)*(1/(COUNTIFS($AH$2:$AH$2182, $AH$2:$AH$2182, $AW$2:$AW$2182, $BK218)+(COUNTIFS($AH$2:$AH$2182, $AH$2:$AH$2182, $AW$2:$AW$2182, $BK218)=0))))</f>
        <v>1</v>
      </c>
      <c r="BM218" cm="1">
        <f t="array" ref="BM218">COUNTA(_xlfn.UNIQUE(_xlfn._xlws.FILTER(Table1[Project Topic], Table1[Organization]=$BK218)))</f>
        <v>1</v>
      </c>
      <c r="BN218" s="93" t="str">
        <v>NEVIS PROTYPES PERIVALLONTIKES EFARMOGES ANONYMI ETAIRIA</v>
      </c>
      <c r="BO218" t="s">
        <v>1113</v>
      </c>
      <c r="BP218" cm="1">
        <f t="array" ref="BP218">SUM(IF(FREQUENCY(IF($R$2:$R$3000=BO218, MATCH($C$2:$C$3000, $C$2:$C$3000, 0)), ROW($C$2:$C$3000)-ROW($C$2)+1), 1))</f>
        <v>5</v>
      </c>
      <c r="BV218" t="str">
        <v>NEVIS PROTYPES PERIVALLONTIKES EFARMOGES ANONYMI ETAIRIA</v>
      </c>
      <c r="BW218" cm="1">
        <f t="array" ref="BW218">SUM(--(FREQUENCY(IF($R$2:$R$1538=BV218, MATCH($C$2:$C$1538, $C$2:$C$1538, 0)), ROW($C$2:$C$1538)-ROW($C$2)+1)&gt;0))</f>
        <v>1</v>
      </c>
    </row>
    <row r="219" spans="1:75" ht="31.8" customHeight="1" x14ac:dyDescent="0.3">
      <c r="A219" s="56">
        <v>7</v>
      </c>
      <c r="B219" s="54" t="s">
        <v>3684</v>
      </c>
      <c r="C219" s="1" t="s">
        <v>544</v>
      </c>
      <c r="D219" s="1" t="s">
        <v>545</v>
      </c>
      <c r="E219" s="1">
        <v>768994</v>
      </c>
      <c r="F219" s="21">
        <v>43221</v>
      </c>
      <c r="G219" s="21">
        <v>44316</v>
      </c>
      <c r="H219" s="1" t="s">
        <v>22</v>
      </c>
      <c r="I219" s="1" t="s">
        <v>22</v>
      </c>
      <c r="J219" s="1" t="s">
        <v>22</v>
      </c>
      <c r="K219" s="1" t="s">
        <v>22</v>
      </c>
      <c r="L219" s="1" t="s">
        <v>546</v>
      </c>
      <c r="M219" s="102" t="s">
        <v>547</v>
      </c>
      <c r="N219" s="1" t="s">
        <v>548</v>
      </c>
      <c r="O219" s="1" t="s">
        <v>549</v>
      </c>
      <c r="P219" s="1" t="s">
        <v>22</v>
      </c>
      <c r="Q219" s="97">
        <f>IFERROR(INDEX(BP:BP, MATCH(R219, BN:BN, 0)), "")</f>
        <v>1</v>
      </c>
      <c r="R219" s="1" t="s">
        <v>550</v>
      </c>
      <c r="S219" s="1" t="s">
        <v>551</v>
      </c>
      <c r="T219" s="1" t="s">
        <v>22</v>
      </c>
      <c r="U219" s="1" t="s">
        <v>552</v>
      </c>
      <c r="V219" s="1" t="s">
        <v>22</v>
      </c>
      <c r="W219" s="1" t="s">
        <v>553</v>
      </c>
      <c r="X219" s="1" t="s">
        <v>554</v>
      </c>
      <c r="Y219" s="1" t="s">
        <v>555</v>
      </c>
      <c r="Z219" s="1" t="s">
        <v>556</v>
      </c>
      <c r="AA219" s="1" t="s">
        <v>557</v>
      </c>
      <c r="AB219" s="4" t="s">
        <v>22</v>
      </c>
      <c r="AC219" s="4" t="s">
        <v>22</v>
      </c>
      <c r="AF219">
        <v>16</v>
      </c>
      <c r="AG219" t="str">
        <v>offshore wind energy</v>
      </c>
      <c r="AH219" t="str">
        <v>Just and effective governance for accelerating wind energy</v>
      </c>
      <c r="AI219" t="str">
        <v>JustWind4All</v>
      </c>
      <c r="AJ219">
        <v>101083936</v>
      </c>
      <c r="AK219">
        <v>44866</v>
      </c>
      <c r="AL219">
        <v>45961</v>
      </c>
      <c r="AM219" t="str">
        <v>null</v>
      </c>
      <c r="AN219" t="str">
        <v>€ 2 786 908,00</v>
      </c>
      <c r="AO219" t="str">
        <v>null</v>
      </c>
      <c r="AP219" t="str">
        <v>null</v>
      </c>
      <c r="AQ219" t="str">
        <v>HORIZON.2.5 - Climate, Energy and Mobility </v>
      </c>
      <c r="AR219" t="str">
        <v>HORIZON-CL5-2021-D3-03-05 - Wind energy in the natural and social environment</v>
      </c>
      <c r="AS219" t="str">
        <v>HORIZON-CL5-2021-D3-03</v>
      </c>
      <c r="AT219" t="str">
        <v>https://cordis.europa.eu/project/id/101083936</v>
      </c>
      <c r="AU219" t="str">
        <v>null</v>
      </c>
      <c r="AV219">
        <v>1</v>
      </c>
      <c r="AW219" t="str">
        <v>AIRBORNE WIND EUROPE</v>
      </c>
      <c r="AX219" t="str">
        <v>Belgium</v>
      </c>
      <c r="AY219" t="str">
        <v>€  172 750,00</v>
      </c>
      <c r="AZ219" t="str">
        <v>null</v>
      </c>
      <c r="BA219" t="str">
        <v>null</v>
      </c>
      <c r="BB219" t="str">
        <v>null</v>
      </c>
      <c r="BC219" t="str">
        <v>null</v>
      </c>
      <c r="BD219" t="str">
        <v>null</v>
      </c>
      <c r="BE219" t="str">
        <v>null</v>
      </c>
      <c r="BF219" t="str">
        <v>null</v>
      </c>
      <c r="BG219" t="str">
        <v>null</v>
      </c>
      <c r="BH219" t="str">
        <v>null</v>
      </c>
      <c r="BK219" t="str">
        <v>TECHNISCHE UNIVERSITAET MUENCHEN</v>
      </c>
      <c r="BL219" cm="1">
        <f t="array" ref="BL219">SUMPRODUCT(($AW$2:$AW$2182=$BK219)*(1/(COUNTIFS($AH$2:$AH$2182, $AH$2:$AH$2182, $AW$2:$AW$2182, $BK219)+(COUNTIFS($AH$2:$AH$2182, $AH$2:$AH$2182, $AW$2:$AW$2182, $BK219)=0))))</f>
        <v>1</v>
      </c>
      <c r="BM219" cm="1">
        <f t="array" ref="BM219">COUNTA(_xlfn.UNIQUE(_xlfn._xlws.FILTER(Table1[Project Topic], Table1[Organization]=$BK219)))</f>
        <v>3</v>
      </c>
      <c r="BN219" s="1" t="str">
        <v>UNITE TECHNIQUE DU SEMIDE GEIE</v>
      </c>
      <c r="BO219" t="s">
        <v>1115</v>
      </c>
      <c r="BP219" cm="1">
        <f t="array" ref="BP219">SUM(IF(FREQUENCY(IF($R$2:$R$3000=BO219, MATCH($C$2:$C$3000, $C$2:$C$3000, 0)), ROW($C$2:$C$3000)-ROW($C$2)+1), 1))</f>
        <v>2</v>
      </c>
      <c r="BV219" t="str">
        <v>UNITE TECHNIQUE DU SEMIDE GEIE</v>
      </c>
      <c r="BW219" cm="1">
        <f t="array" ref="BW219">SUM(--(FREQUENCY(IF($R$2:$R$1538=BV219, MATCH($C$2:$C$1538, $C$2:$C$1538, 0)), ROW($C$2:$C$1538)-ROW($C$2)+1)&gt;0))</f>
        <v>1</v>
      </c>
    </row>
    <row r="220" spans="1:75" ht="31.8" customHeight="1" x14ac:dyDescent="0.3">
      <c r="A220" s="56">
        <v>7</v>
      </c>
      <c r="B220" s="54" t="s">
        <v>3684</v>
      </c>
      <c r="C220" s="1" t="s">
        <v>544</v>
      </c>
      <c r="D220" s="1" t="s">
        <v>545</v>
      </c>
      <c r="E220" s="1">
        <v>768994</v>
      </c>
      <c r="F220" s="21">
        <v>43221</v>
      </c>
      <c r="G220" s="21">
        <v>44316</v>
      </c>
      <c r="H220" s="1" t="s">
        <v>22</v>
      </c>
      <c r="I220" s="1" t="s">
        <v>22</v>
      </c>
      <c r="J220" s="1" t="s">
        <v>22</v>
      </c>
      <c r="K220" s="1" t="s">
        <v>22</v>
      </c>
      <c r="L220" s="1" t="s">
        <v>546</v>
      </c>
      <c r="M220" s="102" t="s">
        <v>547</v>
      </c>
      <c r="N220" s="1" t="s">
        <v>548</v>
      </c>
      <c r="O220" s="1" t="s">
        <v>549</v>
      </c>
      <c r="P220" s="1" t="s">
        <v>22</v>
      </c>
      <c r="Q220" s="97">
        <f>IFERROR(INDEX(BP:BP, MATCH(R220, BN:BN, 0)), "")</f>
        <v>1</v>
      </c>
      <c r="R220" s="1" t="s">
        <v>550</v>
      </c>
      <c r="S220" s="1" t="s">
        <v>551</v>
      </c>
      <c r="T220" s="1" t="s">
        <v>22</v>
      </c>
      <c r="U220" s="1" t="s">
        <v>552</v>
      </c>
      <c r="V220" s="1" t="s">
        <v>22</v>
      </c>
      <c r="W220" s="1" t="s">
        <v>558</v>
      </c>
      <c r="X220" s="1" t="s">
        <v>559</v>
      </c>
      <c r="Y220" s="1" t="s">
        <v>560</v>
      </c>
      <c r="Z220" s="1" t="s">
        <v>22</v>
      </c>
      <c r="AA220" s="1" t="s">
        <v>557</v>
      </c>
      <c r="AB220" s="4" t="s">
        <v>22</v>
      </c>
      <c r="AC220" s="4" t="s">
        <v>22</v>
      </c>
      <c r="AF220">
        <v>16</v>
      </c>
      <c r="AG220" t="str">
        <v>offshore wind energy</v>
      </c>
      <c r="AH220" t="str">
        <v>Just and effective governance for accelerating wind energy</v>
      </c>
      <c r="AI220" t="str">
        <v>JustWind4All</v>
      </c>
      <c r="AJ220">
        <v>101083936</v>
      </c>
      <c r="AK220">
        <v>44866</v>
      </c>
      <c r="AL220">
        <v>45961</v>
      </c>
      <c r="AM220" t="str">
        <v>null</v>
      </c>
      <c r="AN220" t="str">
        <v>€ 2 786 908,00</v>
      </c>
      <c r="AO220" t="str">
        <v>null</v>
      </c>
      <c r="AP220" t="str">
        <v>null</v>
      </c>
      <c r="AQ220" t="str">
        <v>HORIZON.2.5 - Climate, Energy and Mobility </v>
      </c>
      <c r="AR220" t="str">
        <v>HORIZON-CL5-2021-D3-03-05 - Wind energy in the natural and social environment</v>
      </c>
      <c r="AS220" t="str">
        <v>HORIZON-CL5-2021-D3-03</v>
      </c>
      <c r="AT220" t="str">
        <v>https://cordis.europa.eu/project/id/101083936</v>
      </c>
      <c r="AU220" t="str">
        <v>null</v>
      </c>
      <c r="AV220">
        <v>1</v>
      </c>
      <c r="AW220" t="str">
        <v>APPLIED RESEARCH AND COMMUNICATIONS FUND</v>
      </c>
      <c r="AX220" t="str">
        <v>Bulgaria</v>
      </c>
      <c r="AY220" t="str">
        <v>€  120 875,00</v>
      </c>
      <c r="AZ220" t="str">
        <v>null</v>
      </c>
      <c r="BA220" t="str">
        <v>null</v>
      </c>
      <c r="BB220" t="str">
        <v>null</v>
      </c>
      <c r="BC220" t="str">
        <v>null</v>
      </c>
      <c r="BD220" t="str">
        <v>null</v>
      </c>
      <c r="BE220" t="str">
        <v>null</v>
      </c>
      <c r="BF220" t="str">
        <v>null</v>
      </c>
      <c r="BG220" t="str">
        <v>null</v>
      </c>
      <c r="BH220" t="str">
        <v>null</v>
      </c>
      <c r="BK220" t="str">
        <v>YOUWIND CAPITAL SL</v>
      </c>
      <c r="BL220" cm="1">
        <f t="array" ref="BL220">SUMPRODUCT(($AW$2:$AW$2182=$BK220)*(1/(COUNTIFS($AH$2:$AH$2182, $AH$2:$AH$2182, $AW$2:$AW$2182, $BK220)+(COUNTIFS($AH$2:$AH$2182, $AH$2:$AH$2182, $AW$2:$AW$2182, $BK220)=0))))</f>
        <v>1</v>
      </c>
      <c r="BM220" cm="1">
        <f t="array" ref="BM220">COUNTA(_xlfn.UNIQUE(_xlfn._xlws.FILTER(Table1[Project Topic], Table1[Organization]=$BK220)))</f>
        <v>1</v>
      </c>
      <c r="BN220" s="93" t="str">
        <v>UNIVERSITAT AUTONOMA DE BARCELONA</v>
      </c>
      <c r="BO220" t="s">
        <v>1118</v>
      </c>
      <c r="BP220" cm="1">
        <f t="array" ref="BP220">SUM(IF(FREQUENCY(IF($R$2:$R$3000=BO220, MATCH($C$2:$C$3000, $C$2:$C$3000, 0)), ROW($C$2:$C$3000)-ROW($C$2)+1), 1))</f>
        <v>1</v>
      </c>
      <c r="BV220" t="str">
        <v>UNIVERSITAT AUTONOMA DE BARCELONA</v>
      </c>
      <c r="BW220" cm="1">
        <f t="array" ref="BW220">SUM(--(FREQUENCY(IF($R$2:$R$1538=BV220, MATCH($C$2:$C$1538, $C$2:$C$1538, 0)), ROW($C$2:$C$1538)-ROW($C$2)+1)&gt;0))</f>
        <v>3</v>
      </c>
    </row>
    <row r="221" spans="1:75" ht="31.8" customHeight="1" x14ac:dyDescent="0.3">
      <c r="A221" s="56">
        <v>8</v>
      </c>
      <c r="B221" s="54" t="s">
        <v>3685</v>
      </c>
      <c r="C221" s="1" t="s">
        <v>544</v>
      </c>
      <c r="D221" s="1" t="s">
        <v>545</v>
      </c>
      <c r="E221" s="1">
        <v>768994</v>
      </c>
      <c r="F221" s="21">
        <v>43221</v>
      </c>
      <c r="G221" s="21">
        <v>44316</v>
      </c>
      <c r="H221" s="1" t="s">
        <v>22</v>
      </c>
      <c r="I221" s="1" t="s">
        <v>22</v>
      </c>
      <c r="J221" s="1" t="s">
        <v>22</v>
      </c>
      <c r="K221" s="1" t="s">
        <v>22</v>
      </c>
      <c r="L221" s="1" t="s">
        <v>546</v>
      </c>
      <c r="M221" s="102" t="s">
        <v>547</v>
      </c>
      <c r="N221" s="1" t="s">
        <v>548</v>
      </c>
      <c r="O221" s="1" t="s">
        <v>549</v>
      </c>
      <c r="P221" s="1" t="s">
        <v>22</v>
      </c>
      <c r="Q221" s="97">
        <f>IFERROR(INDEX(BP:BP, MATCH(R221, BN:BN, 0)), "")</f>
        <v>1</v>
      </c>
      <c r="R221" s="1" t="s">
        <v>561</v>
      </c>
      <c r="S221" s="1" t="s">
        <v>551</v>
      </c>
      <c r="T221" s="1" t="s">
        <v>22</v>
      </c>
      <c r="U221" s="1" t="s">
        <v>562</v>
      </c>
      <c r="V221" s="1" t="s">
        <v>22</v>
      </c>
      <c r="W221" s="1" t="s">
        <v>563</v>
      </c>
      <c r="X221" s="1" t="s">
        <v>564</v>
      </c>
      <c r="Y221" s="1" t="s">
        <v>565</v>
      </c>
      <c r="Z221" s="1" t="s">
        <v>22</v>
      </c>
      <c r="AA221" s="1" t="s">
        <v>22</v>
      </c>
      <c r="AB221" s="4" t="s">
        <v>22</v>
      </c>
      <c r="AC221" s="4" t="s">
        <v>22</v>
      </c>
      <c r="AF221">
        <v>16</v>
      </c>
      <c r="AG221" t="str">
        <v>offshore wind energy</v>
      </c>
      <c r="AH221" t="str">
        <v>Just and effective governance for accelerating wind energy</v>
      </c>
      <c r="AI221" t="str">
        <v>JustWind4All</v>
      </c>
      <c r="AJ221">
        <v>101083936</v>
      </c>
      <c r="AK221">
        <v>44866</v>
      </c>
      <c r="AL221">
        <v>45961</v>
      </c>
      <c r="AM221" t="str">
        <v>null</v>
      </c>
      <c r="AN221" t="str">
        <v>€ 2 786 908,00</v>
      </c>
      <c r="AO221" t="str">
        <v>null</v>
      </c>
      <c r="AP221" t="str">
        <v>null</v>
      </c>
      <c r="AQ221" t="str">
        <v>HORIZON.2.5 - Climate, Energy and Mobility </v>
      </c>
      <c r="AR221" t="str">
        <v>HORIZON-CL5-2021-D3-03-05 - Wind energy in the natural and social environment</v>
      </c>
      <c r="AS221" t="str">
        <v>HORIZON-CL5-2021-D3-03</v>
      </c>
      <c r="AT221" t="str">
        <v>https://cordis.europa.eu/project/id/101083936</v>
      </c>
      <c r="AU221" t="str">
        <v>null</v>
      </c>
      <c r="AV221">
        <v>2</v>
      </c>
      <c r="AW221" t="str">
        <v>CONSENSUS, KOMUNIKACIJE ZA ODGOVORNO DRUZBO, D.O.O.</v>
      </c>
      <c r="AX221" t="str">
        <v>Slovenia</v>
      </c>
      <c r="AY221" t="str">
        <v>€  240 173,75</v>
      </c>
      <c r="AZ221" t="str">
        <v>null</v>
      </c>
      <c r="BA221" t="str">
        <v>null</v>
      </c>
      <c r="BB221" t="str">
        <v>null</v>
      </c>
      <c r="BC221" t="str">
        <v>null</v>
      </c>
      <c r="BD221" t="str">
        <v>null</v>
      </c>
      <c r="BE221" t="str">
        <v>null</v>
      </c>
      <c r="BF221" t="str">
        <v>null</v>
      </c>
      <c r="BG221" t="str">
        <v>null</v>
      </c>
      <c r="BH221" t="str">
        <v>null</v>
      </c>
      <c r="BK221" t="str">
        <v>AGENCIA ESTATAL CONSEJO SUPERIOR DE INVESTIGACIONES CIENTIFICAS</v>
      </c>
      <c r="BL221" cm="1">
        <f t="array" ref="BL221">SUMPRODUCT(($AW$2:$AW$2182=$BK221)*(1/(COUNTIFS($AH$2:$AH$2182, $AH$2:$AH$2182, $AW$2:$AW$2182, $BK221)+(COUNTIFS($AH$2:$AH$2182, $AH$2:$AH$2182, $AW$2:$AW$2182, $BK221)=0))))</f>
        <v>1</v>
      </c>
      <c r="BM221" cm="1">
        <f t="array" ref="BM221">COUNTA(_xlfn.UNIQUE(_xlfn._xlws.FILTER(Table1[Project Topic], Table1[Organization]=$BK221)))</f>
        <v>8</v>
      </c>
      <c r="BN221" s="1" t="str">
        <v>EREVNITIKO PANEPISTIMIAKO INSTITOUTO SYSTIMATON EPIKOINONION KAI YPOLOGISTON</v>
      </c>
      <c r="BO221" t="s">
        <v>1121</v>
      </c>
      <c r="BP221" cm="1">
        <f t="array" ref="BP221">SUM(IF(FREQUENCY(IF($R$2:$R$3000=BO221, MATCH($C$2:$C$3000, $C$2:$C$3000, 0)), ROW($C$2:$C$3000)-ROW($C$2)+1), 1))</f>
        <v>1</v>
      </c>
      <c r="BV221" t="str">
        <v>EREVNITIKO PANEPISTIMIAKO INSTITOUTO SYSTIMATON EPIKOINONION KAI YPOLOGISTON</v>
      </c>
      <c r="BW221" cm="1">
        <f t="array" ref="BW221">SUM(--(FREQUENCY(IF($R$2:$R$1538=BV221, MATCH($C$2:$C$1538, $C$2:$C$1538, 0)), ROW($C$2:$C$1538)-ROW($C$2)+1)&gt;0))</f>
        <v>2</v>
      </c>
    </row>
    <row r="222" spans="1:75" ht="31.8" customHeight="1" x14ac:dyDescent="0.3">
      <c r="A222" s="56">
        <v>8</v>
      </c>
      <c r="B222" s="54" t="s">
        <v>3685</v>
      </c>
      <c r="C222" s="1" t="s">
        <v>544</v>
      </c>
      <c r="D222" s="1" t="s">
        <v>545</v>
      </c>
      <c r="E222" s="1">
        <v>768994</v>
      </c>
      <c r="F222" s="21">
        <v>43221</v>
      </c>
      <c r="G222" s="21">
        <v>44316</v>
      </c>
      <c r="H222" s="1" t="s">
        <v>22</v>
      </c>
      <c r="I222" s="1" t="s">
        <v>22</v>
      </c>
      <c r="J222" s="1" t="s">
        <v>22</v>
      </c>
      <c r="K222" s="1" t="s">
        <v>22</v>
      </c>
      <c r="L222" s="1" t="s">
        <v>546</v>
      </c>
      <c r="M222" s="102" t="s">
        <v>547</v>
      </c>
      <c r="N222" s="1" t="s">
        <v>548</v>
      </c>
      <c r="O222" s="1" t="s">
        <v>549</v>
      </c>
      <c r="P222" s="1" t="s">
        <v>22</v>
      </c>
      <c r="Q222" s="97">
        <f>IFERROR(INDEX(BP:BP, MATCH(R222, BN:BN, 0)), "")</f>
        <v>1</v>
      </c>
      <c r="R222" s="1" t="s">
        <v>572</v>
      </c>
      <c r="S222" s="1" t="s">
        <v>573</v>
      </c>
      <c r="T222" s="1" t="s">
        <v>22</v>
      </c>
      <c r="U222" s="1" t="s">
        <v>574</v>
      </c>
      <c r="V222" s="1" t="s">
        <v>22</v>
      </c>
      <c r="W222" s="1" t="s">
        <v>575</v>
      </c>
      <c r="X222" s="1" t="s">
        <v>576</v>
      </c>
      <c r="Y222" s="1" t="s">
        <v>577</v>
      </c>
      <c r="Z222" s="1" t="s">
        <v>22</v>
      </c>
      <c r="AA222" s="1" t="s">
        <v>22</v>
      </c>
      <c r="AB222" s="4" t="s">
        <v>22</v>
      </c>
      <c r="AC222" s="4" t="s">
        <v>22</v>
      </c>
      <c r="AF222">
        <v>16</v>
      </c>
      <c r="AG222" t="str">
        <v>offshore wind energy</v>
      </c>
      <c r="AH222" t="str">
        <v>Just and effective governance for accelerating wind energy</v>
      </c>
      <c r="AI222" t="str">
        <v>JustWind4All</v>
      </c>
      <c r="AJ222">
        <v>101083936</v>
      </c>
      <c r="AK222">
        <v>44866</v>
      </c>
      <c r="AL222">
        <v>45961</v>
      </c>
      <c r="AM222" t="str">
        <v>null</v>
      </c>
      <c r="AN222" t="str">
        <v>€ 2 786 908,00</v>
      </c>
      <c r="AO222" t="str">
        <v>null</v>
      </c>
      <c r="AP222" t="str">
        <v>null</v>
      </c>
      <c r="AQ222" t="str">
        <v>HORIZON.2.5 - Climate, Energy and Mobility </v>
      </c>
      <c r="AR222" t="str">
        <v>HORIZON-CL5-2021-D3-03-05 - Wind energy in the natural and social environment</v>
      </c>
      <c r="AS222" t="str">
        <v>HORIZON-CL5-2021-D3-03</v>
      </c>
      <c r="AT222" t="str">
        <v>https://cordis.europa.eu/project/id/101083936</v>
      </c>
      <c r="AU222" t="str">
        <v>null</v>
      </c>
      <c r="AV222">
        <v>1</v>
      </c>
      <c r="AW222" t="str">
        <v>DUTCH RESEARCH INSTITUTE FOR TRANSITIONS BV</v>
      </c>
      <c r="AX222" t="str">
        <v>Netherlands</v>
      </c>
      <c r="AY222" t="str">
        <v>€ 478 250,00</v>
      </c>
      <c r="AZ222" t="str">
        <v>null</v>
      </c>
      <c r="BA222" t="str">
        <v>null</v>
      </c>
      <c r="BB222" t="str">
        <v>null</v>
      </c>
      <c r="BC222" t="str">
        <v>null</v>
      </c>
      <c r="BD222" t="str">
        <v>null</v>
      </c>
      <c r="BE222" t="str">
        <v>null</v>
      </c>
      <c r="BF222" t="str">
        <v>null</v>
      </c>
      <c r="BG222" t="str">
        <v>null</v>
      </c>
      <c r="BH222" t="str">
        <v>null</v>
      </c>
      <c r="BK222" t="str">
        <v>ATLANTIS SYMVOULEFTIKI ANONYMI ETAIREIA ATLANTIS CONSULTING SA</v>
      </c>
      <c r="BL222" cm="1">
        <f t="array" ref="BL222">SUMPRODUCT(($AW$2:$AW$2182=$BK222)*(1/(COUNTIFS($AH$2:$AH$2182, $AH$2:$AH$2182, $AW$2:$AW$2182, $BK222)+(COUNTIFS($AH$2:$AH$2182, $AH$2:$AH$2182, $AW$2:$AW$2182, $BK222)=0))))</f>
        <v>1</v>
      </c>
      <c r="BM222" cm="1">
        <f t="array" ref="BM222">COUNTA(_xlfn.UNIQUE(_xlfn._xlws.FILTER(Table1[Project Topic], Table1[Organization]=$BK222)))</f>
        <v>1</v>
      </c>
      <c r="BN222" s="93" t="str">
        <v>EVERIS AEROESPACIAL Y DEFENSA SL</v>
      </c>
      <c r="BO222" t="s">
        <v>1124</v>
      </c>
      <c r="BP222" cm="1">
        <f t="array" ref="BP222">SUM(IF(FREQUENCY(IF($R$2:$R$3000=BO222, MATCH($C$2:$C$3000, $C$2:$C$3000, 0)), ROW($C$2:$C$3000)-ROW($C$2)+1), 1))</f>
        <v>4</v>
      </c>
      <c r="BV222" t="str">
        <v>EVERIS AEROESPACIAL Y DEFENSA SL</v>
      </c>
      <c r="BW222" cm="1">
        <f t="array" ref="BW222">SUM(--(FREQUENCY(IF($R$2:$R$1538=BV222, MATCH($C$2:$C$1538, $C$2:$C$1538, 0)), ROW($C$2:$C$1538)-ROW($C$2)+1)&gt;0))</f>
        <v>1</v>
      </c>
    </row>
    <row r="223" spans="1:75" ht="31.8" customHeight="1" x14ac:dyDescent="0.3">
      <c r="A223" s="56">
        <v>8</v>
      </c>
      <c r="B223" s="54" t="s">
        <v>3685</v>
      </c>
      <c r="C223" s="1" t="s">
        <v>544</v>
      </c>
      <c r="D223" s="1" t="s">
        <v>545</v>
      </c>
      <c r="E223" s="1">
        <v>768994</v>
      </c>
      <c r="F223" s="21">
        <v>43221</v>
      </c>
      <c r="G223" s="21">
        <v>44316</v>
      </c>
      <c r="H223" s="1" t="s">
        <v>22</v>
      </c>
      <c r="I223" s="1" t="s">
        <v>22</v>
      </c>
      <c r="J223" s="1" t="s">
        <v>22</v>
      </c>
      <c r="K223" s="1" t="s">
        <v>22</v>
      </c>
      <c r="L223" s="1" t="s">
        <v>546</v>
      </c>
      <c r="M223" s="102" t="s">
        <v>547</v>
      </c>
      <c r="N223" s="1" t="s">
        <v>548</v>
      </c>
      <c r="O223" s="1" t="s">
        <v>549</v>
      </c>
      <c r="P223" s="1" t="s">
        <v>22</v>
      </c>
      <c r="Q223" s="97">
        <f>IFERROR(INDEX(BP:BP, MATCH(R223, BN:BN, 0)), "")</f>
        <v>1</v>
      </c>
      <c r="R223" s="1" t="s">
        <v>566</v>
      </c>
      <c r="S223" s="1" t="s">
        <v>551</v>
      </c>
      <c r="T223" s="1" t="s">
        <v>22</v>
      </c>
      <c r="U223" s="1" t="s">
        <v>22</v>
      </c>
      <c r="V223" s="1" t="s">
        <v>22</v>
      </c>
      <c r="W223" s="1" t="s">
        <v>567</v>
      </c>
      <c r="X223" s="1" t="s">
        <v>568</v>
      </c>
      <c r="Y223" s="1" t="s">
        <v>569</v>
      </c>
      <c r="Z223" s="1" t="s">
        <v>570</v>
      </c>
      <c r="AA223" s="1" t="s">
        <v>571</v>
      </c>
      <c r="AB223" s="4" t="s">
        <v>22</v>
      </c>
      <c r="AC223" s="4" t="s">
        <v>22</v>
      </c>
      <c r="AF223">
        <v>16</v>
      </c>
      <c r="AG223" t="str">
        <v>offshore wind energy</v>
      </c>
      <c r="AH223" t="str">
        <v>Just and effective governance for accelerating wind energy</v>
      </c>
      <c r="AI223" t="str">
        <v>JustWind4All</v>
      </c>
      <c r="AJ223">
        <v>101083936</v>
      </c>
      <c r="AK223">
        <v>44866</v>
      </c>
      <c r="AL223">
        <v>45961</v>
      </c>
      <c r="AM223" t="str">
        <v>null</v>
      </c>
      <c r="AN223" t="str">
        <v>€ 2 786 908,00</v>
      </c>
      <c r="AO223" t="str">
        <v>null</v>
      </c>
      <c r="AP223" t="str">
        <v>null</v>
      </c>
      <c r="AQ223" t="str">
        <v>HORIZON.2.5 - Climate, Energy and Mobility </v>
      </c>
      <c r="AR223" t="str">
        <v>HORIZON-CL5-2021-D3-03-05 - Wind energy in the natural and social environment</v>
      </c>
      <c r="AS223" t="str">
        <v>HORIZON-CL5-2021-D3-03</v>
      </c>
      <c r="AT223" t="str">
        <v>https://cordis.europa.eu/project/id/101083936</v>
      </c>
      <c r="AU223" t="str">
        <v>Third-party</v>
      </c>
      <c r="AV223">
        <v>1</v>
      </c>
      <c r="AW223" t="str">
        <v>ERASMUS UNIVERSITEIT ROTTERDAM</v>
      </c>
      <c r="AX223" t="str">
        <v>Netherlands</v>
      </c>
      <c r="AY223" t="str">
        <v>€  85 000,00</v>
      </c>
      <c r="AZ223" t="str">
        <v>www.linkedin.com/school/erasmus-university-rotterdam</v>
      </c>
      <c r="BA223" t="str">
        <v>null</v>
      </c>
      <c r="BB223" t="str">
        <v>Julia Wittmayer</v>
      </c>
      <c r="BC223" t="str">
        <v>Associate professor</v>
      </c>
      <c r="BD223" t="str">
        <v>wittmayer@drift.eur.nl</v>
      </c>
      <c r="BE223" t="str">
        <v>+31 (0)10-4088899</v>
      </c>
      <c r="BF223" t="str">
        <v>linkedin.com/in/julia-wittmayer-2602295</v>
      </c>
      <c r="BG223" t="str">
        <v>null</v>
      </c>
      <c r="BH223" t="str">
        <v>null</v>
      </c>
      <c r="BK223" t="str">
        <v>ENGITEC SYSTEMS INTERNATIONAL LIMITED</v>
      </c>
      <c r="BL223" cm="1">
        <f t="array" ref="BL223">SUMPRODUCT(($AW$2:$AW$2182=$BK223)*(1/(COUNTIFS($AH$2:$AH$2182, $AH$2:$AH$2182, $AW$2:$AW$2182, $BK223)+(COUNTIFS($AH$2:$AH$2182, $AH$2:$AH$2182, $AW$2:$AW$2182, $BK223)=0))))</f>
        <v>1</v>
      </c>
      <c r="BM223" cm="1">
        <f t="array" ref="BM223">COUNTA(_xlfn.UNIQUE(_xlfn._xlws.FILTER(Table1[Project Topic], Table1[Organization]=$BK223)))</f>
        <v>1</v>
      </c>
      <c r="BN223" s="1" t="str">
        <v>FUNDACION DE LA COMUNIDAD VALENCIANA PARA LA INVESTIGACION, PROMOCION Y ESTUDIOS COMERCIALES DE VALENCIAPORT</v>
      </c>
      <c r="BO223" t="s">
        <v>1126</v>
      </c>
      <c r="BP223" cm="1">
        <f t="array" ref="BP223">SUM(IF(FREQUENCY(IF($R$2:$R$3000=BO223, MATCH($C$2:$C$3000, $C$2:$C$3000, 0)), ROW($C$2:$C$3000)-ROW($C$2)+1), 1))</f>
        <v>1</v>
      </c>
      <c r="BV223" t="str">
        <v>FUNDACION DE LA COMUNIDAD VALENCIANA PARA LA INVESTIGACION, PROMOCION Y ESTUDIOS COMERCIALES DE VALENCIAPORT</v>
      </c>
      <c r="BW223" cm="1">
        <f t="array" ref="BW223">SUM(--(FREQUENCY(IF($R$2:$R$1538=BV223, MATCH($C$2:$C$1538, $C$2:$C$1538, 0)), ROW($C$2:$C$1538)-ROW($C$2)+1)&gt;0))</f>
        <v>5</v>
      </c>
    </row>
    <row r="224" spans="1:75" ht="31.8" customHeight="1" x14ac:dyDescent="0.3">
      <c r="A224" s="58">
        <v>16</v>
      </c>
      <c r="B224" s="57" t="s">
        <v>3714</v>
      </c>
      <c r="C224" s="1" t="s">
        <v>2238</v>
      </c>
      <c r="D224" s="1" t="s">
        <v>2239</v>
      </c>
      <c r="E224" s="1">
        <v>815083</v>
      </c>
      <c r="F224" s="21">
        <v>43709</v>
      </c>
      <c r="G224" s="21">
        <v>45077</v>
      </c>
      <c r="H224" s="1" t="s">
        <v>22</v>
      </c>
      <c r="I224" s="1" t="s">
        <v>2240</v>
      </c>
      <c r="J224" s="1" t="s">
        <v>22</v>
      </c>
      <c r="K224" s="1" t="s">
        <v>22</v>
      </c>
      <c r="L224" s="1" t="s">
        <v>1219</v>
      </c>
      <c r="M224" s="102" t="s">
        <v>2241</v>
      </c>
      <c r="N224" s="1" t="s">
        <v>1221</v>
      </c>
      <c r="O224" s="1" t="s">
        <v>2242</v>
      </c>
      <c r="P224" s="1" t="s">
        <v>457</v>
      </c>
      <c r="Q224" s="97">
        <f>IFERROR(INDEX(BP:BP, MATCH(R224, BN:BN, 0)), "")</f>
        <v>1</v>
      </c>
      <c r="R224" s="1" t="s">
        <v>2279</v>
      </c>
      <c r="S224" s="1" t="s">
        <v>132</v>
      </c>
      <c r="T224" s="1" t="s">
        <v>2280</v>
      </c>
      <c r="U224" s="1" t="s">
        <v>22</v>
      </c>
      <c r="V224" s="1" t="s">
        <v>22</v>
      </c>
      <c r="W224" s="1" t="s">
        <v>22</v>
      </c>
      <c r="X224" s="1" t="s">
        <v>22</v>
      </c>
      <c r="Y224" s="1" t="s">
        <v>22</v>
      </c>
      <c r="Z224" s="1" t="s">
        <v>22</v>
      </c>
      <c r="AA224" s="1" t="s">
        <v>22</v>
      </c>
      <c r="AB224" s="4" t="s">
        <v>22</v>
      </c>
      <c r="AC224" s="4" t="s">
        <v>22</v>
      </c>
      <c r="AF224">
        <v>16</v>
      </c>
      <c r="AG224" t="str">
        <v>offshore wind energy</v>
      </c>
      <c r="AH224" t="str">
        <v>Just and effective governance for accelerating wind energy</v>
      </c>
      <c r="AI224" t="str">
        <v>JustWind4All</v>
      </c>
      <c r="AJ224">
        <v>101083936</v>
      </c>
      <c r="AK224">
        <v>44866</v>
      </c>
      <c r="AL224">
        <v>45961</v>
      </c>
      <c r="AM224" t="str">
        <v>null</v>
      </c>
      <c r="AN224" t="str">
        <v>€ 2 786 908,00</v>
      </c>
      <c r="AO224" t="str">
        <v>null</v>
      </c>
      <c r="AP224" t="str">
        <v>null</v>
      </c>
      <c r="AQ224" t="str">
        <v>HORIZON.2.5 - Climate, Energy and Mobility </v>
      </c>
      <c r="AR224" t="str">
        <v>HORIZON-CL5-2021-D3-03-05 - Wind energy in the natural and social environment</v>
      </c>
      <c r="AS224" t="str">
        <v>HORIZON-CL5-2021-D3-03</v>
      </c>
      <c r="AT224" t="str">
        <v>https://cordis.europa.eu/project/id/101083936</v>
      </c>
      <c r="AU224" t="str">
        <v>null</v>
      </c>
      <c r="AV224">
        <v>2</v>
      </c>
      <c r="AW224" t="str">
        <v>FCIENCIAS.ID - ASSOCIACAO PARA A INVESTIGACAO E DESENVOLVIMENTO DE CIENCIAS</v>
      </c>
      <c r="AX224" t="str">
        <v>Portugal</v>
      </c>
      <c r="AY224" t="str">
        <v>€  172 750,00</v>
      </c>
      <c r="AZ224" t="str">
        <v>null</v>
      </c>
      <c r="BA224" t="str">
        <v>null</v>
      </c>
      <c r="BB224" t="str">
        <v>null</v>
      </c>
      <c r="BC224" t="str">
        <v>null</v>
      </c>
      <c r="BD224" t="str">
        <v>null</v>
      </c>
      <c r="BE224" t="str">
        <v>null</v>
      </c>
      <c r="BF224" t="str">
        <v>null</v>
      </c>
      <c r="BG224" t="str">
        <v>null</v>
      </c>
      <c r="BH224" t="str">
        <v>null</v>
      </c>
      <c r="BK224" t="str">
        <v>ROBUST SYSTEMS ENGINEERING SCC LTD</v>
      </c>
      <c r="BL224" cm="1">
        <f t="array" ref="BL224">SUMPRODUCT(($AW$2:$AW$2182=$BK224)*(1/(COUNTIFS($AH$2:$AH$2182, $AH$2:$AH$2182, $AW$2:$AW$2182, $BK224)+(COUNTIFS($AH$2:$AH$2182, $AH$2:$AH$2182, $AW$2:$AW$2182, $BK224)=0))))</f>
        <v>1</v>
      </c>
      <c r="BM224" cm="1">
        <f t="array" ref="BM224">COUNTA(_xlfn.UNIQUE(_xlfn._xlws.FILTER(Table1[Project Topic], Table1[Organization]=$BK224)))</f>
        <v>1</v>
      </c>
      <c r="BN224" s="93" t="str">
        <v>IBM ISRAEL - SCIENCE  AND TECHNOLOGY LTD</v>
      </c>
      <c r="BO224" t="s">
        <v>1128</v>
      </c>
      <c r="BP224" cm="1">
        <f t="array" ref="BP224">SUM(IF(FREQUENCY(IF($R$2:$R$3000=BO224, MATCH($C$2:$C$3000, $C$2:$C$3000, 0)), ROW($C$2:$C$3000)-ROW($C$2)+1), 1))</f>
        <v>9</v>
      </c>
      <c r="BV224" t="str">
        <v>IBM ISRAEL - SCIENCE  AND TECHNOLOGY LTD</v>
      </c>
      <c r="BW224" cm="1">
        <f t="array" ref="BW224">SUM(--(FREQUENCY(IF($R$2:$R$1538=BV224, MATCH($C$2:$C$1538, $C$2:$C$1538, 0)), ROW($C$2:$C$1538)-ROW($C$2)+1)&gt;0))</f>
        <v>2</v>
      </c>
    </row>
    <row r="225" spans="1:75" ht="31.8" customHeight="1" x14ac:dyDescent="0.3">
      <c r="A225" s="58">
        <v>16</v>
      </c>
      <c r="B225" s="57" t="s">
        <v>3714</v>
      </c>
      <c r="C225" s="1" t="s">
        <v>2238</v>
      </c>
      <c r="D225" s="1" t="s">
        <v>2239</v>
      </c>
      <c r="E225" s="1">
        <v>815083</v>
      </c>
      <c r="F225" s="21">
        <v>43709</v>
      </c>
      <c r="G225" s="21">
        <v>45077</v>
      </c>
      <c r="H225" s="1" t="s">
        <v>22</v>
      </c>
      <c r="I225" s="1" t="s">
        <v>2240</v>
      </c>
      <c r="J225" s="1" t="s">
        <v>22</v>
      </c>
      <c r="K225" s="1" t="s">
        <v>22</v>
      </c>
      <c r="L225" s="1" t="s">
        <v>1219</v>
      </c>
      <c r="M225" s="102" t="s">
        <v>2241</v>
      </c>
      <c r="N225" s="1" t="s">
        <v>1221</v>
      </c>
      <c r="O225" s="1" t="s">
        <v>2242</v>
      </c>
      <c r="P225" s="1" t="s">
        <v>457</v>
      </c>
      <c r="Q225" s="97">
        <f>IFERROR(INDEX(BP:BP, MATCH(R225, BN:BN, 0)), "")</f>
        <v>1</v>
      </c>
      <c r="R225" s="1" t="s">
        <v>1336</v>
      </c>
      <c r="S225" s="1" t="s">
        <v>121</v>
      </c>
      <c r="T225" s="1" t="s">
        <v>2255</v>
      </c>
      <c r="U225" s="1" t="s">
        <v>22</v>
      </c>
      <c r="V225" s="1" t="s">
        <v>22</v>
      </c>
      <c r="W225" s="1" t="s">
        <v>22</v>
      </c>
      <c r="X225" s="1" t="s">
        <v>22</v>
      </c>
      <c r="Y225" s="1" t="s">
        <v>22</v>
      </c>
      <c r="Z225" s="1" t="s">
        <v>22</v>
      </c>
      <c r="AA225" s="1" t="s">
        <v>22</v>
      </c>
      <c r="AB225" s="4" t="s">
        <v>22</v>
      </c>
      <c r="AC225" s="4" t="s">
        <v>22</v>
      </c>
      <c r="AF225">
        <v>16</v>
      </c>
      <c r="AG225" t="str">
        <v>offshore wind energy</v>
      </c>
      <c r="AH225" t="str">
        <v>Just and effective governance for accelerating wind energy</v>
      </c>
      <c r="AI225" t="str">
        <v>JustWind4All</v>
      </c>
      <c r="AJ225">
        <v>101083936</v>
      </c>
      <c r="AK225">
        <v>44866</v>
      </c>
      <c r="AL225">
        <v>45961</v>
      </c>
      <c r="AM225" t="str">
        <v>null</v>
      </c>
      <c r="AN225" t="str">
        <v>€ 2 786 908,00</v>
      </c>
      <c r="AO225" t="str">
        <v>null</v>
      </c>
      <c r="AP225" t="str">
        <v>null</v>
      </c>
      <c r="AQ225" t="str">
        <v>HORIZON.2.5 - Climate, Energy and Mobility </v>
      </c>
      <c r="AR225" t="str">
        <v>HORIZON-CL5-2021-D3-03-05 - Wind energy in the natural and social environment</v>
      </c>
      <c r="AS225" t="str">
        <v>HORIZON-CL5-2021-D3-03</v>
      </c>
      <c r="AT225" t="str">
        <v>https://cordis.europa.eu/project/id/101083936</v>
      </c>
      <c r="AU225" t="str">
        <v>null</v>
      </c>
      <c r="AV225">
        <v>1</v>
      </c>
      <c r="AW225" t="str">
        <v>INSTITUT FUR OKOLOGISCHE WIRTSCHAFTSFORSCHUNG GMBH</v>
      </c>
      <c r="AX225" t="str">
        <v>Germany</v>
      </c>
      <c r="AY225" t="str">
        <v>€  283 250,00</v>
      </c>
      <c r="AZ225" t="str">
        <v>null</v>
      </c>
      <c r="BA225" t="str">
        <v>null</v>
      </c>
      <c r="BB225" t="str">
        <v>null</v>
      </c>
      <c r="BC225" t="str">
        <v>null</v>
      </c>
      <c r="BD225" t="str">
        <v>null</v>
      </c>
      <c r="BE225" t="str">
        <v>null</v>
      </c>
      <c r="BF225" t="str">
        <v>null</v>
      </c>
      <c r="BG225" t="str">
        <v>null</v>
      </c>
      <c r="BH225" t="str">
        <v>null</v>
      </c>
      <c r="BK225" t="str">
        <v>THE UNIVERSITY OF BIRMINGHAM</v>
      </c>
      <c r="BL225" cm="1">
        <f t="array" ref="BL225">SUMPRODUCT(($AW$2:$AW$2182=$BK225)*(1/(COUNTIFS($AH$2:$AH$2182, $AH$2:$AH$2182, $AW$2:$AW$2182, $BK225)+(COUNTIFS($AH$2:$AH$2182, $AH$2:$AH$2182, $AW$2:$AW$2182, $BK225)=0))))</f>
        <v>1</v>
      </c>
      <c r="BM225" cm="1">
        <f t="array" ref="BM225">COUNTA(_xlfn.UNIQUE(_xlfn._xlws.FILTER(Table1[Project Topic], Table1[Organization]=$BK225)))</f>
        <v>1</v>
      </c>
      <c r="BN225" s="1" t="str">
        <v>IBM ISRAEL - SCIENCE AND TECHNOLOGY LTD</v>
      </c>
      <c r="BO225" t="s">
        <v>1130</v>
      </c>
      <c r="BP225" cm="1">
        <f t="array" ref="BP225">SUM(IF(FREQUENCY(IF($R$2:$R$3000=BO225, MATCH($C$2:$C$3000, $C$2:$C$3000, 0)), ROW($C$2:$C$3000)-ROW($C$2)+1), 1))</f>
        <v>1</v>
      </c>
      <c r="BV225" t="str">
        <v>IBM ISRAEL - SCIENCE AND TECHNOLOGY LTD</v>
      </c>
      <c r="BW225" cm="1">
        <f t="array" ref="BW225">SUM(--(FREQUENCY(IF($R$2:$R$1538=BV225, MATCH($C$2:$C$1538, $C$2:$C$1538, 0)), ROW($C$2:$C$1538)-ROW($C$2)+1)&gt;0))</f>
        <v>1</v>
      </c>
    </row>
    <row r="226" spans="1:75" ht="31.8" customHeight="1" x14ac:dyDescent="0.3">
      <c r="A226" s="58">
        <v>16</v>
      </c>
      <c r="B226" s="57" t="s">
        <v>3714</v>
      </c>
      <c r="C226" s="1" t="s">
        <v>2238</v>
      </c>
      <c r="D226" s="1" t="s">
        <v>2239</v>
      </c>
      <c r="E226" s="1">
        <v>815083</v>
      </c>
      <c r="F226" s="21">
        <v>43709</v>
      </c>
      <c r="G226" s="21">
        <v>45077</v>
      </c>
      <c r="H226" s="1" t="s">
        <v>22</v>
      </c>
      <c r="I226" s="1" t="s">
        <v>2240</v>
      </c>
      <c r="J226" s="1" t="s">
        <v>22</v>
      </c>
      <c r="K226" s="1" t="s">
        <v>22</v>
      </c>
      <c r="L226" s="1" t="s">
        <v>1219</v>
      </c>
      <c r="M226" s="102" t="s">
        <v>2241</v>
      </c>
      <c r="N226" s="1" t="s">
        <v>1221</v>
      </c>
      <c r="O226" s="1" t="s">
        <v>2242</v>
      </c>
      <c r="P226" s="1" t="s">
        <v>689</v>
      </c>
      <c r="Q226" s="97">
        <f>IFERROR(INDEX(BP:BP, MATCH(R226, BN:BN, 0)), "")</f>
        <v>1</v>
      </c>
      <c r="R226" s="1" t="s">
        <v>2272</v>
      </c>
      <c r="S226" s="1" t="s">
        <v>38</v>
      </c>
      <c r="T226" s="1" t="s">
        <v>2273</v>
      </c>
      <c r="U226" s="1" t="s">
        <v>22</v>
      </c>
      <c r="V226" s="1" t="s">
        <v>22</v>
      </c>
      <c r="W226" s="1" t="s">
        <v>22</v>
      </c>
      <c r="X226" s="1" t="s">
        <v>22</v>
      </c>
      <c r="Y226" s="1" t="s">
        <v>22</v>
      </c>
      <c r="Z226" s="1" t="s">
        <v>22</v>
      </c>
      <c r="AA226" s="1" t="s">
        <v>22</v>
      </c>
      <c r="AB226" s="4" t="s">
        <v>22</v>
      </c>
      <c r="AC226" s="4" t="s">
        <v>22</v>
      </c>
      <c r="AF226">
        <v>16</v>
      </c>
      <c r="AG226" t="str">
        <v>offshore wind energy</v>
      </c>
      <c r="AH226" t="str">
        <v>Just and effective governance for accelerating wind energy</v>
      </c>
      <c r="AI226" t="str">
        <v>JustWind4All</v>
      </c>
      <c r="AJ226">
        <v>101083936</v>
      </c>
      <c r="AK226">
        <v>44866</v>
      </c>
      <c r="AL226">
        <v>45961</v>
      </c>
      <c r="AM226" t="str">
        <v>null</v>
      </c>
      <c r="AN226" t="str">
        <v>€ 2 786 908,00</v>
      </c>
      <c r="AO226" t="str">
        <v>null</v>
      </c>
      <c r="AP226" t="str">
        <v>null</v>
      </c>
      <c r="AQ226" t="str">
        <v>HORIZON.2.5 - Climate, Energy and Mobility </v>
      </c>
      <c r="AR226" t="str">
        <v>HORIZON-CL5-2021-D3-03-05 - Wind energy in the natural and social environment</v>
      </c>
      <c r="AS226" t="str">
        <v>HORIZON-CL5-2021-D3-03</v>
      </c>
      <c r="AT226" t="str">
        <v>https://cordis.europa.eu/project/id/101083936</v>
      </c>
      <c r="AU226" t="str">
        <v>null</v>
      </c>
      <c r="AV226">
        <v>1</v>
      </c>
      <c r="AW226" t="str">
        <v>POWER PARITY S.A.</v>
      </c>
      <c r="AX226" t="str">
        <v>Portugal</v>
      </c>
      <c r="AY226" t="str">
        <v>€  113 541,00</v>
      </c>
      <c r="AZ226" t="str">
        <v>null</v>
      </c>
      <c r="BA226" t="str">
        <v>null</v>
      </c>
      <c r="BB226" t="str">
        <v>null</v>
      </c>
      <c r="BC226" t="str">
        <v>null</v>
      </c>
      <c r="BD226" t="str">
        <v>null</v>
      </c>
      <c r="BE226" t="str">
        <v>null</v>
      </c>
      <c r="BF226" t="str">
        <v>null</v>
      </c>
      <c r="BG226" t="str">
        <v>null</v>
      </c>
      <c r="BH226" t="str">
        <v>null</v>
      </c>
      <c r="BK226" t="str">
        <v>ACCIONA GENERACION RENOVABLE, S.A.</v>
      </c>
      <c r="BL226" cm="1">
        <f t="array" ref="BL226">SUMPRODUCT(($AW$2:$AW$2182=$BK226)*(1/(COUNTIFS($AH$2:$AH$2182, $AH$2:$AH$2182, $AW$2:$AW$2182, $BK226)+(COUNTIFS($AH$2:$AH$2182, $AH$2:$AH$2182, $AW$2:$AW$2182, $BK226)=0))))</f>
        <v>1</v>
      </c>
      <c r="BM226" cm="1">
        <f t="array" ref="BM226">COUNTA(_xlfn.UNIQUE(_xlfn._xlws.FILTER(Table1[Project Topic], Table1[Organization]=$BK226)))</f>
        <v>1</v>
      </c>
      <c r="BN226" s="93" t="str">
        <v>INSTITUTO TECNOLOGICO DE INFORMATICA</v>
      </c>
      <c r="BO226" t="s">
        <v>1132</v>
      </c>
      <c r="BP226" cm="1">
        <f t="array" ref="BP226">SUM(IF(FREQUENCY(IF($R$2:$R$3000=BO226, MATCH($C$2:$C$3000, $C$2:$C$3000, 0)), ROW($C$2:$C$3000)-ROW($C$2)+1), 1))</f>
        <v>1</v>
      </c>
      <c r="BV226" t="str">
        <v>INSTITUTO TECNOLOGICO DE INFORMATICA</v>
      </c>
      <c r="BW226" cm="1">
        <f t="array" ref="BW226">SUM(--(FREQUENCY(IF($R$2:$R$1538=BV226, MATCH($C$2:$C$1538, $C$2:$C$1538, 0)), ROW($C$2:$C$1538)-ROW($C$2)+1)&gt;0))</f>
        <v>1</v>
      </c>
    </row>
    <row r="227" spans="1:75" ht="31.8" customHeight="1" x14ac:dyDescent="0.3">
      <c r="A227" s="58">
        <v>16</v>
      </c>
      <c r="B227" s="57" t="s">
        <v>3714</v>
      </c>
      <c r="C227" s="1" t="s">
        <v>2238</v>
      </c>
      <c r="D227" s="1" t="s">
        <v>2239</v>
      </c>
      <c r="E227" s="1">
        <v>815083</v>
      </c>
      <c r="F227" s="21">
        <v>43709</v>
      </c>
      <c r="G227" s="21">
        <v>45077</v>
      </c>
      <c r="H227" s="1" t="s">
        <v>22</v>
      </c>
      <c r="I227" s="1" t="s">
        <v>2240</v>
      </c>
      <c r="J227" s="1" t="s">
        <v>22</v>
      </c>
      <c r="K227" s="1" t="s">
        <v>22</v>
      </c>
      <c r="L227" s="1" t="s">
        <v>1219</v>
      </c>
      <c r="M227" s="102" t="s">
        <v>2241</v>
      </c>
      <c r="N227" s="1" t="s">
        <v>1221</v>
      </c>
      <c r="O227" s="1" t="s">
        <v>2242</v>
      </c>
      <c r="P227" s="1" t="s">
        <v>457</v>
      </c>
      <c r="Q227" s="97">
        <f>IFERROR(INDEX(BP:BP, MATCH(R227, BN:BN, 0)), "")</f>
        <v>5</v>
      </c>
      <c r="R227" s="1" t="s">
        <v>1530</v>
      </c>
      <c r="S227" s="1" t="s">
        <v>238</v>
      </c>
      <c r="T227" s="1" t="s">
        <v>2278</v>
      </c>
      <c r="U227" s="1" t="s">
        <v>22</v>
      </c>
      <c r="V227" s="1" t="s">
        <v>22</v>
      </c>
      <c r="W227" s="1" t="s">
        <v>22</v>
      </c>
      <c r="X227" s="1" t="s">
        <v>22</v>
      </c>
      <c r="Y227" s="1" t="s">
        <v>22</v>
      </c>
      <c r="Z227" s="1" t="s">
        <v>22</v>
      </c>
      <c r="AA227" s="1" t="s">
        <v>22</v>
      </c>
      <c r="AB227" s="4" t="s">
        <v>22</v>
      </c>
      <c r="AC227" s="4" t="s">
        <v>22</v>
      </c>
      <c r="AF227">
        <v>16</v>
      </c>
      <c r="AG227" t="str">
        <v>offshore wind energy</v>
      </c>
      <c r="AH227" t="str">
        <v>Just and effective governance for accelerating wind energy</v>
      </c>
      <c r="AI227" t="str">
        <v>JustWind4All</v>
      </c>
      <c r="AJ227">
        <v>101083936</v>
      </c>
      <c r="AK227">
        <v>44866</v>
      </c>
      <c r="AL227">
        <v>45961</v>
      </c>
      <c r="AM227" t="str">
        <v>null</v>
      </c>
      <c r="AN227" t="str">
        <v>€ 2 786 908,00</v>
      </c>
      <c r="AO227" t="str">
        <v>null</v>
      </c>
      <c r="AP227" t="str">
        <v>null</v>
      </c>
      <c r="AQ227" t="str">
        <v>HORIZON.2.5 - Climate, Energy and Mobility </v>
      </c>
      <c r="AR227" t="str">
        <v>HORIZON-CL5-2021-D3-03-05 - Wind energy in the natural and social environment</v>
      </c>
      <c r="AS227" t="str">
        <v>HORIZON-CL5-2021-D3-03</v>
      </c>
      <c r="AT227" t="str">
        <v>https://cordis.europa.eu/project/id/101083936</v>
      </c>
      <c r="AU227" t="str">
        <v>null</v>
      </c>
      <c r="AV227">
        <v>1</v>
      </c>
      <c r="AW227" t="str">
        <v>RENEWABLES GRID INITIATIVE EV</v>
      </c>
      <c r="AX227" t="str">
        <v>Germany</v>
      </c>
      <c r="AY227" t="str">
        <v>€  205 318,00</v>
      </c>
      <c r="AZ227" t="str">
        <v>null</v>
      </c>
      <c r="BA227" t="str">
        <v>null</v>
      </c>
      <c r="BB227" t="str">
        <v>null</v>
      </c>
      <c r="BC227" t="str">
        <v>null</v>
      </c>
      <c r="BD227" t="str">
        <v>null</v>
      </c>
      <c r="BE227" t="str">
        <v>null</v>
      </c>
      <c r="BF227" t="str">
        <v>null</v>
      </c>
      <c r="BG227" t="str">
        <v>null</v>
      </c>
      <c r="BH227" t="str">
        <v>null</v>
      </c>
      <c r="BK227" t="str">
        <v>ACCIONA WINDPOWER SA</v>
      </c>
      <c r="BL227" cm="1">
        <f t="array" ref="BL227">SUMPRODUCT(($AW$2:$AW$2182=$BK227)*(1/(COUNTIFS($AH$2:$AH$2182, $AH$2:$AH$2182, $AW$2:$AW$2182, $BK227)+(COUNTIFS($AH$2:$AH$2182, $AH$2:$AH$2182, $AW$2:$AW$2182, $BK227)=0))))</f>
        <v>1</v>
      </c>
      <c r="BM227" cm="1">
        <f t="array" ref="BM227">COUNTA(_xlfn.UNIQUE(_xlfn._xlws.FILTER(Table1[Project Topic], Table1[Organization]=$BK227)))</f>
        <v>1</v>
      </c>
      <c r="BN227" s="1" t="str">
        <v>NTT DATA SPAIN SOLUCIONES TECNOLOGICAS SL</v>
      </c>
      <c r="BO227" t="s">
        <v>1134</v>
      </c>
      <c r="BP227" cm="1">
        <f t="array" ref="BP227">SUM(IF(FREQUENCY(IF($R$2:$R$3000=BO227, MATCH($C$2:$C$3000, $C$2:$C$3000, 0)), ROW($C$2:$C$3000)-ROW($C$2)+1), 1))</f>
        <v>1</v>
      </c>
      <c r="BV227" t="str">
        <v>NTT DATA SPAIN SOLUCIONES TECNOLOGICAS SL</v>
      </c>
      <c r="BW227" cm="1">
        <f t="array" ref="BW227">SUM(--(FREQUENCY(IF($R$2:$R$1538=BV227, MATCH($C$2:$C$1538, $C$2:$C$1538, 0)), ROW($C$2:$C$1538)-ROW($C$2)+1)&gt;0))</f>
        <v>1</v>
      </c>
    </row>
    <row r="228" spans="1:75" ht="31.8" customHeight="1" x14ac:dyDescent="0.3">
      <c r="A228" s="58">
        <v>16</v>
      </c>
      <c r="B228" s="57" t="s">
        <v>3714</v>
      </c>
      <c r="C228" s="1" t="s">
        <v>2238</v>
      </c>
      <c r="D228" s="1" t="s">
        <v>2239</v>
      </c>
      <c r="E228" s="1">
        <v>815083</v>
      </c>
      <c r="F228" s="21">
        <v>43709</v>
      </c>
      <c r="G228" s="21">
        <v>45077</v>
      </c>
      <c r="H228" s="1" t="s">
        <v>22</v>
      </c>
      <c r="I228" s="1" t="s">
        <v>2240</v>
      </c>
      <c r="J228" s="1" t="s">
        <v>22</v>
      </c>
      <c r="K228" s="1" t="s">
        <v>22</v>
      </c>
      <c r="L228" s="1" t="s">
        <v>1219</v>
      </c>
      <c r="M228" s="102" t="s">
        <v>2241</v>
      </c>
      <c r="N228" s="1" t="s">
        <v>1221</v>
      </c>
      <c r="O228" s="1" t="s">
        <v>2242</v>
      </c>
      <c r="P228" s="1" t="s">
        <v>689</v>
      </c>
      <c r="Q228" s="97">
        <f>IFERROR(INDEX(BP:BP, MATCH(R228, BN:BN, 0)), "")</f>
        <v>1</v>
      </c>
      <c r="R228" s="1" t="s">
        <v>2281</v>
      </c>
      <c r="S228" s="1" t="s">
        <v>132</v>
      </c>
      <c r="T228" s="1" t="s">
        <v>1135</v>
      </c>
      <c r="U228" s="1" t="s">
        <v>22</v>
      </c>
      <c r="V228" s="1" t="s">
        <v>22</v>
      </c>
      <c r="W228" s="1" t="s">
        <v>22</v>
      </c>
      <c r="X228" s="1" t="s">
        <v>22</v>
      </c>
      <c r="Y228" s="1" t="s">
        <v>22</v>
      </c>
      <c r="Z228" s="1" t="s">
        <v>22</v>
      </c>
      <c r="AA228" s="1" t="s">
        <v>22</v>
      </c>
      <c r="AB228" s="4" t="s">
        <v>22</v>
      </c>
      <c r="AC228" s="4" t="s">
        <v>22</v>
      </c>
      <c r="AF228">
        <v>16</v>
      </c>
      <c r="AG228" t="str">
        <v>offshore wind energy</v>
      </c>
      <c r="AH228" t="str">
        <v>Just and effective governance for accelerating wind energy</v>
      </c>
      <c r="AI228" t="str">
        <v>JustWind4All</v>
      </c>
      <c r="AJ228">
        <v>101083936</v>
      </c>
      <c r="AK228">
        <v>44866</v>
      </c>
      <c r="AL228">
        <v>45961</v>
      </c>
      <c r="AM228" t="str">
        <v>null</v>
      </c>
      <c r="AN228" t="str">
        <v>€ 2 786 908,00</v>
      </c>
      <c r="AO228" t="str">
        <v>null</v>
      </c>
      <c r="AP228" t="str">
        <v>null</v>
      </c>
      <c r="AQ228" t="str">
        <v>HORIZON.2.5 - Climate, Energy and Mobility </v>
      </c>
      <c r="AR228" t="str">
        <v>HORIZON-CL5-2021-D3-03-05 - Wind energy in the natural and social environment</v>
      </c>
      <c r="AS228" t="str">
        <v>HORIZON-CL5-2021-D3-03</v>
      </c>
      <c r="AT228" t="str">
        <v>https://cordis.europa.eu/project/id/101083936</v>
      </c>
      <c r="AU228" t="str">
        <v>null</v>
      </c>
      <c r="AV228">
        <v>1</v>
      </c>
      <c r="AW228" t="str">
        <v>TECHNISCHE UNIVERSITEIT DELFT</v>
      </c>
      <c r="AX228" t="str">
        <v>Netherlands</v>
      </c>
      <c r="AY228" t="str">
        <v>€  338 437,50</v>
      </c>
      <c r="AZ228" t="str">
        <v>null</v>
      </c>
      <c r="BA228" t="str">
        <v>null</v>
      </c>
      <c r="BB228" t="str">
        <v>null</v>
      </c>
      <c r="BC228" t="str">
        <v>null</v>
      </c>
      <c r="BD228" t="str">
        <v>null</v>
      </c>
      <c r="BE228" t="str">
        <v>null</v>
      </c>
      <c r="BF228" t="str">
        <v>null</v>
      </c>
      <c r="BG228" t="str">
        <v>null</v>
      </c>
      <c r="BH228" t="str">
        <v>null</v>
      </c>
      <c r="BK228" t="str">
        <v>Columbus Superconductors SpA</v>
      </c>
      <c r="BL228" cm="1">
        <f t="array" ref="BL228">SUMPRODUCT(($AW$2:$AW$2182=$BK228)*(1/(COUNTIFS($AH$2:$AH$2182, $AH$2:$AH$2182, $AW$2:$AW$2182, $BK228)+(COUNTIFS($AH$2:$AH$2182, $AH$2:$AH$2182, $AW$2:$AW$2182, $BK228)=0))))</f>
        <v>1</v>
      </c>
      <c r="BM228" cm="1">
        <f t="array" ref="BM228">COUNTA(_xlfn.UNIQUE(_xlfn._xlws.FILTER(Table1[Project Topic], Table1[Organization]=$BK228)))</f>
        <v>1</v>
      </c>
      <c r="BN228" s="93" t="str">
        <v>NTT DATA SPAIN, SL</v>
      </c>
      <c r="BO228" t="s">
        <v>1136</v>
      </c>
      <c r="BP228" cm="1">
        <f t="array" ref="BP228">SUM(IF(FREQUENCY(IF($R$2:$R$3000=BO228, MATCH($C$2:$C$3000, $C$2:$C$3000, 0)), ROW($C$2:$C$3000)-ROW($C$2)+1), 1))</f>
        <v>1</v>
      </c>
      <c r="BV228" t="str">
        <v>NTT DATA SPAIN, SL</v>
      </c>
      <c r="BW228" cm="1">
        <f t="array" ref="BW228">SUM(--(FREQUENCY(IF($R$2:$R$1538=BV228, MATCH($C$2:$C$1538, $C$2:$C$1538, 0)), ROW($C$2:$C$1538)-ROW($C$2)+1)&gt;0))</f>
        <v>1</v>
      </c>
    </row>
    <row r="229" spans="1:75" ht="31.8" customHeight="1" x14ac:dyDescent="0.3">
      <c r="A229" s="58">
        <v>16</v>
      </c>
      <c r="B229" s="57" t="s">
        <v>3714</v>
      </c>
      <c r="C229" s="1" t="s">
        <v>2238</v>
      </c>
      <c r="D229" s="1" t="s">
        <v>2239</v>
      </c>
      <c r="E229" s="1">
        <v>815083</v>
      </c>
      <c r="F229" s="21">
        <v>43709</v>
      </c>
      <c r="G229" s="21">
        <v>45077</v>
      </c>
      <c r="H229" s="1" t="s">
        <v>22</v>
      </c>
      <c r="I229" s="1" t="s">
        <v>2240</v>
      </c>
      <c r="J229" s="1" t="s">
        <v>22</v>
      </c>
      <c r="K229" s="1" t="s">
        <v>22</v>
      </c>
      <c r="L229" s="1" t="s">
        <v>1219</v>
      </c>
      <c r="M229" s="102" t="s">
        <v>2241</v>
      </c>
      <c r="N229" s="1" t="s">
        <v>1221</v>
      </c>
      <c r="O229" s="1" t="s">
        <v>2242</v>
      </c>
      <c r="P229" s="1" t="s">
        <v>679</v>
      </c>
      <c r="Q229" s="97">
        <f>IFERROR(INDEX(BP:BP, MATCH(R229, BN:BN, 0)), "")</f>
        <v>1</v>
      </c>
      <c r="R229" s="1" t="s">
        <v>2243</v>
      </c>
      <c r="S229" s="1" t="s">
        <v>132</v>
      </c>
      <c r="T229" s="1" t="s">
        <v>2244</v>
      </c>
      <c r="U229" s="1" t="s">
        <v>2245</v>
      </c>
      <c r="V229" s="1" t="s">
        <v>22</v>
      </c>
      <c r="W229" s="1" t="s">
        <v>2246</v>
      </c>
      <c r="X229" s="1" t="s">
        <v>2247</v>
      </c>
      <c r="Y229" s="1" t="s">
        <v>2248</v>
      </c>
      <c r="Z229" s="1" t="s">
        <v>2249</v>
      </c>
      <c r="AA229" s="1" t="s">
        <v>2250</v>
      </c>
      <c r="AB229" s="4" t="s">
        <v>22</v>
      </c>
      <c r="AC229" s="4" t="s">
        <v>22</v>
      </c>
      <c r="AF229">
        <v>16</v>
      </c>
      <c r="AG229" t="str">
        <v>offshore wind energy</v>
      </c>
      <c r="AH229" t="str">
        <v>Just and effective governance for accelerating wind energy</v>
      </c>
      <c r="AI229" t="str">
        <v>JustWind4All</v>
      </c>
      <c r="AJ229">
        <v>101083936</v>
      </c>
      <c r="AK229">
        <v>44866</v>
      </c>
      <c r="AL229">
        <v>45961</v>
      </c>
      <c r="AM229" t="str">
        <v>null</v>
      </c>
      <c r="AN229" t="str">
        <v>€ 2 786 908,00</v>
      </c>
      <c r="AO229" t="str">
        <v>null</v>
      </c>
      <c r="AP229" t="str">
        <v>null</v>
      </c>
      <c r="AQ229" t="str">
        <v>HORIZON.2.5 - Climate, Energy and Mobility </v>
      </c>
      <c r="AR229" t="str">
        <v>HORIZON-CL5-2021-D3-03-05 - Wind energy in the natural and social environment</v>
      </c>
      <c r="AS229" t="str">
        <v>HORIZON-CL5-2021-D3-03</v>
      </c>
      <c r="AT229" t="str">
        <v>https://cordis.europa.eu/project/id/101083936</v>
      </c>
      <c r="AU229" t="str">
        <v>Partner</v>
      </c>
      <c r="AV229">
        <v>1</v>
      </c>
      <c r="AW229" t="str">
        <v>THE UNIVERSITY OF SUSSEX</v>
      </c>
      <c r="AX229" t="str">
        <v>United Kingdom</v>
      </c>
      <c r="AY229">
        <v>0</v>
      </c>
      <c r="AZ229" t="str">
        <v>null</v>
      </c>
      <c r="BA229" t="str">
        <v>null</v>
      </c>
      <c r="BB229" t="str">
        <v>null</v>
      </c>
      <c r="BC229" t="str">
        <v>null</v>
      </c>
      <c r="BD229" t="str">
        <v>null</v>
      </c>
      <c r="BE229" t="str">
        <v>null</v>
      </c>
      <c r="BF229" t="str">
        <v>null</v>
      </c>
      <c r="BG229" t="str">
        <v>null</v>
      </c>
      <c r="BH229" t="str">
        <v>null</v>
      </c>
      <c r="BK229" t="str">
        <v>D2M ENGINEERING SAS</v>
      </c>
      <c r="BL229" cm="1">
        <f t="array" ref="BL229">SUMPRODUCT(($AW$2:$AW$2182=$BK229)*(1/(COUNTIFS($AH$2:$AH$2182, $AH$2:$AH$2182, $AW$2:$AW$2182, $BK229)+(COUNTIFS($AH$2:$AH$2182, $AH$2:$AH$2182, $AW$2:$AW$2182, $BK229)=0))))</f>
        <v>1</v>
      </c>
      <c r="BM229" cm="1">
        <f t="array" ref="BM229">COUNTA(_xlfn.UNIQUE(_xlfn._xlws.FILTER(Table1[Project Topic], Table1[Organization]=$BK229)))</f>
        <v>1</v>
      </c>
      <c r="BN229" s="1" t="str">
        <v>ORGANISMOS LIMENOS THESSALONIKIS ANONYMI ETAIRIA</v>
      </c>
      <c r="BO229" t="s">
        <v>1138</v>
      </c>
      <c r="BP229" cm="1">
        <f t="array" ref="BP229">SUM(IF(FREQUENCY(IF($R$2:$R$3000=BO229, MATCH($C$2:$C$3000, $C$2:$C$3000, 0)), ROW($C$2:$C$3000)-ROW($C$2)+1), 1))</f>
        <v>1</v>
      </c>
      <c r="BV229" t="str">
        <v>ORGANISMOS LIMENOS THESSALONIKIS ANONYMI ETAIRIA</v>
      </c>
      <c r="BW229" cm="1">
        <f t="array" ref="BW229">SUM(--(FREQUENCY(IF($R$2:$R$1538=BV229, MATCH($C$2:$C$1538, $C$2:$C$1538, 0)), ROW($C$2:$C$1538)-ROW($C$2)+1)&gt;0))</f>
        <v>1</v>
      </c>
    </row>
    <row r="230" spans="1:75" ht="31.8" customHeight="1" x14ac:dyDescent="0.3">
      <c r="A230" s="58">
        <v>16</v>
      </c>
      <c r="B230" s="57" t="s">
        <v>3714</v>
      </c>
      <c r="C230" s="1" t="s">
        <v>2238</v>
      </c>
      <c r="D230" s="1" t="s">
        <v>2239</v>
      </c>
      <c r="E230" s="1">
        <v>815083</v>
      </c>
      <c r="F230" s="21">
        <v>43709</v>
      </c>
      <c r="G230" s="21">
        <v>45077</v>
      </c>
      <c r="H230" s="1" t="s">
        <v>22</v>
      </c>
      <c r="I230" s="1" t="s">
        <v>2240</v>
      </c>
      <c r="J230" s="1" t="s">
        <v>22</v>
      </c>
      <c r="K230" s="1" t="s">
        <v>22</v>
      </c>
      <c r="L230" s="1" t="s">
        <v>1219</v>
      </c>
      <c r="M230" s="102" t="s">
        <v>2241</v>
      </c>
      <c r="N230" s="1" t="s">
        <v>1221</v>
      </c>
      <c r="O230" s="1" t="s">
        <v>2242</v>
      </c>
      <c r="P230" s="1" t="s">
        <v>679</v>
      </c>
      <c r="Q230" s="97">
        <f>IFERROR(INDEX(BP:BP, MATCH(R230, BN:BN, 0)), "")</f>
        <v>1</v>
      </c>
      <c r="R230" s="1" t="s">
        <v>2243</v>
      </c>
      <c r="S230" s="1" t="s">
        <v>132</v>
      </c>
      <c r="T230" s="1" t="s">
        <v>2244</v>
      </c>
      <c r="U230" s="1" t="s">
        <v>2245</v>
      </c>
      <c r="V230" s="1" t="s">
        <v>22</v>
      </c>
      <c r="W230" s="1" t="s">
        <v>2251</v>
      </c>
      <c r="X230" s="1" t="s">
        <v>2252</v>
      </c>
      <c r="Y230" s="1" t="s">
        <v>2253</v>
      </c>
      <c r="Z230" s="1" t="s">
        <v>2249</v>
      </c>
      <c r="AA230" s="1" t="s">
        <v>2254</v>
      </c>
      <c r="AB230" s="4" t="s">
        <v>22</v>
      </c>
      <c r="AC230" s="4" t="s">
        <v>22</v>
      </c>
      <c r="AF230">
        <v>16</v>
      </c>
      <c r="AG230" t="str">
        <v>offshore wind energy</v>
      </c>
      <c r="AH230" t="str">
        <v>Just and effective governance for accelerating wind energy</v>
      </c>
      <c r="AI230" t="str">
        <v>JustWind4All</v>
      </c>
      <c r="AJ230">
        <v>101083936</v>
      </c>
      <c r="AK230">
        <v>44866</v>
      </c>
      <c r="AL230">
        <v>45961</v>
      </c>
      <c r="AM230" t="str">
        <v>null</v>
      </c>
      <c r="AN230" t="str">
        <v>€ 2 786 908,00</v>
      </c>
      <c r="AO230" t="str">
        <v>null</v>
      </c>
      <c r="AP230" t="str">
        <v>null</v>
      </c>
      <c r="AQ230" t="str">
        <v>HORIZON.2.5 - Climate, Energy and Mobility </v>
      </c>
      <c r="AR230" t="str">
        <v>HORIZON-CL5-2021-D3-03-05 - Wind energy in the natural and social environment</v>
      </c>
      <c r="AS230" t="str">
        <v>HORIZON-CL5-2021-D3-03</v>
      </c>
      <c r="AT230" t="str">
        <v>https://cordis.europa.eu/project/id/101083936</v>
      </c>
      <c r="AU230" t="str">
        <v>null</v>
      </c>
      <c r="AV230">
        <v>1</v>
      </c>
      <c r="AW230" t="str">
        <v>UNIVERSITAT AUTONOMA DE BARCELONA</v>
      </c>
      <c r="AX230" t="str">
        <v>Spain</v>
      </c>
      <c r="AY230" t="str">
        <v>€  405 625,00</v>
      </c>
      <c r="AZ230" t="str">
        <v>null</v>
      </c>
      <c r="BA230" t="str">
        <v>null</v>
      </c>
      <c r="BB230" t="str">
        <v>null</v>
      </c>
      <c r="BC230" t="str">
        <v>null</v>
      </c>
      <c r="BD230" t="str">
        <v>null</v>
      </c>
      <c r="BE230" t="str">
        <v>null</v>
      </c>
      <c r="BF230" t="str">
        <v>null</v>
      </c>
      <c r="BG230" t="str">
        <v>null</v>
      </c>
      <c r="BH230" t="str">
        <v>null</v>
      </c>
      <c r="BK230" t="str">
        <v>ETULOS SOLUTE SL</v>
      </c>
      <c r="BL230" cm="1">
        <f t="array" ref="BL230">SUMPRODUCT(($AW$2:$AW$2182=$BK230)*(1/(COUNTIFS($AH$2:$AH$2182, $AH$2:$AH$2182, $AW$2:$AW$2182, $BK230)+(COUNTIFS($AH$2:$AH$2182, $AH$2:$AH$2182, $AW$2:$AW$2182, $BK230)=0))))</f>
        <v>1</v>
      </c>
      <c r="BM230" cm="1">
        <f t="array" ref="BM230">COUNTA(_xlfn.UNIQUE(_xlfn._xlws.FILTER(Table1[Project Topic], Table1[Organization]=$BK230)))</f>
        <v>1</v>
      </c>
      <c r="BN230" s="93" t="str">
        <v>ORGANISMOS TILEPIKOINONION TIS ELLADOS OTE AE</v>
      </c>
      <c r="BO230" t="s">
        <v>1140</v>
      </c>
      <c r="BP230" cm="1">
        <f t="array" ref="BP230">SUM(IF(FREQUENCY(IF($R$2:$R$3000=BO230, MATCH($C$2:$C$3000, $C$2:$C$3000, 0)), ROW($C$2:$C$3000)-ROW($C$2)+1), 1))</f>
        <v>2</v>
      </c>
      <c r="BV230" t="str">
        <v>ORGANISMOS TILEPIKOINONION TIS ELLADOS OTE AE</v>
      </c>
      <c r="BW230" cm="1">
        <f t="array" ref="BW230">SUM(--(FREQUENCY(IF($R$2:$R$1538=BV230, MATCH($C$2:$C$1538, $C$2:$C$1538, 0)), ROW($C$2:$C$1538)-ROW($C$2)+1)&gt;0))</f>
        <v>1</v>
      </c>
    </row>
    <row r="231" spans="1:75" ht="31.8" customHeight="1" x14ac:dyDescent="0.3">
      <c r="A231" s="58">
        <v>16</v>
      </c>
      <c r="B231" s="57" t="s">
        <v>3714</v>
      </c>
      <c r="C231" s="1" t="s">
        <v>2238</v>
      </c>
      <c r="D231" s="1" t="s">
        <v>2239</v>
      </c>
      <c r="E231" s="1">
        <v>815083</v>
      </c>
      <c r="F231" s="21">
        <v>43709</v>
      </c>
      <c r="G231" s="21">
        <v>45077</v>
      </c>
      <c r="H231" s="1" t="s">
        <v>22</v>
      </c>
      <c r="I231" s="1" t="s">
        <v>2240</v>
      </c>
      <c r="J231" s="1" t="s">
        <v>22</v>
      </c>
      <c r="K231" s="1" t="s">
        <v>22</v>
      </c>
      <c r="L231" s="1" t="s">
        <v>1219</v>
      </c>
      <c r="M231" s="102" t="s">
        <v>2241</v>
      </c>
      <c r="N231" s="1" t="s">
        <v>1221</v>
      </c>
      <c r="O231" s="1" t="s">
        <v>2242</v>
      </c>
      <c r="P231" s="1" t="s">
        <v>457</v>
      </c>
      <c r="Q231" s="97">
        <f>IFERROR(INDEX(BP:BP, MATCH(R231, BN:BN, 0)), "")</f>
        <v>1</v>
      </c>
      <c r="R231" s="1" t="s">
        <v>2266</v>
      </c>
      <c r="S231" s="1" t="s">
        <v>132</v>
      </c>
      <c r="T231" s="1" t="s">
        <v>2267</v>
      </c>
      <c r="U231" s="1" t="s">
        <v>22</v>
      </c>
      <c r="V231" s="1" t="s">
        <v>22</v>
      </c>
      <c r="W231" s="1" t="s">
        <v>22</v>
      </c>
      <c r="X231" s="1" t="s">
        <v>22</v>
      </c>
      <c r="Y231" s="1" t="s">
        <v>22</v>
      </c>
      <c r="Z231" s="1" t="s">
        <v>22</v>
      </c>
      <c r="AA231" s="1" t="s">
        <v>22</v>
      </c>
      <c r="AB231" s="4" t="s">
        <v>22</v>
      </c>
      <c r="AC231" s="4" t="s">
        <v>22</v>
      </c>
      <c r="AF231">
        <v>16</v>
      </c>
      <c r="AG231" t="str">
        <v>offshore wind energy</v>
      </c>
      <c r="AH231" t="str">
        <v>A DISRUPTIVE DRIVE-TRAIN FOR ULTRALIGHT AND LOWER COST WIND TURBINES</v>
      </c>
      <c r="AI231" t="str">
        <v>LIGHTWIND</v>
      </c>
      <c r="AJ231">
        <v>101172835</v>
      </c>
      <c r="AK231">
        <v>45566</v>
      </c>
      <c r="AL231">
        <v>46660</v>
      </c>
      <c r="AM231" t="str">
        <v>null</v>
      </c>
      <c r="AN231" t="str">
        <v>€ 2 994 871,98</v>
      </c>
      <c r="AO231" t="str">
        <v>null</v>
      </c>
      <c r="AP231" t="str">
        <v>null</v>
      </c>
      <c r="AQ231" t="str">
        <v>HORIZON.2.5 - Climate, Energy and Mobility </v>
      </c>
      <c r="AR231" t="str">
        <v>HORIZON-CL5-2024-D3-01-10 - Next generation of renewable energy technologies</v>
      </c>
      <c r="AS231" t="str">
        <v>HORIZON-CL5-2024-D3-01</v>
      </c>
      <c r="AT231" t="str">
        <v>https://cordis.europa.eu/project/id/101172835</v>
      </c>
      <c r="AU231" t="str">
        <v>null</v>
      </c>
      <c r="AV231">
        <v>1</v>
      </c>
      <c r="AW231" t="str">
        <v>CREADIS SPOLKA Z OGRANICZONA ODPOWIEDZIALNOSCIA</v>
      </c>
      <c r="AX231" t="str">
        <v>Poland</v>
      </c>
      <c r="AY231" t="str">
        <v>€  576 970,50</v>
      </c>
      <c r="AZ231" t="str">
        <v>null</v>
      </c>
      <c r="BA231" t="str">
        <v>null</v>
      </c>
      <c r="BB231" t="str">
        <v>null</v>
      </c>
      <c r="BC231" t="str">
        <v>null</v>
      </c>
      <c r="BD231" t="str">
        <v>null</v>
      </c>
      <c r="BE231" t="str">
        <v>null</v>
      </c>
      <c r="BF231" t="str">
        <v>null</v>
      </c>
      <c r="BG231" t="str">
        <v>null</v>
      </c>
      <c r="BH231" t="str">
        <v>null</v>
      </c>
      <c r="BK231" t="str">
        <v>FUNDACION TECNALIA RESEARCH &amp; INNOVATION</v>
      </c>
      <c r="BL231" cm="1">
        <f t="array" ref="BL231">SUMPRODUCT(($AW$2:$AW$2182=$BK231)*(1/(COUNTIFS($AH$2:$AH$2182, $AH$2:$AH$2182, $AW$2:$AW$2182, $BK231)+(COUNTIFS($AH$2:$AH$2182, $AH$2:$AH$2182, $AW$2:$AW$2182, $BK231)=0))))</f>
        <v>2</v>
      </c>
      <c r="BM231" cm="1">
        <f t="array" ref="BM231">COUNTA(_xlfn.UNIQUE(_xlfn._xlws.FILTER(Table1[Project Topic], Table1[Organization]=$BK231)))</f>
        <v>3</v>
      </c>
      <c r="BN231" s="1" t="str">
        <v>PRODEVELOP SL</v>
      </c>
      <c r="BO231" t="s">
        <v>1142</v>
      </c>
      <c r="BP231" cm="1">
        <f t="array" ref="BP231">SUM(IF(FREQUENCY(IF($R$2:$R$3000=BO231, MATCH($C$2:$C$3000, $C$2:$C$3000, 0)), ROW($C$2:$C$3000)-ROW($C$2)+1), 1))</f>
        <v>1</v>
      </c>
      <c r="BV231" t="str">
        <v>PRODEVELOP SL</v>
      </c>
      <c r="BW231" cm="1">
        <f t="array" ref="BW231">SUM(--(FREQUENCY(IF($R$2:$R$1538=BV231, MATCH($C$2:$C$1538, $C$2:$C$1538, 0)), ROW($C$2:$C$1538)-ROW($C$2)+1)&gt;0))</f>
        <v>1</v>
      </c>
    </row>
    <row r="232" spans="1:75" ht="31.8" customHeight="1" x14ac:dyDescent="0.3">
      <c r="A232" s="58">
        <v>16</v>
      </c>
      <c r="B232" s="57" t="s">
        <v>3714</v>
      </c>
      <c r="C232" s="1" t="s">
        <v>2238</v>
      </c>
      <c r="D232" s="1" t="s">
        <v>2239</v>
      </c>
      <c r="E232" s="1">
        <v>815083</v>
      </c>
      <c r="F232" s="21">
        <v>43709</v>
      </c>
      <c r="G232" s="21">
        <v>45077</v>
      </c>
      <c r="H232" s="1" t="s">
        <v>22</v>
      </c>
      <c r="I232" s="1" t="s">
        <v>2240</v>
      </c>
      <c r="J232" s="1" t="s">
        <v>22</v>
      </c>
      <c r="K232" s="1" t="s">
        <v>22</v>
      </c>
      <c r="L232" s="1" t="s">
        <v>1219</v>
      </c>
      <c r="M232" s="102" t="s">
        <v>2241</v>
      </c>
      <c r="N232" s="1" t="s">
        <v>1221</v>
      </c>
      <c r="O232" s="1" t="s">
        <v>2242</v>
      </c>
      <c r="P232" s="1" t="s">
        <v>457</v>
      </c>
      <c r="Q232" s="97">
        <f>IFERROR(INDEX(BP:BP, MATCH(R232, BN:BN, 0)), "")</f>
        <v>1</v>
      </c>
      <c r="R232" s="1" t="s">
        <v>2256</v>
      </c>
      <c r="S232" s="1" t="s">
        <v>36</v>
      </c>
      <c r="T232" s="1" t="s">
        <v>2257</v>
      </c>
      <c r="U232" s="1" t="s">
        <v>22</v>
      </c>
      <c r="V232" s="1" t="s">
        <v>22</v>
      </c>
      <c r="W232" s="1" t="s">
        <v>22</v>
      </c>
      <c r="X232" s="1" t="s">
        <v>22</v>
      </c>
      <c r="Y232" s="1" t="s">
        <v>22</v>
      </c>
      <c r="Z232" s="1" t="s">
        <v>22</v>
      </c>
      <c r="AA232" s="1" t="s">
        <v>22</v>
      </c>
      <c r="AB232" s="4" t="s">
        <v>22</v>
      </c>
      <c r="AC232" s="4" t="s">
        <v>22</v>
      </c>
      <c r="AF232">
        <v>16</v>
      </c>
      <c r="AG232" t="str">
        <v>offshore wind energy</v>
      </c>
      <c r="AH232" t="str">
        <v>A DISRUPTIVE DRIVE-TRAIN FOR ULTRALIGHT AND LOWER COST WIND TURBINES</v>
      </c>
      <c r="AI232" t="str">
        <v>LIGHTWIND</v>
      </c>
      <c r="AJ232">
        <v>101172835</v>
      </c>
      <c r="AK232">
        <v>45566</v>
      </c>
      <c r="AL232">
        <v>46660</v>
      </c>
      <c r="AM232" t="str">
        <v>null</v>
      </c>
      <c r="AN232" t="str">
        <v>€ 2 994 871,98</v>
      </c>
      <c r="AO232" t="str">
        <v>null</v>
      </c>
      <c r="AP232" t="str">
        <v>null</v>
      </c>
      <c r="AQ232" t="str">
        <v>HORIZON.2.5 - Climate, Energy and Mobility </v>
      </c>
      <c r="AR232" t="str">
        <v>HORIZON-CL5-2024-D3-01-10 - Next generation of renewable energy technologies</v>
      </c>
      <c r="AS232" t="str">
        <v>HORIZON-CL5-2024-D3-01</v>
      </c>
      <c r="AT232" t="str">
        <v>https://cordis.europa.eu/project/id/101172835</v>
      </c>
      <c r="AU232" t="str">
        <v>Third-party</v>
      </c>
      <c r="AV232">
        <v>1</v>
      </c>
      <c r="AW232" t="str">
        <v>DANSK INGENIORSERVICE A/S</v>
      </c>
      <c r="AX232" t="str">
        <v>Denmark</v>
      </c>
      <c r="AY232" t="str">
        <v>€  250 356,98</v>
      </c>
      <c r="AZ232" t="str">
        <v>null</v>
      </c>
      <c r="BA232" t="str">
        <v>null</v>
      </c>
      <c r="BB232" t="str">
        <v>null</v>
      </c>
      <c r="BC232" t="str">
        <v>null</v>
      </c>
      <c r="BD232" t="str">
        <v>null</v>
      </c>
      <c r="BE232" t="str">
        <v>null</v>
      </c>
      <c r="BF232" t="str">
        <v>null</v>
      </c>
      <c r="BG232" t="str">
        <v>null</v>
      </c>
      <c r="BH232" t="str">
        <v>null</v>
      </c>
      <c r="BK232" t="str">
        <v>INGETEAM POWER TECHNOLOGY SA</v>
      </c>
      <c r="BL232" cm="1">
        <f t="array" ref="BL232">SUMPRODUCT(($AW$2:$AW$2182=$BK232)*(1/(COUNTIFS($AH$2:$AH$2182, $AH$2:$AH$2182, $AW$2:$AW$2182, $BK232)+(COUNTIFS($AH$2:$AH$2182, $AH$2:$AH$2182, $AW$2:$AW$2182, $BK232)=0))))</f>
        <v>1</v>
      </c>
      <c r="BM232" cm="1">
        <f t="array" ref="BM232">COUNTA(_xlfn.UNIQUE(_xlfn._xlws.FILTER(Table1[Project Topic], Table1[Organization]=$BK232)))</f>
        <v>1</v>
      </c>
      <c r="BN232" s="93" t="str">
        <v>TRAXENS</v>
      </c>
      <c r="BO232" t="s">
        <v>1144</v>
      </c>
      <c r="BP232" cm="1">
        <f t="array" ref="BP232">SUM(IF(FREQUENCY(IF($R$2:$R$3000=BO232, MATCH($C$2:$C$3000, $C$2:$C$3000, 0)), ROW($C$2:$C$3000)-ROW($C$2)+1), 1))</f>
        <v>1</v>
      </c>
      <c r="BV232" t="str">
        <v>TRAXENS</v>
      </c>
      <c r="BW232" cm="1">
        <f t="array" ref="BW232">SUM(--(FREQUENCY(IF($R$2:$R$1538=BV232, MATCH($C$2:$C$1538, $C$2:$C$1538, 0)), ROW($C$2:$C$1538)-ROW($C$2)+1)&gt;0))</f>
        <v>1</v>
      </c>
    </row>
    <row r="233" spans="1:75" ht="31.8" customHeight="1" x14ac:dyDescent="0.3">
      <c r="A233" s="58">
        <v>16</v>
      </c>
      <c r="B233" s="57" t="s">
        <v>3714</v>
      </c>
      <c r="C233" s="1" t="s">
        <v>2238</v>
      </c>
      <c r="D233" s="1" t="s">
        <v>2239</v>
      </c>
      <c r="E233" s="1">
        <v>815083</v>
      </c>
      <c r="F233" s="21">
        <v>43709</v>
      </c>
      <c r="G233" s="21">
        <v>45077</v>
      </c>
      <c r="H233" s="1" t="s">
        <v>22</v>
      </c>
      <c r="I233" s="1" t="s">
        <v>2240</v>
      </c>
      <c r="J233" s="1" t="s">
        <v>22</v>
      </c>
      <c r="K233" s="1" t="s">
        <v>22</v>
      </c>
      <c r="L233" s="1" t="s">
        <v>1219</v>
      </c>
      <c r="M233" s="102" t="s">
        <v>2241</v>
      </c>
      <c r="N233" s="1" t="s">
        <v>1221</v>
      </c>
      <c r="O233" s="1" t="s">
        <v>2242</v>
      </c>
      <c r="P233" s="1" t="s">
        <v>457</v>
      </c>
      <c r="Q233" s="97">
        <f>IFERROR(INDEX(BP:BP, MATCH(R233, BN:BN, 0)), "")</f>
        <v>1</v>
      </c>
      <c r="R233" s="1" t="s">
        <v>2258</v>
      </c>
      <c r="S233" s="1" t="s">
        <v>449</v>
      </c>
      <c r="T233" s="1" t="s">
        <v>2259</v>
      </c>
      <c r="U233" s="1" t="s">
        <v>22</v>
      </c>
      <c r="V233" s="1" t="s">
        <v>22</v>
      </c>
      <c r="W233" s="1" t="s">
        <v>22</v>
      </c>
      <c r="X233" s="1" t="s">
        <v>22</v>
      </c>
      <c r="Y233" s="1" t="s">
        <v>22</v>
      </c>
      <c r="Z233" s="1" t="s">
        <v>22</v>
      </c>
      <c r="AA233" s="1" t="s">
        <v>22</v>
      </c>
      <c r="AB233" s="4" t="s">
        <v>22</v>
      </c>
      <c r="AC233" s="4" t="s">
        <v>22</v>
      </c>
      <c r="AF233">
        <v>16</v>
      </c>
      <c r="AG233" t="str">
        <v>offshore wind energy</v>
      </c>
      <c r="AH233" t="str">
        <v>A DISRUPTIVE DRIVE-TRAIN FOR ULTRALIGHT AND LOWER COST WIND TURBINES</v>
      </c>
      <c r="AI233" t="str">
        <v>LIGHTWIND</v>
      </c>
      <c r="AJ233">
        <v>101172835</v>
      </c>
      <c r="AK233">
        <v>45566</v>
      </c>
      <c r="AL233">
        <v>46660</v>
      </c>
      <c r="AM233" t="str">
        <v>null</v>
      </c>
      <c r="AN233" t="str">
        <v>€ 2 994 871,98</v>
      </c>
      <c r="AO233" t="str">
        <v>null</v>
      </c>
      <c r="AP233" t="str">
        <v>null</v>
      </c>
      <c r="AQ233" t="str">
        <v>HORIZON.2.5 - Climate, Energy and Mobility </v>
      </c>
      <c r="AR233" t="str">
        <v>HORIZON-CL5-2024-D3-01-10 - Next generation of renewable energy technologies</v>
      </c>
      <c r="AS233" t="str">
        <v>HORIZON-CL5-2024-D3-01</v>
      </c>
      <c r="AT233" t="str">
        <v>https://cordis.europa.eu/project/id/101172835</v>
      </c>
      <c r="AU233" t="str">
        <v>null</v>
      </c>
      <c r="AV233">
        <v>1</v>
      </c>
      <c r="AW233" t="str">
        <v>EURO-FUNDING EU PROJECTS SOCIEDAD LIMITADA</v>
      </c>
      <c r="AX233" t="str">
        <v>Spain</v>
      </c>
      <c r="AY233" t="str">
        <v>€  298 868,75</v>
      </c>
      <c r="AZ233" t="str">
        <v>null</v>
      </c>
      <c r="BA233" t="str">
        <v>null</v>
      </c>
      <c r="BB233" t="str">
        <v>null</v>
      </c>
      <c r="BC233" t="str">
        <v>null</v>
      </c>
      <c r="BD233" t="str">
        <v>null</v>
      </c>
      <c r="BE233" t="str">
        <v>null</v>
      </c>
      <c r="BF233" t="str">
        <v>null</v>
      </c>
      <c r="BG233" t="str">
        <v>null</v>
      </c>
      <c r="BH233" t="str">
        <v>null</v>
      </c>
      <c r="BK233" t="str">
        <v>INGETEAM SERVICE SA</v>
      </c>
      <c r="BL233" cm="1">
        <f t="array" ref="BL233">SUMPRODUCT(($AW$2:$AW$2182=$BK233)*(1/(COUNTIFS($AH$2:$AH$2182, $AH$2:$AH$2182, $AW$2:$AW$2182, $BK233)+(COUNTIFS($AH$2:$AH$2182, $AH$2:$AH$2182, $AW$2:$AW$2182, $BK233)=0))))</f>
        <v>1</v>
      </c>
      <c r="BM233" cm="1">
        <f t="array" ref="BM233">COUNTA(_xlfn.UNIQUE(_xlfn._xlws.FILTER(Table1[Project Topic], Table1[Organization]=$BK233)))</f>
        <v>1</v>
      </c>
      <c r="BN233" s="1" t="str">
        <v>UNIVERSITAET DUISBURG-ESSEN</v>
      </c>
      <c r="BO233" t="s">
        <v>1146</v>
      </c>
      <c r="BP233" cm="1">
        <f t="array" ref="BP233">SUM(IF(FREQUENCY(IF($R$2:$R$3000=BO233, MATCH($C$2:$C$3000, $C$2:$C$3000, 0)), ROW($C$2:$C$3000)-ROW($C$2)+1), 1))</f>
        <v>1</v>
      </c>
      <c r="BV233" t="str">
        <v>UNIVERSITAET DUISBURG-ESSEN</v>
      </c>
      <c r="BW233" cm="1">
        <f t="array" ref="BW233">SUM(--(FREQUENCY(IF($R$2:$R$1538=BV233, MATCH($C$2:$C$1538, $C$2:$C$1538, 0)), ROW($C$2:$C$1538)-ROW($C$2)+1)&gt;0))</f>
        <v>1</v>
      </c>
    </row>
    <row r="234" spans="1:75" ht="31.8" customHeight="1" x14ac:dyDescent="0.3">
      <c r="A234" s="58">
        <v>16</v>
      </c>
      <c r="B234" s="57" t="s">
        <v>3714</v>
      </c>
      <c r="C234" s="1" t="s">
        <v>2238</v>
      </c>
      <c r="D234" s="1" t="s">
        <v>2239</v>
      </c>
      <c r="E234" s="1">
        <v>815083</v>
      </c>
      <c r="F234" s="21">
        <v>43709</v>
      </c>
      <c r="G234" s="21">
        <v>45077</v>
      </c>
      <c r="H234" s="1" t="s">
        <v>22</v>
      </c>
      <c r="I234" s="1" t="s">
        <v>2240</v>
      </c>
      <c r="J234" s="1" t="s">
        <v>22</v>
      </c>
      <c r="K234" s="1" t="s">
        <v>22</v>
      </c>
      <c r="L234" s="1" t="s">
        <v>1219</v>
      </c>
      <c r="M234" s="102" t="s">
        <v>2241</v>
      </c>
      <c r="N234" s="1" t="s">
        <v>1221</v>
      </c>
      <c r="O234" s="1" t="s">
        <v>2242</v>
      </c>
      <c r="P234" s="1" t="s">
        <v>457</v>
      </c>
      <c r="Q234" s="97">
        <f>IFERROR(INDEX(BP:BP, MATCH(R234, BN:BN, 0)), "")</f>
        <v>1</v>
      </c>
      <c r="R234" s="1" t="s">
        <v>1426</v>
      </c>
      <c r="S234" s="1" t="s">
        <v>318</v>
      </c>
      <c r="T234" s="1" t="s">
        <v>2276</v>
      </c>
      <c r="U234" s="1" t="s">
        <v>22</v>
      </c>
      <c r="V234" s="1" t="s">
        <v>22</v>
      </c>
      <c r="W234" s="1" t="s">
        <v>22</v>
      </c>
      <c r="X234" s="1" t="s">
        <v>22</v>
      </c>
      <c r="Y234" s="1" t="s">
        <v>22</v>
      </c>
      <c r="Z234" s="1" t="s">
        <v>22</v>
      </c>
      <c r="AA234" s="1" t="s">
        <v>22</v>
      </c>
      <c r="AB234" s="4" t="s">
        <v>22</v>
      </c>
      <c r="AC234" s="4" t="s">
        <v>22</v>
      </c>
      <c r="AF234">
        <v>16</v>
      </c>
      <c r="AG234" t="str">
        <v>offshore wind energy</v>
      </c>
      <c r="AH234" t="str">
        <v>A DISRUPTIVE DRIVE-TRAIN FOR ULTRALIGHT AND LOWER COST WIND TURBINES</v>
      </c>
      <c r="AI234" t="str">
        <v>LIGHTWIND</v>
      </c>
      <c r="AJ234">
        <v>101172835</v>
      </c>
      <c r="AK234">
        <v>45566</v>
      </c>
      <c r="AL234">
        <v>46660</v>
      </c>
      <c r="AM234" t="str">
        <v>null</v>
      </c>
      <c r="AN234" t="str">
        <v>€ 2 994 871,98</v>
      </c>
      <c r="AO234" t="str">
        <v>null</v>
      </c>
      <c r="AP234" t="str">
        <v>null</v>
      </c>
      <c r="AQ234" t="str">
        <v>HORIZON.2.5 - Climate, Energy and Mobility </v>
      </c>
      <c r="AR234" t="str">
        <v>HORIZON-CL5-2024-D3-01-10 - Next generation of renewable energy technologies</v>
      </c>
      <c r="AS234" t="str">
        <v>HORIZON-CL5-2024-D3-01</v>
      </c>
      <c r="AT234" t="str">
        <v>https://cordis.europa.eu/project/id/101172835</v>
      </c>
      <c r="AU234" t="str">
        <v>null</v>
      </c>
      <c r="AV234">
        <v>1</v>
      </c>
      <c r="AW234" t="str">
        <v>EXPONENTIAL RENEWABLES SL</v>
      </c>
      <c r="AX234" t="str">
        <v>Spain</v>
      </c>
      <c r="AY234" t="str">
        <v>€  109 577,50</v>
      </c>
      <c r="AZ234" t="str">
        <v>null</v>
      </c>
      <c r="BA234" t="str">
        <v>null</v>
      </c>
      <c r="BB234" t="str">
        <v>null</v>
      </c>
      <c r="BC234" t="str">
        <v>null</v>
      </c>
      <c r="BD234" t="str">
        <v>null</v>
      </c>
      <c r="BE234" t="str">
        <v>null</v>
      </c>
      <c r="BF234" t="str">
        <v>null</v>
      </c>
      <c r="BG234" t="str">
        <v>null</v>
      </c>
      <c r="BH234" t="str">
        <v>null</v>
      </c>
      <c r="BK234" t="str">
        <v>Institute of Electrical Engineering, Slovak Academy of Sciences</v>
      </c>
      <c r="BL234" cm="1">
        <f t="array" ref="BL234">SUMPRODUCT(($AW$2:$AW$2182=$BK234)*(1/(COUNTIFS($AH$2:$AH$2182, $AH$2:$AH$2182, $AW$2:$AW$2182, $BK234)+(COUNTIFS($AH$2:$AH$2182, $AH$2:$AH$2182, $AW$2:$AW$2182, $BK234)=0))))</f>
        <v>1</v>
      </c>
      <c r="BM234" cm="1">
        <f t="array" ref="BM234">COUNTA(_xlfn.UNIQUE(_xlfn._xlws.FILTER(Table1[Project Topic], Table1[Organization]=$BK234)))</f>
        <v>1</v>
      </c>
      <c r="BN234" s="93" t="str">
        <v>UNIVERSITAT KOBLENZ</v>
      </c>
      <c r="BO234" t="s">
        <v>1148</v>
      </c>
      <c r="BP234" cm="1">
        <f t="array" ref="BP234">SUM(IF(FREQUENCY(IF($R$2:$R$3000=BO234, MATCH($C$2:$C$3000, $C$2:$C$3000, 0)), ROW($C$2:$C$3000)-ROW($C$2)+1), 1))</f>
        <v>1</v>
      </c>
      <c r="BV234" t="str">
        <v>UNIVERSITAT KOBLENZ</v>
      </c>
      <c r="BW234" cm="1">
        <f t="array" ref="BW234">SUM(--(FREQUENCY(IF($R$2:$R$1538=BV234, MATCH($C$2:$C$1538, $C$2:$C$1538, 0)), ROW($C$2:$C$1538)-ROW($C$2)+1)&gt;0))</f>
        <v>1</v>
      </c>
    </row>
    <row r="235" spans="1:75" ht="31.8" customHeight="1" x14ac:dyDescent="0.3">
      <c r="A235" s="58">
        <v>16</v>
      </c>
      <c r="B235" s="57" t="s">
        <v>3714</v>
      </c>
      <c r="C235" s="1" t="s">
        <v>2238</v>
      </c>
      <c r="D235" s="1" t="s">
        <v>2239</v>
      </c>
      <c r="E235" s="1">
        <v>815083</v>
      </c>
      <c r="F235" s="21">
        <v>43709</v>
      </c>
      <c r="G235" s="21">
        <v>45077</v>
      </c>
      <c r="H235" s="1" t="s">
        <v>22</v>
      </c>
      <c r="I235" s="1" t="s">
        <v>2240</v>
      </c>
      <c r="J235" s="1" t="s">
        <v>22</v>
      </c>
      <c r="K235" s="1" t="s">
        <v>22</v>
      </c>
      <c r="L235" s="1" t="s">
        <v>1219</v>
      </c>
      <c r="M235" s="102" t="s">
        <v>2241</v>
      </c>
      <c r="N235" s="1" t="s">
        <v>1221</v>
      </c>
      <c r="O235" s="1" t="s">
        <v>2242</v>
      </c>
      <c r="P235" s="1" t="s">
        <v>689</v>
      </c>
      <c r="Q235" s="97">
        <f>IFERROR(INDEX(BP:BP, MATCH(R235, BN:BN, 0)), "")</f>
        <v>1</v>
      </c>
      <c r="R235" s="1" t="s">
        <v>2264</v>
      </c>
      <c r="S235" s="1" t="s">
        <v>121</v>
      </c>
      <c r="T235" s="1" t="s">
        <v>2265</v>
      </c>
      <c r="U235" s="1" t="s">
        <v>22</v>
      </c>
      <c r="V235" s="1" t="s">
        <v>22</v>
      </c>
      <c r="W235" s="1" t="s">
        <v>22</v>
      </c>
      <c r="X235" s="1" t="s">
        <v>22</v>
      </c>
      <c r="Y235" s="1" t="s">
        <v>22</v>
      </c>
      <c r="Z235" s="1" t="s">
        <v>22</v>
      </c>
      <c r="AA235" s="1" t="s">
        <v>22</v>
      </c>
      <c r="AB235" s="4" t="s">
        <v>22</v>
      </c>
      <c r="AC235" s="4" t="s">
        <v>22</v>
      </c>
      <c r="AF235">
        <v>16</v>
      </c>
      <c r="AG235" t="str">
        <v>offshore wind energy</v>
      </c>
      <c r="AH235" t="str">
        <v>A DISRUPTIVE DRIVE-TRAIN FOR ULTRALIGHT AND LOWER COST WIND TURBINES</v>
      </c>
      <c r="AI235" t="str">
        <v>LIGHTWIND</v>
      </c>
      <c r="AJ235">
        <v>101172835</v>
      </c>
      <c r="AK235">
        <v>45566</v>
      </c>
      <c r="AL235">
        <v>46660</v>
      </c>
      <c r="AM235" t="str">
        <v>null</v>
      </c>
      <c r="AN235" t="str">
        <v>€ 2 994 871,98</v>
      </c>
      <c r="AO235" t="str">
        <v>null</v>
      </c>
      <c r="AP235" t="str">
        <v>null</v>
      </c>
      <c r="AQ235" t="str">
        <v>HORIZON.2.5 - Climate, Energy and Mobility </v>
      </c>
      <c r="AR235" t="str">
        <v>HORIZON-CL5-2024-D3-01-10 - Next generation of renewable energy technologies</v>
      </c>
      <c r="AS235" t="str">
        <v>HORIZON-CL5-2024-D3-01</v>
      </c>
      <c r="AT235" t="str">
        <v>https://cordis.europa.eu/project/id/101172835</v>
      </c>
      <c r="AU235" t="str">
        <v>null</v>
      </c>
      <c r="AV235">
        <v>1</v>
      </c>
      <c r="AW235" t="str">
        <v>FRAUNHOFER GESELLSCHAFT ZUR FORDERUNG DER ANGEWANDTEN FORSCHUNG EV</v>
      </c>
      <c r="AX235" t="str">
        <v>Germany</v>
      </c>
      <c r="AY235" t="str">
        <v>€  806 678,00</v>
      </c>
      <c r="AZ235" t="str">
        <v>null</v>
      </c>
      <c r="BA235" t="str">
        <v>null</v>
      </c>
      <c r="BB235" t="str">
        <v>null</v>
      </c>
      <c r="BC235" t="str">
        <v>null</v>
      </c>
      <c r="BD235" t="str">
        <v>null</v>
      </c>
      <c r="BE235" t="str">
        <v>null</v>
      </c>
      <c r="BF235" t="str">
        <v>null</v>
      </c>
      <c r="BG235" t="str">
        <v>null</v>
      </c>
      <c r="BH235" t="str">
        <v>null</v>
      </c>
      <c r="BK235" t="str">
        <v>KARLSRUHER INSTITUT FUER TECHNOLOGIE</v>
      </c>
      <c r="BL235" cm="1">
        <f t="array" ref="BL235">SUMPRODUCT(($AW$2:$AW$2182=$BK235)*(1/(COUNTIFS($AH$2:$AH$2182, $AH$2:$AH$2182, $AW$2:$AW$2182, $BK235)+(COUNTIFS($AH$2:$AH$2182, $AH$2:$AH$2182, $AW$2:$AW$2182, $BK235)=0))))</f>
        <v>1</v>
      </c>
      <c r="BM235" cm="1">
        <f t="array" ref="BM235">COUNTA(_xlfn.UNIQUE(_xlfn._xlws.FILTER(Table1[Project Topic], Table1[Organization]=$BK235)))</f>
        <v>2</v>
      </c>
      <c r="BN235" s="1" t="str">
        <v>UNIVERSITAT POLITECNICA DE VALENCIA</v>
      </c>
      <c r="BO235" t="s">
        <v>1159</v>
      </c>
      <c r="BP235" cm="1">
        <f t="array" ref="BP235">SUM(IF(FREQUENCY(IF($R$2:$R$3000=BO235, MATCH($C$2:$C$3000, $C$2:$C$3000, 0)), ROW($C$2:$C$3000)-ROW($C$2)+1), 1))</f>
        <v>1</v>
      </c>
      <c r="BV235" t="str">
        <v>UNIVERSITAT POLITECNICA DE VALENCIA</v>
      </c>
      <c r="BW235" cm="1">
        <f t="array" ref="BW235">SUM(--(FREQUENCY(IF($R$2:$R$1538=BV235, MATCH($C$2:$C$1538, $C$2:$C$1538, 0)), ROW($C$2:$C$1538)-ROW($C$2)+1)&gt;0))</f>
        <v>2</v>
      </c>
    </row>
    <row r="236" spans="1:75" ht="31.8" customHeight="1" x14ac:dyDescent="0.3">
      <c r="A236" s="58">
        <v>16</v>
      </c>
      <c r="B236" s="57" t="s">
        <v>3714</v>
      </c>
      <c r="C236" s="1" t="s">
        <v>2238</v>
      </c>
      <c r="D236" s="1" t="s">
        <v>2239</v>
      </c>
      <c r="E236" s="1">
        <v>815083</v>
      </c>
      <c r="F236" s="21">
        <v>43709</v>
      </c>
      <c r="G236" s="21">
        <v>45077</v>
      </c>
      <c r="H236" s="1" t="s">
        <v>22</v>
      </c>
      <c r="I236" s="1" t="s">
        <v>2240</v>
      </c>
      <c r="J236" s="1" t="s">
        <v>22</v>
      </c>
      <c r="K236" s="1" t="s">
        <v>22</v>
      </c>
      <c r="L236" s="1" t="s">
        <v>1219</v>
      </c>
      <c r="M236" s="102" t="s">
        <v>2241</v>
      </c>
      <c r="N236" s="1" t="s">
        <v>1221</v>
      </c>
      <c r="O236" s="1" t="s">
        <v>2242</v>
      </c>
      <c r="P236" s="1" t="s">
        <v>457</v>
      </c>
      <c r="Q236" s="97">
        <f>IFERROR(INDEX(BP:BP, MATCH(R236, BN:BN, 0)), "")</f>
        <v>1</v>
      </c>
      <c r="R236" s="1" t="s">
        <v>2260</v>
      </c>
      <c r="S236" s="1" t="s">
        <v>38</v>
      </c>
      <c r="T236" s="1" t="s">
        <v>2261</v>
      </c>
      <c r="U236" s="1" t="s">
        <v>22</v>
      </c>
      <c r="V236" s="1" t="s">
        <v>22</v>
      </c>
      <c r="W236" s="1" t="s">
        <v>22</v>
      </c>
      <c r="X236" s="1" t="s">
        <v>22</v>
      </c>
      <c r="Y236" s="1" t="s">
        <v>22</v>
      </c>
      <c r="Z236" s="1" t="s">
        <v>22</v>
      </c>
      <c r="AA236" s="1" t="s">
        <v>22</v>
      </c>
      <c r="AB236" s="4" t="s">
        <v>22</v>
      </c>
      <c r="AC236" s="4" t="s">
        <v>22</v>
      </c>
      <c r="AF236">
        <v>16</v>
      </c>
      <c r="AG236" t="str">
        <v>offshore wind energy</v>
      </c>
      <c r="AH236" t="str">
        <v>A DISRUPTIVE DRIVE-TRAIN FOR ULTRALIGHT AND LOWER COST WIND TURBINES</v>
      </c>
      <c r="AI236" t="str">
        <v>LIGHTWIND</v>
      </c>
      <c r="AJ236">
        <v>101172835</v>
      </c>
      <c r="AK236">
        <v>45566</v>
      </c>
      <c r="AL236">
        <v>46660</v>
      </c>
      <c r="AM236" t="str">
        <v>null</v>
      </c>
      <c r="AN236" t="str">
        <v>€ 2 994 871,98</v>
      </c>
      <c r="AO236" t="str">
        <v>null</v>
      </c>
      <c r="AP236" t="str">
        <v>null</v>
      </c>
      <c r="AQ236" t="str">
        <v>HORIZON.2.5 - Climate, Energy and Mobility </v>
      </c>
      <c r="AR236" t="str">
        <v>HORIZON-CL5-2024-D3-01-10 - Next generation of renewable energy technologies</v>
      </c>
      <c r="AS236" t="str">
        <v>HORIZON-CL5-2024-D3-01</v>
      </c>
      <c r="AT236" t="str">
        <v>https://cordis.europa.eu/project/id/101172835</v>
      </c>
      <c r="AU236" t="str">
        <v>null</v>
      </c>
      <c r="AV236">
        <v>1</v>
      </c>
      <c r="AW236" t="str">
        <v>HELLENIC CENTRE FOR MARINE RESEARCH</v>
      </c>
      <c r="AX236" t="str">
        <v>Greece</v>
      </c>
      <c r="AY236" t="str">
        <v>€  127 832,50</v>
      </c>
      <c r="AZ236" t="str">
        <v>null</v>
      </c>
      <c r="BA236" t="str">
        <v>null</v>
      </c>
      <c r="BB236" t="str">
        <v>null</v>
      </c>
      <c r="BC236" t="str">
        <v>null</v>
      </c>
      <c r="BD236" t="str">
        <v>null</v>
      </c>
      <c r="BE236" t="str">
        <v>null</v>
      </c>
      <c r="BF236" t="str">
        <v>null</v>
      </c>
      <c r="BG236" t="str">
        <v>null</v>
      </c>
      <c r="BH236" t="str">
        <v>null</v>
      </c>
      <c r="BK236" t="str">
        <v>OERLIKON LEYBOLD VACUUM GMBH</v>
      </c>
      <c r="BL236" cm="1">
        <f t="array" ref="BL236">SUMPRODUCT(($AW$2:$AW$2182=$BK236)*(1/(COUNTIFS($AH$2:$AH$2182, $AH$2:$AH$2182, $AW$2:$AW$2182, $BK236)+(COUNTIFS($AH$2:$AH$2182, $AH$2:$AH$2182, $AW$2:$AW$2182, $BK236)=0))))</f>
        <v>1</v>
      </c>
      <c r="BM236" cm="1">
        <f t="array" ref="BM236">COUNTA(_xlfn.UNIQUE(_xlfn._xlws.FILTER(Table1[Project Topic], Table1[Organization]=$BK236)))</f>
        <v>1</v>
      </c>
      <c r="BN236" s="93" t="str">
        <v>ATLANTIC TECHNOLOGICAL UNIVERSITY</v>
      </c>
      <c r="BO236" t="s">
        <v>1161</v>
      </c>
      <c r="BP236" cm="1">
        <f t="array" ref="BP236">SUM(IF(FREQUENCY(IF($R$2:$R$3000=BO236, MATCH($C$2:$C$3000, $C$2:$C$3000, 0)), ROW($C$2:$C$3000)-ROW($C$2)+1), 1))</f>
        <v>1</v>
      </c>
      <c r="BV236" t="str">
        <v>ATLANTIC TECHNOLOGICAL UNIVERSITY</v>
      </c>
      <c r="BW236" cm="1">
        <f t="array" ref="BW236">SUM(--(FREQUENCY(IF($R$2:$R$1538=BV236, MATCH($C$2:$C$1538, $C$2:$C$1538, 0)), ROW($C$2:$C$1538)-ROW($C$2)+1)&gt;0))</f>
        <v>1</v>
      </c>
    </row>
    <row r="237" spans="1:75" ht="31.8" customHeight="1" x14ac:dyDescent="0.3">
      <c r="A237" s="58">
        <v>16</v>
      </c>
      <c r="B237" s="57" t="s">
        <v>3714</v>
      </c>
      <c r="C237" s="1" t="s">
        <v>2238</v>
      </c>
      <c r="D237" s="1" t="s">
        <v>2239</v>
      </c>
      <c r="E237" s="1">
        <v>815083</v>
      </c>
      <c r="F237" s="21">
        <v>43709</v>
      </c>
      <c r="G237" s="21">
        <v>45077</v>
      </c>
      <c r="H237" s="1" t="s">
        <v>22</v>
      </c>
      <c r="I237" s="1" t="s">
        <v>2240</v>
      </c>
      <c r="J237" s="1" t="s">
        <v>22</v>
      </c>
      <c r="K237" s="1" t="s">
        <v>22</v>
      </c>
      <c r="L237" s="1" t="s">
        <v>1219</v>
      </c>
      <c r="M237" s="102" t="s">
        <v>2241</v>
      </c>
      <c r="N237" s="1" t="s">
        <v>1221</v>
      </c>
      <c r="O237" s="1" t="s">
        <v>2242</v>
      </c>
      <c r="P237" s="1" t="s">
        <v>689</v>
      </c>
      <c r="Q237" s="97">
        <f>IFERROR(INDEX(BP:BP, MATCH(R237, BN:BN, 0)), "")</f>
        <v>1</v>
      </c>
      <c r="R237" s="1" t="s">
        <v>2262</v>
      </c>
      <c r="S237" s="1" t="s">
        <v>449</v>
      </c>
      <c r="T237" s="1" t="s">
        <v>2263</v>
      </c>
      <c r="U237" s="1" t="s">
        <v>22</v>
      </c>
      <c r="V237" s="1" t="s">
        <v>22</v>
      </c>
      <c r="W237" s="1" t="s">
        <v>22</v>
      </c>
      <c r="X237" s="1" t="s">
        <v>22</v>
      </c>
      <c r="Y237" s="1" t="s">
        <v>22</v>
      </c>
      <c r="Z237" s="1" t="s">
        <v>22</v>
      </c>
      <c r="AA237" s="1" t="s">
        <v>22</v>
      </c>
      <c r="AB237" s="4" t="s">
        <v>22</v>
      </c>
      <c r="AC237" s="4" t="s">
        <v>22</v>
      </c>
      <c r="AF237">
        <v>16</v>
      </c>
      <c r="AG237" t="str">
        <v>offshore wind energy</v>
      </c>
      <c r="AH237" t="str">
        <v>A DISRUPTIVE DRIVE-TRAIN FOR ULTRALIGHT AND LOWER COST WIND TURBINES</v>
      </c>
      <c r="AI237" t="str">
        <v>LIGHTWIND</v>
      </c>
      <c r="AJ237">
        <v>101172835</v>
      </c>
      <c r="AK237">
        <v>45566</v>
      </c>
      <c r="AL237">
        <v>46660</v>
      </c>
      <c r="AM237" t="str">
        <v>null</v>
      </c>
      <c r="AN237" t="str">
        <v>€ 2 994 871,98</v>
      </c>
      <c r="AO237" t="str">
        <v>null</v>
      </c>
      <c r="AP237" t="str">
        <v>null</v>
      </c>
      <c r="AQ237" t="str">
        <v>HORIZON.2.5 - Climate, Energy and Mobility </v>
      </c>
      <c r="AR237" t="str">
        <v>HORIZON-CL5-2024-D3-01-10 - Next generation of renewable energy technologies</v>
      </c>
      <c r="AS237" t="str">
        <v>HORIZON-CL5-2024-D3-01</v>
      </c>
      <c r="AT237" t="str">
        <v>https://cordis.europa.eu/project/id/101172835</v>
      </c>
      <c r="AU237" t="str">
        <v>null</v>
      </c>
      <c r="AV237">
        <v>3</v>
      </c>
      <c r="AW237" t="str">
        <v>MARINE RESOURCES ADVISORY TEAM AS</v>
      </c>
      <c r="AX237" t="str">
        <v>Norway</v>
      </c>
      <c r="AY237" t="str">
        <v>€  33 564,96</v>
      </c>
      <c r="AZ237" t="str">
        <v>null</v>
      </c>
      <c r="BA237" t="str">
        <v>null</v>
      </c>
      <c r="BB237" t="str">
        <v>null</v>
      </c>
      <c r="BC237" t="str">
        <v>null</v>
      </c>
      <c r="BD237" t="str">
        <v>null</v>
      </c>
      <c r="BE237" t="str">
        <v>null</v>
      </c>
      <c r="BF237" t="str">
        <v>null</v>
      </c>
      <c r="BG237" t="str">
        <v>null</v>
      </c>
      <c r="BH237" t="str">
        <v>null</v>
      </c>
      <c r="BK237" t="str">
        <v>UNIVERSITY OF SOUTHAMPTON</v>
      </c>
      <c r="BL237" cm="1">
        <f t="array" ref="BL237">SUMPRODUCT(($AW$2:$AW$2182=$BK237)*(1/(COUNTIFS($AH$2:$AH$2182, $AH$2:$AH$2182, $AW$2:$AW$2182, $BK237)+(COUNTIFS($AH$2:$AH$2182, $AH$2:$AH$2182, $AW$2:$AW$2182, $BK237)=0))))</f>
        <v>1</v>
      </c>
      <c r="BM237" cm="1">
        <f t="array" ref="BM237">COUNTA(_xlfn.UNIQUE(_xlfn._xlws.FILTER(Table1[Project Topic], Table1[Organization]=$BK237)))</f>
        <v>1</v>
      </c>
      <c r="BN237" s="1" t="str">
        <v>CORONIS COMPUTING SL</v>
      </c>
      <c r="BO237" t="s">
        <v>1163</v>
      </c>
      <c r="BP237" cm="1">
        <f t="array" ref="BP237">SUM(IF(FREQUENCY(IF($R$2:$R$3000=BO237, MATCH($C$2:$C$3000, $C$2:$C$3000, 0)), ROW($C$2:$C$3000)-ROW($C$2)+1), 1))</f>
        <v>1</v>
      </c>
      <c r="BV237" t="str">
        <v>CORONIS COMPUTING SL</v>
      </c>
      <c r="BW237" cm="1">
        <f t="array" ref="BW237">SUM(--(FREQUENCY(IF($R$2:$R$1538=BV237, MATCH($C$2:$C$1538, $C$2:$C$1538, 0)), ROW($C$2:$C$1538)-ROW($C$2)+1)&gt;0))</f>
        <v>1</v>
      </c>
    </row>
    <row r="238" spans="1:75" ht="31.8" customHeight="1" x14ac:dyDescent="0.3">
      <c r="A238" s="58">
        <v>16</v>
      </c>
      <c r="B238" s="57" t="s">
        <v>3714</v>
      </c>
      <c r="C238" s="1" t="s">
        <v>2238</v>
      </c>
      <c r="D238" s="1" t="s">
        <v>2239</v>
      </c>
      <c r="E238" s="1">
        <v>815083</v>
      </c>
      <c r="F238" s="21">
        <v>43709</v>
      </c>
      <c r="G238" s="21">
        <v>45077</v>
      </c>
      <c r="H238" s="1" t="s">
        <v>22</v>
      </c>
      <c r="I238" s="1" t="s">
        <v>2240</v>
      </c>
      <c r="J238" s="1" t="s">
        <v>22</v>
      </c>
      <c r="K238" s="1" t="s">
        <v>22</v>
      </c>
      <c r="L238" s="1" t="s">
        <v>1219</v>
      </c>
      <c r="M238" s="102" t="s">
        <v>2241</v>
      </c>
      <c r="N238" s="1" t="s">
        <v>1221</v>
      </c>
      <c r="O238" s="1" t="s">
        <v>2242</v>
      </c>
      <c r="P238" s="1" t="s">
        <v>457</v>
      </c>
      <c r="Q238" s="97">
        <f>IFERROR(INDEX(BP:BP, MATCH(R238, BN:BN, 0)), "")</f>
        <v>1</v>
      </c>
      <c r="R238" s="1" t="s">
        <v>2270</v>
      </c>
      <c r="S238" s="1" t="s">
        <v>38</v>
      </c>
      <c r="T238" s="1" t="s">
        <v>2271</v>
      </c>
      <c r="U238" s="1" t="s">
        <v>22</v>
      </c>
      <c r="V238" s="1" t="s">
        <v>22</v>
      </c>
      <c r="W238" s="1" t="s">
        <v>22</v>
      </c>
      <c r="X238" s="1" t="s">
        <v>22</v>
      </c>
      <c r="Y238" s="1" t="s">
        <v>22</v>
      </c>
      <c r="Z238" s="1" t="s">
        <v>22</v>
      </c>
      <c r="AA238" s="1" t="s">
        <v>22</v>
      </c>
      <c r="AB238" s="4" t="s">
        <v>22</v>
      </c>
      <c r="AC238" s="4" t="s">
        <v>22</v>
      </c>
      <c r="AF238">
        <v>16</v>
      </c>
      <c r="AG238" t="str">
        <v>offshore wind energy</v>
      </c>
      <c r="AH238" t="str">
        <v>A DISRUPTIVE DRIVE-TRAIN FOR ULTRALIGHT AND LOWER COST WIND TURBINES</v>
      </c>
      <c r="AI238" t="str">
        <v>LIGHTWIND</v>
      </c>
      <c r="AJ238">
        <v>101172835</v>
      </c>
      <c r="AK238">
        <v>45566</v>
      </c>
      <c r="AL238">
        <v>46660</v>
      </c>
      <c r="AM238" t="str">
        <v>null</v>
      </c>
      <c r="AN238" t="str">
        <v>€ 2 994 871,98</v>
      </c>
      <c r="AO238" t="str">
        <v>null</v>
      </c>
      <c r="AP238" t="str">
        <v>null</v>
      </c>
      <c r="AQ238" t="str">
        <v>HORIZON.2.5 - Climate, Energy and Mobility </v>
      </c>
      <c r="AR238" t="str">
        <v>HORIZON-CL5-2024-D3-01-10 - Next generation of renewable energy technologies</v>
      </c>
      <c r="AS238" t="str">
        <v>HORIZON-CL5-2024-D3-01</v>
      </c>
      <c r="AT238" t="str">
        <v>https://cordis.europa.eu/project/id/101172835</v>
      </c>
      <c r="AU238" t="str">
        <v>null</v>
      </c>
      <c r="AV238">
        <v>1</v>
      </c>
      <c r="AW238" t="str">
        <v>NEDERLANDSE ORGANISATIE VOOR TOEGEPAST NATUURWETENSCHAPPELIJK ONDERZOEK TNO</v>
      </c>
      <c r="AX238" t="str">
        <v>Netherlands</v>
      </c>
      <c r="AY238" t="str">
        <v>€  299 847,50</v>
      </c>
      <c r="AZ238" t="str">
        <v>null</v>
      </c>
      <c r="BA238" t="str">
        <v>null</v>
      </c>
      <c r="BB238" t="str">
        <v>null</v>
      </c>
      <c r="BC238" t="str">
        <v>null</v>
      </c>
      <c r="BD238" t="str">
        <v>null</v>
      </c>
      <c r="BE238" t="str">
        <v>null</v>
      </c>
      <c r="BF238" t="str">
        <v>null</v>
      </c>
      <c r="BG238" t="str">
        <v>null</v>
      </c>
      <c r="BH238" t="str">
        <v>null</v>
      </c>
      <c r="BK238" t="str">
        <v>NEW ENERGY ENVIROMENTAL SOLUTIONS &amp; TECHNOLOGIES EE</v>
      </c>
      <c r="BL238" cm="1">
        <f t="array" ref="BL238">SUMPRODUCT(($AW$2:$AW$2182=$BK238)*(1/(COUNTIFS($AH$2:$AH$2182, $AH$2:$AH$2182, $AW$2:$AW$2182, $BK238)+(COUNTIFS($AH$2:$AH$2182, $AH$2:$AH$2182, $AW$2:$AW$2182, $BK238)=0))))</f>
        <v>1</v>
      </c>
      <c r="BM238" cm="1">
        <f t="array" ref="BM238">COUNTA(_xlfn.UNIQUE(_xlfn._xlws.FILTER(Table1[Project Topic], Table1[Organization]=$BK238)))</f>
        <v>1</v>
      </c>
      <c r="BN238" s="93" t="str">
        <v>UNIVERSITA POLITECNICA DELLE MARCHE</v>
      </c>
      <c r="BO238" t="s">
        <v>1164</v>
      </c>
      <c r="BP238" cm="1">
        <f t="array" ref="BP238">SUM(IF(FREQUENCY(IF($R$2:$R$3000=BO238, MATCH($C$2:$C$3000, $C$2:$C$3000, 0)), ROW($C$2:$C$3000)-ROW($C$2)+1), 1))</f>
        <v>1</v>
      </c>
      <c r="BV238" t="str">
        <v>UNIVERSITA POLITECNICA DELLE MARCHE</v>
      </c>
      <c r="BW238" cm="1">
        <f t="array" ref="BW238">SUM(--(FREQUENCY(IF($R$2:$R$1538=BV238, MATCH($C$2:$C$1538, $C$2:$C$1538, 0)), ROW($C$2:$C$1538)-ROW($C$2)+1)&gt;0))</f>
        <v>1</v>
      </c>
    </row>
    <row r="239" spans="1:75" ht="31.8" customHeight="1" x14ac:dyDescent="0.3">
      <c r="A239" s="58">
        <v>16</v>
      </c>
      <c r="B239" s="57" t="s">
        <v>3714</v>
      </c>
      <c r="C239" s="1" t="s">
        <v>2238</v>
      </c>
      <c r="D239" s="1" t="s">
        <v>2239</v>
      </c>
      <c r="E239" s="1">
        <v>815083</v>
      </c>
      <c r="F239" s="21">
        <v>43709</v>
      </c>
      <c r="G239" s="21">
        <v>45077</v>
      </c>
      <c r="H239" s="1" t="s">
        <v>22</v>
      </c>
      <c r="I239" s="1" t="s">
        <v>2240</v>
      </c>
      <c r="J239" s="1" t="s">
        <v>22</v>
      </c>
      <c r="K239" s="1" t="s">
        <v>22</v>
      </c>
      <c r="L239" s="1" t="s">
        <v>1219</v>
      </c>
      <c r="M239" s="102" t="s">
        <v>2241</v>
      </c>
      <c r="N239" s="1" t="s">
        <v>1221</v>
      </c>
      <c r="O239" s="1" t="s">
        <v>2242</v>
      </c>
      <c r="P239" s="1" t="s">
        <v>689</v>
      </c>
      <c r="Q239" s="97">
        <f>IFERROR(INDEX(BP:BP, MATCH(R239, BN:BN, 0)), "")</f>
        <v>1</v>
      </c>
      <c r="R239" s="1" t="s">
        <v>2268</v>
      </c>
      <c r="S239" s="1" t="s">
        <v>132</v>
      </c>
      <c r="T239" s="1" t="s">
        <v>2269</v>
      </c>
      <c r="U239" s="1" t="s">
        <v>22</v>
      </c>
      <c r="V239" s="1" t="s">
        <v>22</v>
      </c>
      <c r="W239" s="1" t="s">
        <v>22</v>
      </c>
      <c r="X239" s="1" t="s">
        <v>22</v>
      </c>
      <c r="Y239" s="1" t="s">
        <v>22</v>
      </c>
      <c r="Z239" s="1" t="s">
        <v>22</v>
      </c>
      <c r="AA239" s="1" t="s">
        <v>22</v>
      </c>
      <c r="AB239" s="4" t="s">
        <v>22</v>
      </c>
      <c r="AC239" s="4" t="s">
        <v>22</v>
      </c>
      <c r="AF239">
        <v>16</v>
      </c>
      <c r="AG239" t="str">
        <v>offshore wind energy</v>
      </c>
      <c r="AH239" t="str">
        <v>A DISRUPTIVE DRIVE-TRAIN FOR ULTRALIGHT AND LOWER COST WIND TURBINES</v>
      </c>
      <c r="AI239" t="str">
        <v>LIGHTWIND</v>
      </c>
      <c r="AJ239">
        <v>101172835</v>
      </c>
      <c r="AK239">
        <v>45566</v>
      </c>
      <c r="AL239">
        <v>46660</v>
      </c>
      <c r="AM239" t="str">
        <v>null</v>
      </c>
      <c r="AN239" t="str">
        <v>€ 2 994 871,98</v>
      </c>
      <c r="AO239" t="str">
        <v>null</v>
      </c>
      <c r="AP239" t="str">
        <v>null</v>
      </c>
      <c r="AQ239" t="str">
        <v>HORIZON.2.5 - Climate, Energy and Mobility </v>
      </c>
      <c r="AR239" t="str">
        <v>HORIZON-CL5-2024-D3-01-10 - Next generation of renewable energy technologies</v>
      </c>
      <c r="AS239" t="str">
        <v>HORIZON-CL5-2024-D3-01</v>
      </c>
      <c r="AT239" t="str">
        <v>https://cordis.europa.eu/project/id/101172835</v>
      </c>
      <c r="AU239" t="str">
        <v>null</v>
      </c>
      <c r="AV239">
        <v>1</v>
      </c>
      <c r="AW239" t="str">
        <v>OPTIMIZED GENERATORS SL</v>
      </c>
      <c r="AX239" t="str">
        <v>Spain</v>
      </c>
      <c r="AY239" t="str">
        <v>€ 491 175,00</v>
      </c>
      <c r="AZ239" t="str">
        <v>null</v>
      </c>
      <c r="BA239" t="str">
        <v>null</v>
      </c>
      <c r="BB239" t="str">
        <v>null</v>
      </c>
      <c r="BC239" t="str">
        <v>null</v>
      </c>
      <c r="BD239" t="str">
        <v>null</v>
      </c>
      <c r="BE239" t="str">
        <v>null</v>
      </c>
      <c r="BF239" t="str">
        <v>null</v>
      </c>
      <c r="BG239" t="str">
        <v>null</v>
      </c>
      <c r="BH239" t="str">
        <v>null</v>
      </c>
      <c r="BK239" t="str">
        <v>UNIVERSITY OF CYPRUS</v>
      </c>
      <c r="BL239" cm="1">
        <f t="array" ref="BL239">SUMPRODUCT(($AW$2:$AW$2182=$BK239)*(1/(COUNTIFS($AH$2:$AH$2182, $AH$2:$AH$2182, $AW$2:$AW$2182, $BK239)+(COUNTIFS($AH$2:$AH$2182, $AH$2:$AH$2182, $AW$2:$AW$2182, $BK239)=0))))</f>
        <v>1</v>
      </c>
      <c r="BM239" cm="1">
        <f t="array" ref="BM239">COUNTA(_xlfn.UNIQUE(_xlfn._xlws.FILTER(Table1[Project Topic], Table1[Organization]=$BK239)))</f>
        <v>2</v>
      </c>
      <c r="BN239" s="1" t="str">
        <v>CIRCLE SPA</v>
      </c>
      <c r="BO239" t="s">
        <v>1167</v>
      </c>
      <c r="BP239" cm="1">
        <f t="array" ref="BP239">SUM(IF(FREQUENCY(IF($R$2:$R$3000=BO239, MATCH($C$2:$C$3000, $C$2:$C$3000, 0)), ROW($C$2:$C$3000)-ROW($C$2)+1), 1))</f>
        <v>1</v>
      </c>
      <c r="BV239" t="str">
        <v>CIRCLE SPA</v>
      </c>
      <c r="BW239" cm="1">
        <f t="array" ref="BW239">SUM(--(FREQUENCY(IF($R$2:$R$1538=BV239, MATCH($C$2:$C$1538, $C$2:$C$1538, 0)), ROW($C$2:$C$1538)-ROW($C$2)+1)&gt;0))</f>
        <v>1</v>
      </c>
    </row>
    <row r="240" spans="1:75" ht="31.8" customHeight="1" x14ac:dyDescent="0.3">
      <c r="A240" s="58">
        <v>16</v>
      </c>
      <c r="B240" s="57" t="s">
        <v>3714</v>
      </c>
      <c r="C240" s="1" t="s">
        <v>2238</v>
      </c>
      <c r="D240" s="1" t="s">
        <v>2239</v>
      </c>
      <c r="E240" s="1">
        <v>815083</v>
      </c>
      <c r="F240" s="21">
        <v>43709</v>
      </c>
      <c r="G240" s="21">
        <v>45077</v>
      </c>
      <c r="H240" s="1" t="s">
        <v>22</v>
      </c>
      <c r="I240" s="1" t="s">
        <v>2240</v>
      </c>
      <c r="J240" s="1" t="s">
        <v>22</v>
      </c>
      <c r="K240" s="1" t="s">
        <v>22</v>
      </c>
      <c r="L240" s="1" t="s">
        <v>1219</v>
      </c>
      <c r="M240" s="102" t="s">
        <v>2241</v>
      </c>
      <c r="N240" s="1" t="s">
        <v>1221</v>
      </c>
      <c r="O240" s="1" t="s">
        <v>2242</v>
      </c>
      <c r="P240" s="1" t="s">
        <v>457</v>
      </c>
      <c r="Q240" s="97">
        <f>IFERROR(INDEX(BP:BP, MATCH(R240, BN:BN, 0)), "")</f>
        <v>1</v>
      </c>
      <c r="R240" s="1" t="s">
        <v>2177</v>
      </c>
      <c r="S240" s="1" t="s">
        <v>132</v>
      </c>
      <c r="T240" s="1" t="s">
        <v>2277</v>
      </c>
      <c r="U240" s="1" t="s">
        <v>22</v>
      </c>
      <c r="V240" s="1" t="s">
        <v>22</v>
      </c>
      <c r="W240" s="1" t="s">
        <v>22</v>
      </c>
      <c r="X240" s="1" t="s">
        <v>22</v>
      </c>
      <c r="Y240" s="1" t="s">
        <v>22</v>
      </c>
      <c r="Z240" s="1" t="s">
        <v>22</v>
      </c>
      <c r="AA240" s="1" t="s">
        <v>22</v>
      </c>
      <c r="AB240" s="4" t="s">
        <v>22</v>
      </c>
      <c r="AC240" s="4" t="s">
        <v>22</v>
      </c>
      <c r="AF240">
        <v>3</v>
      </c>
      <c r="AG240" t="str">
        <v>HORIZON-MISS-2025-03-OCEAN-03: Digital technologies and energy transition in fisheries and/or aquaculture –</v>
      </c>
      <c r="AH240" t="str">
        <v>Offshore Low-trophic Aquaculture in Multi-Use Scenario Realisation</v>
      </c>
      <c r="AI240" t="str">
        <v>OLAMUR</v>
      </c>
      <c r="AJ240">
        <v>101094065</v>
      </c>
      <c r="AK240">
        <v>44927</v>
      </c>
      <c r="AL240">
        <v>46387</v>
      </c>
      <c r="AM240" t="str">
        <v>null</v>
      </c>
      <c r="AN240" t="str">
        <v>null</v>
      </c>
      <c r="AO240" t="str">
        <v>null</v>
      </c>
      <c r="AP240" t="str">
        <v>null</v>
      </c>
      <c r="AQ240" t="str">
        <v>HORIZON.2.6 - Food, Bioeconomy Natural Resources, Agriculture and Environment</v>
      </c>
      <c r="AR240" t="str">
        <v>HORIZON-MISS-2021-OCEAN-04-01 - Lighthouse in the Baltic and the North Sea basins - Low impact marine aquaculture and multi-purpose use of marine space</v>
      </c>
      <c r="AS240" t="str">
        <v>HORIZON-MISS-2021-OCEAN-04</v>
      </c>
      <c r="AT240" t="str">
        <v>https://cordis.europa.eu/project/id/101094065</v>
      </c>
      <c r="AU240" t="str">
        <v>null</v>
      </c>
      <c r="AV240">
        <v>1</v>
      </c>
      <c r="AW240" t="str">
        <v>AARHUS UNIVERSITET </v>
      </c>
      <c r="AX240" t="str">
        <v>Denmark</v>
      </c>
      <c r="AY240" t="str">
        <v>null</v>
      </c>
      <c r="AZ240" t="str">
        <v>www.linkedin.com/school/aarhus-university-denmark</v>
      </c>
      <c r="BA240" t="str">
        <v>null</v>
      </c>
      <c r="BB240" t="str">
        <v>Gerth Stølting Brodal</v>
      </c>
      <c r="BC240" t="str">
        <v>Professor</v>
      </c>
      <c r="BD240" t="str">
        <v>gerth@cs.au.dk.</v>
      </c>
      <c r="BE240" t="str">
        <v>45 50 59 54 32</v>
      </c>
      <c r="BF240" t="str">
        <v>linkedin.com/in/gerth-stølting-brodal</v>
      </c>
      <c r="BG240" t="str">
        <v>null</v>
      </c>
      <c r="BH240" t="str">
        <v>null</v>
      </c>
      <c r="BK240" t="str">
        <v>FORSCHUNGS- UND ENTWICKLUNGSZENTRUM FACHHOCHSCHULE KIEL GMBH</v>
      </c>
      <c r="BL240" cm="1">
        <f t="array" ref="BL240">SUMPRODUCT(($AW$2:$AW$2182=$BK240)*(1/(COUNTIFS($AH$2:$AH$2182, $AH$2:$AH$2182, $AW$2:$AW$2182, $BK240)+(COUNTIFS($AH$2:$AH$2182, $AH$2:$AH$2182, $AW$2:$AW$2182, $BK240)=0))))</f>
        <v>1</v>
      </c>
      <c r="BM240" cm="1">
        <f t="array" ref="BM240">COUNTA(_xlfn.UNIQUE(_xlfn._xlws.FILTER(Table1[Project Topic], Table1[Organization]=$BK240)))</f>
        <v>1</v>
      </c>
      <c r="BN240" s="93" t="str">
        <v>ATHINA-EREVNITIKO KENTRO KAINOTOMIAS STIS TECHNOLOGIES TIS PLIROFORIAS, TON EPIKOINONION KAI TIS GNOSIS</v>
      </c>
      <c r="BO240" t="s">
        <v>1169</v>
      </c>
      <c r="BP240" cm="1">
        <f t="array" ref="BP240">SUM(IF(FREQUENCY(IF($R$2:$R$3000=BO240, MATCH($C$2:$C$3000, $C$2:$C$3000, 0)), ROW($C$2:$C$3000)-ROW($C$2)+1), 1))</f>
        <v>1</v>
      </c>
      <c r="BV240" t="str">
        <v>ATHINA-EREVNITIKO KENTRO KAINOTOMIAS STIS TECHNOLOGIES TIS PLIROFORIAS, TON EPIKOINONION KAI TIS GNOSIS</v>
      </c>
      <c r="BW240" cm="1">
        <f t="array" ref="BW240">SUM(--(FREQUENCY(IF($R$2:$R$1538=BV240, MATCH($C$2:$C$1538, $C$2:$C$1538, 0)), ROW($C$2:$C$1538)-ROW($C$2)+1)&gt;0))</f>
        <v>1</v>
      </c>
    </row>
    <row r="241" spans="1:75" ht="31.8" customHeight="1" x14ac:dyDescent="0.3">
      <c r="A241" s="58">
        <v>16</v>
      </c>
      <c r="B241" s="57" t="s">
        <v>3714</v>
      </c>
      <c r="C241" s="1" t="s">
        <v>2238</v>
      </c>
      <c r="D241" s="1" t="s">
        <v>2239</v>
      </c>
      <c r="E241" s="1">
        <v>815083</v>
      </c>
      <c r="F241" s="21">
        <v>43709</v>
      </c>
      <c r="G241" s="21">
        <v>45077</v>
      </c>
      <c r="H241" s="1" t="s">
        <v>22</v>
      </c>
      <c r="I241" s="1" t="s">
        <v>2240</v>
      </c>
      <c r="J241" s="1" t="s">
        <v>22</v>
      </c>
      <c r="K241" s="1" t="s">
        <v>22</v>
      </c>
      <c r="L241" s="1" t="s">
        <v>1219</v>
      </c>
      <c r="M241" s="102" t="s">
        <v>2241</v>
      </c>
      <c r="N241" s="1" t="s">
        <v>1221</v>
      </c>
      <c r="O241" s="1" t="s">
        <v>2242</v>
      </c>
      <c r="P241" s="1" t="s">
        <v>457</v>
      </c>
      <c r="Q241" s="97">
        <f>IFERROR(INDEX(BP:BP, MATCH(R241, BN:BN, 0)), "")</f>
        <v>1</v>
      </c>
      <c r="R241" s="1" t="s">
        <v>897</v>
      </c>
      <c r="S241" s="1" t="s">
        <v>38</v>
      </c>
      <c r="T241" s="1" t="s">
        <v>2282</v>
      </c>
      <c r="U241" s="1" t="s">
        <v>22</v>
      </c>
      <c r="V241" s="1" t="s">
        <v>22</v>
      </c>
      <c r="W241" s="1" t="s">
        <v>22</v>
      </c>
      <c r="X241" s="1" t="s">
        <v>22</v>
      </c>
      <c r="Y241" s="1" t="s">
        <v>22</v>
      </c>
      <c r="Z241" s="1" t="s">
        <v>22</v>
      </c>
      <c r="AA241" s="1" t="s">
        <v>22</v>
      </c>
      <c r="AB241" s="4" t="s">
        <v>22</v>
      </c>
      <c r="AC241" s="4" t="s">
        <v>22</v>
      </c>
      <c r="AF241">
        <v>3</v>
      </c>
      <c r="AG241" t="str">
        <v>HORIZON-MISS-2025-03-OCEAN-03: Digital technologies and energy transition in fisheries and/or aquaculture –</v>
      </c>
      <c r="AH241" t="str">
        <v>Offshore Low-trophic Aquaculture in Multi-Use Scenario Realisation</v>
      </c>
      <c r="AI241" t="str">
        <v>OLAMUR</v>
      </c>
      <c r="AJ241">
        <v>101094065</v>
      </c>
      <c r="AK241">
        <v>44927</v>
      </c>
      <c r="AL241">
        <v>46387</v>
      </c>
      <c r="AM241" t="str">
        <v>null</v>
      </c>
      <c r="AN241" t="str">
        <v>null</v>
      </c>
      <c r="AO241" t="str">
        <v>null</v>
      </c>
      <c r="AP241" t="str">
        <v>null</v>
      </c>
      <c r="AQ241" t="str">
        <v>HORIZON.2.6 - Food, Bioeconomy Natural Resources, Agriculture and Environment</v>
      </c>
      <c r="AR241" t="str">
        <v>HORIZON-MISS-2021-OCEAN-04-01 - Lighthouse in the Baltic and the North Sea basins - Low impact marine aquaculture and multi-purpose use of marine space</v>
      </c>
      <c r="AS241" t="str">
        <v>HORIZON-MISS-2021-OCEAN-04</v>
      </c>
      <c r="AT241" t="str">
        <v>https://cordis.europa.eu/project/id/101094065</v>
      </c>
      <c r="AU241" t="str">
        <v>null</v>
      </c>
      <c r="AV241">
        <v>1</v>
      </c>
      <c r="AW241" t="str">
        <v>ALFRED-WEGENER-INSTITUT HELMHOLTZ-ZENTRUM FUR POLAR- UND MEERESFORSCHUNG</v>
      </c>
      <c r="AX241" t="str">
        <v>Germany</v>
      </c>
      <c r="AY241" t="str">
        <v>null</v>
      </c>
      <c r="AZ241" t="str">
        <v>null</v>
      </c>
      <c r="BA241" t="str">
        <v>null</v>
      </c>
      <c r="BB241" t="str">
        <v>null</v>
      </c>
      <c r="BC241" t="str">
        <v>null</v>
      </c>
      <c r="BD241" t="str">
        <v>null</v>
      </c>
      <c r="BE241" t="str">
        <v>null</v>
      </c>
      <c r="BF241" t="str">
        <v>null</v>
      </c>
      <c r="BG241" t="str">
        <v>null</v>
      </c>
      <c r="BH241" t="str">
        <v>null</v>
      </c>
      <c r="BK241" t="str">
        <v>INSTITUT ROYAL DES SCIENCES NATURELLES DE BELGIQUE</v>
      </c>
      <c r="BL241" cm="1">
        <f t="array" ref="BL241">SUMPRODUCT(($AW$2:$AW$2182=$BK241)*(1/(COUNTIFS($AH$2:$AH$2182, $AH$2:$AH$2182, $AW$2:$AW$2182, $BK241)+(COUNTIFS($AH$2:$AH$2182, $AH$2:$AH$2182, $AW$2:$AW$2182, $BK241)=0))))</f>
        <v>1</v>
      </c>
      <c r="BM241" cm="1">
        <f t="array" ref="BM241">COUNTA(_xlfn.UNIQUE(_xlfn._xlws.FILTER(Table1[Project Topic], Table1[Organization]=$BK241)))</f>
        <v>4</v>
      </c>
      <c r="BN241" s="1" t="str">
        <v>AXON LOGIC IDIOTIKI KEFALAIOUXIKI ETAIREIA</v>
      </c>
      <c r="BO241" t="s">
        <v>1171</v>
      </c>
      <c r="BP241" cm="1">
        <f t="array" ref="BP241">SUM(IF(FREQUENCY(IF($R$2:$R$3000=BO241, MATCH($C$2:$C$3000, $C$2:$C$3000, 0)), ROW($C$2:$C$3000)-ROW($C$2)+1), 1))</f>
        <v>1</v>
      </c>
      <c r="BV241" t="str">
        <v>AXON LOGIC IDIOTIKI KEFALAIOUXIKI ETAIREIA</v>
      </c>
      <c r="BW241" cm="1">
        <f t="array" ref="BW241">SUM(--(FREQUENCY(IF($R$2:$R$1538=BV241, MATCH($C$2:$C$1538, $C$2:$C$1538, 0)), ROW($C$2:$C$1538)-ROW($C$2)+1)&gt;0))</f>
        <v>1</v>
      </c>
    </row>
    <row r="242" spans="1:75" ht="31.8" customHeight="1" x14ac:dyDescent="0.3">
      <c r="A242" s="58">
        <v>16</v>
      </c>
      <c r="B242" s="57" t="s">
        <v>3714</v>
      </c>
      <c r="C242" s="1" t="s">
        <v>2238</v>
      </c>
      <c r="D242" s="1" t="s">
        <v>2239</v>
      </c>
      <c r="E242" s="1">
        <v>815083</v>
      </c>
      <c r="F242" s="21">
        <v>43709</v>
      </c>
      <c r="G242" s="21">
        <v>45077</v>
      </c>
      <c r="H242" s="1" t="s">
        <v>22</v>
      </c>
      <c r="I242" s="1" t="s">
        <v>2240</v>
      </c>
      <c r="J242" s="1" t="s">
        <v>22</v>
      </c>
      <c r="K242" s="1" t="s">
        <v>22</v>
      </c>
      <c r="L242" s="1" t="s">
        <v>1219</v>
      </c>
      <c r="M242" s="102" t="s">
        <v>2241</v>
      </c>
      <c r="N242" s="1" t="s">
        <v>1221</v>
      </c>
      <c r="O242" s="1" t="s">
        <v>2242</v>
      </c>
      <c r="P242" s="1" t="s">
        <v>457</v>
      </c>
      <c r="Q242" s="97">
        <f>IFERROR(INDEX(BP:BP, MATCH(R242, BN:BN, 0)), "")</f>
        <v>1</v>
      </c>
      <c r="R242" s="1" t="s">
        <v>2274</v>
      </c>
      <c r="S242" s="1" t="s">
        <v>61</v>
      </c>
      <c r="T242" s="1" t="s">
        <v>2275</v>
      </c>
      <c r="U242" s="1" t="s">
        <v>22</v>
      </c>
      <c r="V242" s="1" t="s">
        <v>22</v>
      </c>
      <c r="W242" s="1" t="s">
        <v>22</v>
      </c>
      <c r="X242" s="1" t="s">
        <v>22</v>
      </c>
      <c r="Y242" s="1" t="s">
        <v>22</v>
      </c>
      <c r="Z242" s="1" t="s">
        <v>22</v>
      </c>
      <c r="AA242" s="1" t="s">
        <v>22</v>
      </c>
      <c r="AB242" s="4" t="s">
        <v>22</v>
      </c>
      <c r="AC242" s="4" t="s">
        <v>22</v>
      </c>
      <c r="AF242">
        <v>3</v>
      </c>
      <c r="AG242" t="str">
        <v>HORIZON-MISS-2025-03-OCEAN-03: Digital technologies and energy transition in fisheries and/or aquaculture –</v>
      </c>
      <c r="AH242" t="str">
        <v>Offshore Low-trophic Aquaculture in Multi-Use Scenario Realisation</v>
      </c>
      <c r="AI242" t="str">
        <v>OLAMUR</v>
      </c>
      <c r="AJ242">
        <v>101094065</v>
      </c>
      <c r="AK242">
        <v>44927</v>
      </c>
      <c r="AL242">
        <v>46387</v>
      </c>
      <c r="AM242" t="str">
        <v>null</v>
      </c>
      <c r="AN242" t="str">
        <v>null</v>
      </c>
      <c r="AO242" t="str">
        <v>null</v>
      </c>
      <c r="AP242" t="str">
        <v>null</v>
      </c>
      <c r="AQ242" t="str">
        <v>HORIZON.2.6 - Food, Bioeconomy Natural Resources, Agriculture and Environment</v>
      </c>
      <c r="AR242" t="str">
        <v>HORIZON-MISS-2021-OCEAN-04-01 - Lighthouse in the Baltic and the North Sea basins - Low impact marine aquaculture and multi-purpose use of marine space</v>
      </c>
      <c r="AS242" t="str">
        <v>HORIZON-MISS-2021-OCEAN-04</v>
      </c>
      <c r="AT242" t="str">
        <v>https://cordis.europa.eu/project/id/101094065</v>
      </c>
      <c r="AU242" t="str">
        <v>null</v>
      </c>
      <c r="AV242">
        <v>1</v>
      </c>
      <c r="AW242" t="str">
        <v>DANMARKS METEOROLOGISKE INSTITUT</v>
      </c>
      <c r="AX242" t="str">
        <v>Denmark</v>
      </c>
      <c r="AY242" t="str">
        <v>null</v>
      </c>
      <c r="AZ242" t="str">
        <v>null</v>
      </c>
      <c r="BA242" t="str">
        <v>null</v>
      </c>
      <c r="BB242" t="str">
        <v>null</v>
      </c>
      <c r="BC242" t="str">
        <v>null</v>
      </c>
      <c r="BD242" t="str">
        <v>null</v>
      </c>
      <c r="BE242" t="str">
        <v>null</v>
      </c>
      <c r="BF242" t="str">
        <v>null</v>
      </c>
      <c r="BG242" t="str">
        <v>null</v>
      </c>
      <c r="BH242" t="str">
        <v>null</v>
      </c>
      <c r="BK242" t="str">
        <v>STICHTING DELTARES</v>
      </c>
      <c r="BL242" cm="1">
        <f t="array" ref="BL242">SUMPRODUCT(($AW$2:$AW$2182=$BK242)*(1/(COUNTIFS($AH$2:$AH$2182, $AH$2:$AH$2182, $AW$2:$AW$2182, $BK242)+(COUNTIFS($AH$2:$AH$2182, $AH$2:$AH$2182, $AW$2:$AW$2182, $BK242)=0))))</f>
        <v>1</v>
      </c>
      <c r="BM242" cm="1">
        <f t="array" ref="BM242">COUNTA(_xlfn.UNIQUE(_xlfn._xlws.FILTER(Table1[Project Topic], Table1[Organization]=$BK242)))</f>
        <v>2</v>
      </c>
      <c r="BN242" s="93" t="str">
        <v>BALEARIA EUROLINEAS MARITIMAS SA</v>
      </c>
      <c r="BO242" t="s">
        <v>1173</v>
      </c>
      <c r="BP242" cm="1">
        <f t="array" ref="BP242">SUM(IF(FREQUENCY(IF($R$2:$R$3000=BO242, MATCH($C$2:$C$3000, $C$2:$C$3000, 0)), ROW($C$2:$C$3000)-ROW($C$2)+1), 1))</f>
        <v>2</v>
      </c>
      <c r="BV242" t="str">
        <v>BALEARIA EUROLINEAS MARITIMAS SA</v>
      </c>
      <c r="BW242" cm="1">
        <f t="array" ref="BW242">SUM(--(FREQUENCY(IF($R$2:$R$1538=BV242, MATCH($C$2:$C$1538, $C$2:$C$1538, 0)), ROW($C$2:$C$1538)-ROW($C$2)+1)&gt;0))</f>
        <v>1</v>
      </c>
    </row>
    <row r="243" spans="1:75" ht="31.8" customHeight="1" x14ac:dyDescent="0.3">
      <c r="A243" s="56">
        <v>17</v>
      </c>
      <c r="B243" s="1" t="s">
        <v>22</v>
      </c>
      <c r="C243" s="24" t="s">
        <v>2903</v>
      </c>
      <c r="D243" s="24" t="s">
        <v>2904</v>
      </c>
      <c r="E243" s="1">
        <v>101084405</v>
      </c>
      <c r="F243" s="21">
        <v>44896</v>
      </c>
      <c r="G243" s="21">
        <v>46265</v>
      </c>
      <c r="H243" s="21" t="s">
        <v>2871</v>
      </c>
      <c r="I243" s="24" t="s">
        <v>3075</v>
      </c>
      <c r="J243" s="24" t="s">
        <v>3076</v>
      </c>
      <c r="K243" s="24" t="s">
        <v>2905</v>
      </c>
      <c r="L243" s="24" t="s">
        <v>128</v>
      </c>
      <c r="M243" s="127" t="s">
        <v>2906</v>
      </c>
      <c r="N243" s="24" t="s">
        <v>1328</v>
      </c>
      <c r="O243" s="40" t="s">
        <v>3077</v>
      </c>
      <c r="P243" s="1" t="s">
        <v>457</v>
      </c>
      <c r="Q243" s="97">
        <f>IFERROR(INDEX(BP:BP, MATCH(R243, BN:BN, 0)), "")</f>
        <v>2</v>
      </c>
      <c r="R243" s="1" t="s">
        <v>3628</v>
      </c>
      <c r="S243" s="1" t="s">
        <v>316</v>
      </c>
      <c r="T243" s="1" t="s">
        <v>3629</v>
      </c>
      <c r="U243" s="26" t="s">
        <v>22</v>
      </c>
      <c r="V243" s="1" t="s">
        <v>22</v>
      </c>
      <c r="W243" s="26" t="s">
        <v>22</v>
      </c>
      <c r="X243" s="10" t="s">
        <v>22</v>
      </c>
      <c r="Y243" s="10" t="s">
        <v>22</v>
      </c>
      <c r="Z243" s="26" t="s">
        <v>22</v>
      </c>
      <c r="AA243" s="26" t="s">
        <v>22</v>
      </c>
      <c r="AB243" s="4" t="s">
        <v>22</v>
      </c>
      <c r="AC243" s="4" t="s">
        <v>22</v>
      </c>
      <c r="AF243">
        <v>3</v>
      </c>
      <c r="AG243" t="str">
        <v>HORIZON-MISS-2025-03-OCEAN-03: Digital technologies and energy transition in fisheries and/or aquaculture –</v>
      </c>
      <c r="AH243" t="str">
        <v>Offshore Low-trophic Aquaculture in Multi-Use Scenario Realisation</v>
      </c>
      <c r="AI243" t="str">
        <v>OLAMUR</v>
      </c>
      <c r="AJ243">
        <v>101094065</v>
      </c>
      <c r="AK243">
        <v>44927</v>
      </c>
      <c r="AL243">
        <v>46387</v>
      </c>
      <c r="AM243" t="str">
        <v>null</v>
      </c>
      <c r="AN243" t="str">
        <v>null</v>
      </c>
      <c r="AO243" t="str">
        <v>null</v>
      </c>
      <c r="AP243" t="str">
        <v>null</v>
      </c>
      <c r="AQ243" t="str">
        <v>HORIZON.2.6 - Food, Bioeconomy Natural Resources, Agriculture and Environment</v>
      </c>
      <c r="AR243" t="str">
        <v>HORIZON-MISS-2021-OCEAN-04-01 - Lighthouse in the Baltic and the North Sea basins - Low impact marine aquaculture and multi-purpose use of marine space</v>
      </c>
      <c r="AS243" t="str">
        <v>HORIZON-MISS-2021-OCEAN-04</v>
      </c>
      <c r="AT243" t="str">
        <v>https://cordis.europa.eu/project/id/101094065</v>
      </c>
      <c r="AU243" t="str">
        <v>null</v>
      </c>
      <c r="AV243">
        <v>1</v>
      </c>
      <c r="AW243" t="str">
        <v>HAVFORSKNINGSINSTITUTTET</v>
      </c>
      <c r="AX243" t="str">
        <v>Norway</v>
      </c>
      <c r="AY243" t="str">
        <v>null</v>
      </c>
      <c r="AZ243" t="str">
        <v>www.linkedin.com/company/havforskningsinstituttet</v>
      </c>
      <c r="BA243" t="str">
        <v>null</v>
      </c>
      <c r="BB243" t="str">
        <v>Øivind Bergh</v>
      </c>
      <c r="BC243" t="str">
        <v>senior scientist</v>
      </c>
      <c r="BD243" t="str">
        <v>oeivind.bergh@hi.no</v>
      </c>
      <c r="BE243">
        <v>48036706</v>
      </c>
      <c r="BF243" t="str">
        <v>linkedin.com/in/øivind-bergh-500b8217</v>
      </c>
      <c r="BG243" t="str">
        <v>null</v>
      </c>
      <c r="BH243" t="str">
        <v>null</v>
      </c>
      <c r="BK243" t="str">
        <v>UNIVERSITEIT GENT</v>
      </c>
      <c r="BL243" cm="1">
        <f t="array" ref="BL243">SUMPRODUCT(($AW$2:$AW$2182=$BK243)*(1/(COUNTIFS($AH$2:$AH$2182, $AH$2:$AH$2182, $AW$2:$AW$2182, $BK243)+(COUNTIFS($AH$2:$AH$2182, $AH$2:$AH$2182, $AW$2:$AW$2182, $BK243)=0))))</f>
        <v>1</v>
      </c>
      <c r="BM243" cm="1">
        <f t="array" ref="BM243">COUNTA(_xlfn.UNIQUE(_xlfn._xlws.FILTER(Table1[Project Topic], Table1[Organization]=$BK243)))</f>
        <v>6</v>
      </c>
      <c r="BN243" s="1" t="str">
        <v>CMB.TECH NV</v>
      </c>
      <c r="BO243" t="s">
        <v>1175</v>
      </c>
      <c r="BP243" cm="1">
        <f t="array" ref="BP243">SUM(IF(FREQUENCY(IF($R$2:$R$3000=BO243, MATCH($C$2:$C$3000, $C$2:$C$3000, 0)), ROW($C$2:$C$3000)-ROW($C$2)+1), 1))</f>
        <v>1</v>
      </c>
      <c r="BV243" t="str">
        <v>CMB.TECH NV</v>
      </c>
      <c r="BW243" cm="1">
        <f t="array" ref="BW243">SUM(--(FREQUENCY(IF($R$2:$R$1538=BV243, MATCH($C$2:$C$1538, $C$2:$C$1538, 0)), ROW($C$2:$C$1538)-ROW($C$2)+1)&gt;0))</f>
        <v>1</v>
      </c>
    </row>
    <row r="244" spans="1:75" ht="31.8" customHeight="1" x14ac:dyDescent="0.3">
      <c r="A244" s="56">
        <v>17</v>
      </c>
      <c r="B244" s="1" t="s">
        <v>22</v>
      </c>
      <c r="C244" s="24" t="s">
        <v>2903</v>
      </c>
      <c r="D244" s="24" t="s">
        <v>2904</v>
      </c>
      <c r="E244" s="1">
        <v>101084405</v>
      </c>
      <c r="F244" s="21">
        <v>44896</v>
      </c>
      <c r="G244" s="21">
        <v>46265</v>
      </c>
      <c r="H244" s="21" t="s">
        <v>2871</v>
      </c>
      <c r="I244" s="24" t="s">
        <v>3075</v>
      </c>
      <c r="J244" s="24" t="s">
        <v>3076</v>
      </c>
      <c r="K244" s="24" t="s">
        <v>2905</v>
      </c>
      <c r="L244" s="24" t="s">
        <v>128</v>
      </c>
      <c r="M244" s="127" t="s">
        <v>2906</v>
      </c>
      <c r="N244" s="24" t="s">
        <v>1328</v>
      </c>
      <c r="O244" s="40" t="s">
        <v>3077</v>
      </c>
      <c r="P244" s="1" t="s">
        <v>457</v>
      </c>
      <c r="Q244" s="97">
        <f>IFERROR(INDEX(BP:BP, MATCH(R244, BN:BN, 0)), "")</f>
        <v>1</v>
      </c>
      <c r="R244" s="1" t="s">
        <v>3621</v>
      </c>
      <c r="S244" s="1" t="s">
        <v>121</v>
      </c>
      <c r="T244" s="1" t="s">
        <v>3622</v>
      </c>
      <c r="U244" s="26" t="s">
        <v>22</v>
      </c>
      <c r="V244" s="1" t="s">
        <v>22</v>
      </c>
      <c r="W244" s="26" t="s">
        <v>22</v>
      </c>
      <c r="X244" s="10" t="s">
        <v>22</v>
      </c>
      <c r="Y244" s="10" t="s">
        <v>22</v>
      </c>
      <c r="Z244" s="26" t="s">
        <v>22</v>
      </c>
      <c r="AA244" s="26" t="s">
        <v>22</v>
      </c>
      <c r="AB244" s="4" t="s">
        <v>22</v>
      </c>
      <c r="AC244" s="4" t="s">
        <v>22</v>
      </c>
      <c r="AF244">
        <v>14</v>
      </c>
      <c r="AG244" t="str">
        <v>off shore wind energy production</v>
      </c>
      <c r="AH244" t="str">
        <v>PROMOTioN - Progress on Meshed HVDC Offshore Transmission Networks</v>
      </c>
      <c r="AI244" t="str">
        <v>PROMOTION</v>
      </c>
      <c r="AJ244">
        <v>691714</v>
      </c>
      <c r="AK244">
        <v>42370</v>
      </c>
      <c r="AL244">
        <v>44104</v>
      </c>
      <c r="AM244" t="str">
        <v>null</v>
      </c>
      <c r="AN244" t="str">
        <v>null</v>
      </c>
      <c r="AO244" t="str">
        <v>null</v>
      </c>
      <c r="AP244" t="str">
        <v>null</v>
      </c>
      <c r="AQ244" t="str">
        <v>H2020-EU.3.3. - SOCIETAL CHALLENGES - Secure, clean and efficient energy</v>
      </c>
      <c r="AR244" t="str">
        <v>LCE-05-2015 - Innovation and technologies for the deployment of meshed off-shore grids</v>
      </c>
      <c r="AS244" t="str">
        <v>H2020-LCE-2014-2015</v>
      </c>
      <c r="AT244" t="str">
        <v>https://cordis.europa.eu/project/id/691714</v>
      </c>
      <c r="AU244" t="str">
        <v>null</v>
      </c>
      <c r="AV244">
        <v>1</v>
      </c>
      <c r="AW244" t="str">
        <v>DNV GL SWEDEN AB</v>
      </c>
      <c r="AX244" t="str">
        <v>Sweden</v>
      </c>
      <c r="AY244" t="str">
        <v>null</v>
      </c>
      <c r="AZ244" t="str">
        <v>null</v>
      </c>
      <c r="BA244" t="str">
        <v>null</v>
      </c>
      <c r="BB244" t="str">
        <v>null</v>
      </c>
      <c r="BC244" t="str">
        <v>null</v>
      </c>
      <c r="BD244" t="str">
        <v>null</v>
      </c>
      <c r="BE244" t="str">
        <v>null</v>
      </c>
      <c r="BF244" t="str">
        <v>null</v>
      </c>
      <c r="BG244" t="str">
        <v>null</v>
      </c>
      <c r="BH244" t="str">
        <v>null</v>
      </c>
      <c r="BK244" t="str">
        <v>24SEA</v>
      </c>
      <c r="BL244" cm="1">
        <f t="array" ref="BL244">SUMPRODUCT(($AW$2:$AW$2182=$BK244)*(1/(COUNTIFS($AH$2:$AH$2182, $AH$2:$AH$2182, $AW$2:$AW$2182, $BK244)+(COUNTIFS($AH$2:$AH$2182, $AH$2:$AH$2182, $AW$2:$AW$2182, $BK244)=0))))</f>
        <v>1</v>
      </c>
      <c r="BM244" cm="1">
        <f t="array" ref="BM244">COUNTA(_xlfn.UNIQUE(_xlfn._xlws.FILTER(Table1[Project Topic], Table1[Organization]=$BK244)))</f>
        <v>1</v>
      </c>
      <c r="BN244" s="93" t="str">
        <v>DANAOS SHIPPING COMPANY LIMITED</v>
      </c>
      <c r="BO244" t="s">
        <v>1177</v>
      </c>
      <c r="BP244" cm="1">
        <f t="array" ref="BP244">SUM(IF(FREQUENCY(IF($R$2:$R$3000=BO244, MATCH($C$2:$C$3000, $C$2:$C$3000, 0)), ROW($C$2:$C$3000)-ROW($C$2)+1), 1))</f>
        <v>1</v>
      </c>
      <c r="BV244" t="str">
        <v>DANAOS SHIPPING COMPANY LIMITED</v>
      </c>
      <c r="BW244" cm="1">
        <f t="array" ref="BW244">SUM(--(FREQUENCY(IF($R$2:$R$1538=BV244, MATCH($C$2:$C$1538, $C$2:$C$1538, 0)), ROW($C$2:$C$1538)-ROW($C$2)+1)&gt;0))</f>
        <v>1</v>
      </c>
    </row>
    <row r="245" spans="1:75" ht="31.8" customHeight="1" x14ac:dyDescent="0.3">
      <c r="A245" s="56">
        <v>17</v>
      </c>
      <c r="B245" s="1" t="s">
        <v>22</v>
      </c>
      <c r="C245" s="24" t="s">
        <v>2903</v>
      </c>
      <c r="D245" s="24" t="s">
        <v>2904</v>
      </c>
      <c r="E245" s="1">
        <v>101084405</v>
      </c>
      <c r="F245" s="21">
        <v>44896</v>
      </c>
      <c r="G245" s="21">
        <v>46265</v>
      </c>
      <c r="H245" s="21" t="s">
        <v>2871</v>
      </c>
      <c r="I245" s="24" t="s">
        <v>3075</v>
      </c>
      <c r="J245" s="24" t="s">
        <v>3076</v>
      </c>
      <c r="K245" s="24" t="s">
        <v>2905</v>
      </c>
      <c r="L245" s="24" t="s">
        <v>128</v>
      </c>
      <c r="M245" s="127" t="s">
        <v>2906</v>
      </c>
      <c r="N245" s="24" t="s">
        <v>1328</v>
      </c>
      <c r="O245" s="40" t="s">
        <v>3077</v>
      </c>
      <c r="P245" s="1" t="s">
        <v>1351</v>
      </c>
      <c r="Q245" s="97">
        <f>IFERROR(INDEX(BP:BP, MATCH(R245, BN:BN, 0)), "")</f>
        <v>11</v>
      </c>
      <c r="R245" s="1" t="s">
        <v>637</v>
      </c>
      <c r="S245" s="1" t="s">
        <v>449</v>
      </c>
      <c r="T245" s="1" t="s">
        <v>2970</v>
      </c>
      <c r="U245" s="26" t="s">
        <v>22</v>
      </c>
      <c r="V245" s="1" t="s">
        <v>22</v>
      </c>
      <c r="W245" s="26" t="s">
        <v>22</v>
      </c>
      <c r="X245" s="10" t="s">
        <v>22</v>
      </c>
      <c r="Y245" s="10" t="s">
        <v>22</v>
      </c>
      <c r="Z245" s="26" t="s">
        <v>22</v>
      </c>
      <c r="AA245" s="26" t="s">
        <v>22</v>
      </c>
      <c r="AB245" s="4" t="s">
        <v>22</v>
      </c>
      <c r="AC245" s="4" t="s">
        <v>22</v>
      </c>
      <c r="AF245">
        <v>14</v>
      </c>
      <c r="AG245" t="str">
        <v>off shore wind energy production</v>
      </c>
      <c r="AH245" t="str">
        <v>PROMOTioN - Progress on Meshed HVDC Offshore Transmission Networks</v>
      </c>
      <c r="AI245" t="str">
        <v>PROMOTION</v>
      </c>
      <c r="AJ245">
        <v>691714</v>
      </c>
      <c r="AK245">
        <v>42370</v>
      </c>
      <c r="AL245">
        <v>44104</v>
      </c>
      <c r="AM245" t="str">
        <v>null</v>
      </c>
      <c r="AN245" t="str">
        <v>€ 42 691 662,81</v>
      </c>
      <c r="AO245" t="str">
        <v>null</v>
      </c>
      <c r="AP245" t="str">
        <v>null</v>
      </c>
      <c r="AQ245" t="str">
        <v>H2020-EU.3.3. - SOCIETAL CHALLENGES - Secure, clean and efficient energy</v>
      </c>
      <c r="AR245" t="str">
        <v>LCE-05-2015 - Innovation and technologies for the deployment of meshed off-shore grids</v>
      </c>
      <c r="AS245" t="str">
        <v>H2020-LCE-2014-2015</v>
      </c>
      <c r="AT245" t="str">
        <v>https://cordis.europa.eu/project/id/691714</v>
      </c>
      <c r="AU245" t="str">
        <v>Coordinator</v>
      </c>
      <c r="AV245">
        <v>1</v>
      </c>
      <c r="AW245" t="str">
        <v>DNV NETHERLANDS BV</v>
      </c>
      <c r="AX245" t="str">
        <v>Netherlands</v>
      </c>
      <c r="AY245" t="str">
        <v>€ 3 470 541,22</v>
      </c>
      <c r="AZ245" t="str">
        <v>https://www.linkedin.com/company/dnv/</v>
      </c>
      <c r="BA245" t="str">
        <v>null</v>
      </c>
      <c r="BB245" t="str">
        <v>null</v>
      </c>
      <c r="BC245" t="str">
        <v>null</v>
      </c>
      <c r="BD245" t="str">
        <v>null</v>
      </c>
      <c r="BE245" t="str">
        <v>null</v>
      </c>
      <c r="BF245" t="str">
        <v>www.linkedin.com/in/wim-van-der-veen-4baa9b5/</v>
      </c>
      <c r="BG245" t="str">
        <v>null</v>
      </c>
      <c r="BH245" t="str">
        <v>null</v>
      </c>
      <c r="BK245" t="str">
        <v>ALERION TECHNOLOGIES SL</v>
      </c>
      <c r="BL245" cm="1">
        <f t="array" ref="BL245">SUMPRODUCT(($AW$2:$AW$2182=$BK245)*(1/(COUNTIFS($AH$2:$AH$2182, $AH$2:$AH$2182, $AW$2:$AW$2182, $BK245)+(COUNTIFS($AH$2:$AH$2182, $AH$2:$AH$2182, $AW$2:$AW$2182, $BK245)=0))))</f>
        <v>1</v>
      </c>
      <c r="BM245" cm="1">
        <f t="array" ref="BM245">COUNTA(_xlfn.UNIQUE(_xlfn._xlws.FILTER(Table1[Project Topic], Table1[Organization]=$BK245)))</f>
        <v>1</v>
      </c>
      <c r="BN245" s="1" t="str">
        <v>EUROPEAN INLAND WATERWAY TRANSPORT(IWT) PLATFORM</v>
      </c>
      <c r="BO245" t="s">
        <v>1179</v>
      </c>
      <c r="BP245" cm="1">
        <f t="array" ref="BP245">SUM(IF(FREQUENCY(IF($R$2:$R$3000=BO245, MATCH($C$2:$C$3000, $C$2:$C$3000, 0)), ROW($C$2:$C$3000)-ROW($C$2)+1), 1))</f>
        <v>1</v>
      </c>
      <c r="BV245" t="str">
        <v>EUROPEAN INLAND WATERWAY TRANSPORT(IWT) PLATFORM</v>
      </c>
      <c r="BW245" cm="1">
        <f t="array" ref="BW245">SUM(--(FREQUENCY(IF($R$2:$R$1538=BV245, MATCH($C$2:$C$1538, $C$2:$C$1538, 0)), ROW($C$2:$C$1538)-ROW($C$2)+1)&gt;0))</f>
        <v>2</v>
      </c>
    </row>
    <row r="246" spans="1:75" ht="31.8" customHeight="1" x14ac:dyDescent="0.3">
      <c r="A246" s="56">
        <v>17</v>
      </c>
      <c r="B246" s="1" t="s">
        <v>22</v>
      </c>
      <c r="C246" s="24" t="s">
        <v>2903</v>
      </c>
      <c r="D246" s="24" t="s">
        <v>2904</v>
      </c>
      <c r="E246" s="1">
        <v>101084405</v>
      </c>
      <c r="F246" s="21">
        <v>44896</v>
      </c>
      <c r="G246" s="21">
        <v>46265</v>
      </c>
      <c r="H246" s="21" t="s">
        <v>2871</v>
      </c>
      <c r="I246" s="24" t="s">
        <v>3075</v>
      </c>
      <c r="J246" s="24" t="s">
        <v>3076</v>
      </c>
      <c r="K246" s="24" t="s">
        <v>2905</v>
      </c>
      <c r="L246" s="24" t="s">
        <v>128</v>
      </c>
      <c r="M246" s="127" t="s">
        <v>2906</v>
      </c>
      <c r="N246" s="24" t="s">
        <v>1328</v>
      </c>
      <c r="O246" s="40" t="s">
        <v>3077</v>
      </c>
      <c r="P246" s="1" t="s">
        <v>457</v>
      </c>
      <c r="Q246" s="97">
        <f>IFERROR(INDEX(BP:BP, MATCH(R246, BN:BN, 0)), "")</f>
        <v>1</v>
      </c>
      <c r="R246" s="1" t="s">
        <v>3624</v>
      </c>
      <c r="S246" s="1" t="s">
        <v>36</v>
      </c>
      <c r="T246" s="1" t="s">
        <v>3625</v>
      </c>
      <c r="U246" s="26" t="s">
        <v>22</v>
      </c>
      <c r="V246" s="1" t="s">
        <v>22</v>
      </c>
      <c r="W246" s="26" t="s">
        <v>22</v>
      </c>
      <c r="X246" s="10" t="s">
        <v>22</v>
      </c>
      <c r="Y246" s="10" t="s">
        <v>22</v>
      </c>
      <c r="Z246" s="26" t="s">
        <v>22</v>
      </c>
      <c r="AA246" s="26" t="s">
        <v>22</v>
      </c>
      <c r="AB246" s="4" t="s">
        <v>22</v>
      </c>
      <c r="AC246" s="4" t="s">
        <v>22</v>
      </c>
      <c r="AF246">
        <v>14</v>
      </c>
      <c r="AG246" t="str">
        <v>off shore wind energy production</v>
      </c>
      <c r="AH246" t="str">
        <v>PROMOTioN - Progress on Meshed HVDC Offshore Transmission Networks</v>
      </c>
      <c r="AI246" t="str">
        <v>PROMOTION</v>
      </c>
      <c r="AJ246">
        <v>691714</v>
      </c>
      <c r="AK246">
        <v>42370</v>
      </c>
      <c r="AL246">
        <v>44104</v>
      </c>
      <c r="AM246" t="str">
        <v>null</v>
      </c>
      <c r="AN246" t="str">
        <v>null</v>
      </c>
      <c r="AO246" t="str">
        <v>null</v>
      </c>
      <c r="AP246" t="str">
        <v>null</v>
      </c>
      <c r="AQ246" t="str">
        <v>H2020-EU.3.3. - SOCIETAL CHALLENGES - Secure, clean and efficient energy</v>
      </c>
      <c r="AR246" t="str">
        <v>LCE-05-2015 - Innovation and technologies for the deployment of meshed off-shore grids</v>
      </c>
      <c r="AS246" t="str">
        <v>H2020-LCE-2014-2015</v>
      </c>
      <c r="AT246" t="str">
        <v>https://cordis.europa.eu/project/id/691714</v>
      </c>
      <c r="AU246" t="str">
        <v>null</v>
      </c>
      <c r="AV246">
        <v>1</v>
      </c>
      <c r="AW246" t="str">
        <v>GARRAD HASSAN &amp; PARTNERS LIMITED</v>
      </c>
      <c r="AX246" t="str">
        <v>United Kingdom</v>
      </c>
      <c r="AY246" t="str">
        <v>null</v>
      </c>
      <c r="AZ246" t="str">
        <v>null</v>
      </c>
      <c r="BA246" t="str">
        <v>null</v>
      </c>
      <c r="BB246" t="str">
        <v>null</v>
      </c>
      <c r="BC246" t="str">
        <v>null</v>
      </c>
      <c r="BD246" t="str">
        <v>null</v>
      </c>
      <c r="BE246" t="str">
        <v>null</v>
      </c>
      <c r="BF246" t="str">
        <v>null</v>
      </c>
      <c r="BG246" t="str">
        <v>null</v>
      </c>
      <c r="BH246" t="str">
        <v>null</v>
      </c>
      <c r="BK246" t="str">
        <v>ASOCIACION CENTRO TECNOLOGICO CEIT</v>
      </c>
      <c r="BL246" cm="1">
        <f t="array" ref="BL246">SUMPRODUCT(($AW$2:$AW$2182=$BK246)*(1/(COUNTIFS($AH$2:$AH$2182, $AH$2:$AH$2182, $AW$2:$AW$2182, $BK246)+(COUNTIFS($AH$2:$AH$2182, $AH$2:$AH$2182, $AW$2:$AW$2182, $BK246)=0))))</f>
        <v>1</v>
      </c>
      <c r="BM246" cm="1">
        <f t="array" ref="BM246">COUNTA(_xlfn.UNIQUE(_xlfn._xlws.FILTER(Table1[Project Topic], Table1[Organization]=$BK246)))</f>
        <v>1</v>
      </c>
      <c r="BN246" s="93" t="str">
        <v>FINCANTIERI NEXTECH SPA</v>
      </c>
      <c r="BO246" t="s">
        <v>1181</v>
      </c>
      <c r="BP246" cm="1">
        <f t="array" ref="BP246">SUM(IF(FREQUENCY(IF($R$2:$R$3000=BO246, MATCH($C$2:$C$3000, $C$2:$C$3000, 0)), ROW($C$2:$C$3000)-ROW($C$2)+1), 1))</f>
        <v>1</v>
      </c>
      <c r="BV246" t="str">
        <v>FINCANTIERI NEXTECH SPA</v>
      </c>
      <c r="BW246" cm="1">
        <f t="array" ref="BW246">SUM(--(FREQUENCY(IF($R$2:$R$1538=BV246, MATCH($C$2:$C$1538, $C$2:$C$1538, 0)), ROW($C$2:$C$1538)-ROW($C$2)+1)&gt;0))</f>
        <v>1</v>
      </c>
    </row>
    <row r="247" spans="1:75" ht="31.8" customHeight="1" x14ac:dyDescent="0.3">
      <c r="A247" s="56">
        <v>17</v>
      </c>
      <c r="B247" s="1" t="s">
        <v>22</v>
      </c>
      <c r="C247" s="24" t="s">
        <v>2903</v>
      </c>
      <c r="D247" s="24" t="s">
        <v>2904</v>
      </c>
      <c r="E247" s="1">
        <v>101084405</v>
      </c>
      <c r="F247" s="21">
        <v>44896</v>
      </c>
      <c r="G247" s="21">
        <v>46265</v>
      </c>
      <c r="H247" s="21" t="s">
        <v>2871</v>
      </c>
      <c r="I247" s="24" t="s">
        <v>3075</v>
      </c>
      <c r="J247" s="24" t="s">
        <v>3076</v>
      </c>
      <c r="K247" s="24" t="s">
        <v>2905</v>
      </c>
      <c r="L247" s="24" t="s">
        <v>128</v>
      </c>
      <c r="M247" s="127" t="s">
        <v>2906</v>
      </c>
      <c r="N247" s="24" t="s">
        <v>1328</v>
      </c>
      <c r="O247" s="40" t="s">
        <v>3077</v>
      </c>
      <c r="P247" s="1" t="s">
        <v>457</v>
      </c>
      <c r="Q247" s="97">
        <f>IFERROR(INDEX(BP:BP, MATCH(R247, BN:BN, 0)), "")</f>
        <v>1</v>
      </c>
      <c r="R247" s="1" t="s">
        <v>1336</v>
      </c>
      <c r="S247" s="1" t="s">
        <v>121</v>
      </c>
      <c r="T247" s="1" t="s">
        <v>3620</v>
      </c>
      <c r="U247" s="26" t="s">
        <v>22</v>
      </c>
      <c r="V247" s="1" t="s">
        <v>22</v>
      </c>
      <c r="W247" s="26" t="s">
        <v>22</v>
      </c>
      <c r="X247" s="10" t="s">
        <v>22</v>
      </c>
      <c r="Y247" s="10" t="s">
        <v>22</v>
      </c>
      <c r="Z247" s="26" t="s">
        <v>22</v>
      </c>
      <c r="AA247" s="26" t="s">
        <v>22</v>
      </c>
      <c r="AB247" s="4" t="s">
        <v>22</v>
      </c>
      <c r="AC247" s="4" t="s">
        <v>22</v>
      </c>
      <c r="AF247">
        <v>14</v>
      </c>
      <c r="AG247" t="str">
        <v>off shore wind energy production</v>
      </c>
      <c r="AH247" t="str">
        <v>PROMOTioN - Progress on Meshed HVDC Offshore Transmission Networks</v>
      </c>
      <c r="AI247" t="str">
        <v>PROMOTION</v>
      </c>
      <c r="AJ247">
        <v>691714</v>
      </c>
      <c r="AK247">
        <v>42370</v>
      </c>
      <c r="AL247">
        <v>44104</v>
      </c>
      <c r="AM247" t="str">
        <v>null</v>
      </c>
      <c r="AN247" t="str">
        <v>null</v>
      </c>
      <c r="AO247" t="str">
        <v>null</v>
      </c>
      <c r="AP247" t="str">
        <v>null</v>
      </c>
      <c r="AQ247" t="str">
        <v>H2020-EU.3.3. - SOCIETAL CHALLENGES - Secure, clean and efficient energy</v>
      </c>
      <c r="AR247" t="str">
        <v>LCE-05-2015 - Innovation and technologies for the deployment of meshed off-shore grids</v>
      </c>
      <c r="AS247" t="str">
        <v>H2020-LCE-2014-2015</v>
      </c>
      <c r="AT247" t="str">
        <v>https://cordis.europa.eu/project/id/691714</v>
      </c>
      <c r="AU247" t="str">
        <v>null</v>
      </c>
      <c r="AV247">
        <v>1</v>
      </c>
      <c r="AW247" t="str">
        <v>KEMA BV</v>
      </c>
      <c r="AX247" t="str">
        <v>Netherlands</v>
      </c>
      <c r="AY247" t="str">
        <v>null</v>
      </c>
      <c r="AZ247" t="str">
        <v>null</v>
      </c>
      <c r="BA247" t="str">
        <v>null</v>
      </c>
      <c r="BB247" t="str">
        <v>null</v>
      </c>
      <c r="BC247" t="str">
        <v>null</v>
      </c>
      <c r="BD247" t="str">
        <v>null</v>
      </c>
      <c r="BE247" t="str">
        <v>null</v>
      </c>
      <c r="BF247" t="str">
        <v>null</v>
      </c>
      <c r="BG247" t="str">
        <v>null</v>
      </c>
      <c r="BH247" t="str">
        <v>null</v>
      </c>
      <c r="BK247" t="str">
        <v>C-CUBE INTERNATIONAL BV</v>
      </c>
      <c r="BL247" cm="1">
        <f t="array" ref="BL247">SUMPRODUCT(($AW$2:$AW$2182=$BK247)*(1/(COUNTIFS($AH$2:$AH$2182, $AH$2:$AH$2182, $AW$2:$AW$2182, $BK247)+(COUNTIFS($AH$2:$AH$2182, $AH$2:$AH$2182, $AW$2:$AW$2182, $BK247)=0))))</f>
        <v>1</v>
      </c>
      <c r="BM247" cm="1">
        <f t="array" ref="BM247">COUNTA(_xlfn.UNIQUE(_xlfn._xlws.FILTER(Table1[Project Topic], Table1[Organization]=$BK247)))</f>
        <v>1</v>
      </c>
      <c r="BN247" s="1" t="str">
        <v>FOUNDATION WEGEMT - A EUROPEAN ASSOCIATION OF UNIVERSITIES IN MARINE TECHNOLOGY AND RELATED SCIENCES</v>
      </c>
      <c r="BO247" t="s">
        <v>1184</v>
      </c>
      <c r="BP247" cm="1">
        <f t="array" ref="BP247">SUM(IF(FREQUENCY(IF($R$2:$R$3000=BO247, MATCH($C$2:$C$3000, $C$2:$C$3000, 0)), ROW($C$2:$C$3000)-ROW($C$2)+1), 1))</f>
        <v>1</v>
      </c>
      <c r="BV247" t="str">
        <v>FOUNDATION WEGEMT - A EUROPEAN ASSOCIATION OF UNIVERSITIES IN MARINE TECHNOLOGY AND RELATED SCIENCES</v>
      </c>
      <c r="BW247" cm="1">
        <f t="array" ref="BW247">SUM(--(FREQUENCY(IF($R$2:$R$1538=BV247, MATCH($C$2:$C$1538, $C$2:$C$1538, 0)), ROW($C$2:$C$1538)-ROW($C$2)+1)&gt;0))</f>
        <v>1</v>
      </c>
    </row>
    <row r="248" spans="1:75" ht="31.8" customHeight="1" x14ac:dyDescent="0.3">
      <c r="A248" s="56">
        <v>17</v>
      </c>
      <c r="B248" s="1" t="s">
        <v>22</v>
      </c>
      <c r="C248" s="24" t="s">
        <v>2903</v>
      </c>
      <c r="D248" s="24" t="s">
        <v>2904</v>
      </c>
      <c r="E248" s="1">
        <v>101084405</v>
      </c>
      <c r="F248" s="21">
        <v>44896</v>
      </c>
      <c r="G248" s="21">
        <v>46265</v>
      </c>
      <c r="H248" s="21" t="s">
        <v>2871</v>
      </c>
      <c r="I248" s="24" t="s">
        <v>3075</v>
      </c>
      <c r="J248" s="24" t="s">
        <v>3076</v>
      </c>
      <c r="K248" s="24" t="s">
        <v>2905</v>
      </c>
      <c r="L248" s="24" t="s">
        <v>128</v>
      </c>
      <c r="M248" s="127" t="s">
        <v>2906</v>
      </c>
      <c r="N248" s="24" t="s">
        <v>1328</v>
      </c>
      <c r="O248" s="40" t="s">
        <v>3077</v>
      </c>
      <c r="P248" s="1" t="s">
        <v>457</v>
      </c>
      <c r="Q248" s="97">
        <f>IFERROR(INDEX(BP:BP, MATCH(R248, BN:BN, 0)), "")</f>
        <v>1</v>
      </c>
      <c r="R248" s="1" t="s">
        <v>301</v>
      </c>
      <c r="S248" s="1" t="s">
        <v>47</v>
      </c>
      <c r="T248" s="1" t="s">
        <v>3619</v>
      </c>
      <c r="U248" s="26" t="s">
        <v>22</v>
      </c>
      <c r="V248" s="1" t="s">
        <v>22</v>
      </c>
      <c r="W248" s="26" t="s">
        <v>22</v>
      </c>
      <c r="X248" s="10" t="s">
        <v>22</v>
      </c>
      <c r="Y248" s="10" t="s">
        <v>22</v>
      </c>
      <c r="Z248" s="26" t="s">
        <v>22</v>
      </c>
      <c r="AA248" s="26" t="s">
        <v>22</v>
      </c>
      <c r="AB248" s="4" t="s">
        <v>22</v>
      </c>
      <c r="AC248" s="4" t="s">
        <v>22</v>
      </c>
      <c r="AF248">
        <v>14</v>
      </c>
      <c r="AG248" t="str">
        <v>off shore wind energy production</v>
      </c>
      <c r="AH248" t="str">
        <v>PROMOTioN - Progress on Meshed HVDC Offshore Transmission Networks</v>
      </c>
      <c r="AI248" t="str">
        <v>PROMOTION</v>
      </c>
      <c r="AJ248">
        <v>691714</v>
      </c>
      <c r="AK248">
        <v>42370</v>
      </c>
      <c r="AL248">
        <v>44104</v>
      </c>
      <c r="AM248" t="str">
        <v>null</v>
      </c>
      <c r="AN248" t="str">
        <v>null</v>
      </c>
      <c r="AO248" t="str">
        <v>null</v>
      </c>
      <c r="AP248" t="str">
        <v>null</v>
      </c>
      <c r="AQ248" t="str">
        <v>H2020-EU.3.3. - SOCIETAL CHALLENGES - Secure, clean and efficient energy</v>
      </c>
      <c r="AR248" t="str">
        <v>LCE-05-2015 - Innovation and technologies for the deployment of meshed off-shore grids</v>
      </c>
      <c r="AS248" t="str">
        <v>H2020-LCE-2014-2015</v>
      </c>
      <c r="AT248" t="str">
        <v>https://cordis.europa.eu/project/id/691714</v>
      </c>
      <c r="AU248" t="str">
        <v>Participant</v>
      </c>
      <c r="AV248">
        <v>1</v>
      </c>
      <c r="AW248" t="str">
        <v>Politecnic University of Valencia</v>
      </c>
      <c r="AX248" t="str">
        <v>Spain</v>
      </c>
      <c r="AY248" t="str">
        <v>€ 800 798,54</v>
      </c>
      <c r="AZ248" t="str">
        <v>null</v>
      </c>
      <c r="BA248" t="str">
        <v>null</v>
      </c>
      <c r="BB248" t="str">
        <v>Blasco Giménez</v>
      </c>
      <c r="BC248" t="str">
        <v>Researcher</v>
      </c>
      <c r="BD248" t="str">
        <v>rblasco@upv.es</v>
      </c>
      <c r="BE248" t="str">
        <v>null</v>
      </c>
      <c r="BF248" t="str">
        <v>null</v>
      </c>
      <c r="BG248" t="str">
        <v>null</v>
      </c>
      <c r="BH248" t="str">
        <v>null</v>
      </c>
      <c r="BK248" t="str">
        <v>CLUSTER DE ENERGIA</v>
      </c>
      <c r="BL248" cm="1">
        <f t="array" ref="BL248">SUMPRODUCT(($AW$2:$AW$2182=$BK248)*(1/(COUNTIFS($AH$2:$AH$2182, $AH$2:$AH$2182, $AW$2:$AW$2182, $BK248)+(COUNTIFS($AH$2:$AH$2182, $AH$2:$AH$2182, $AW$2:$AW$2182, $BK248)=0))))</f>
        <v>1</v>
      </c>
      <c r="BM248" cm="1">
        <f t="array" ref="BM248">COUNTA(_xlfn.UNIQUE(_xlfn._xlws.FILTER(Table1[Project Topic], Table1[Organization]=$BK248)))</f>
        <v>1</v>
      </c>
      <c r="BN248" s="93" t="str">
        <v>GLAFCOS MARINE EPE</v>
      </c>
      <c r="BO248" t="s">
        <v>1186</v>
      </c>
      <c r="BP248" cm="1">
        <f t="array" ref="BP248">SUM(IF(FREQUENCY(IF($R$2:$R$3000=BO248, MATCH($C$2:$C$3000, $C$2:$C$3000, 0)), ROW($C$2:$C$3000)-ROW($C$2)+1), 1))</f>
        <v>1</v>
      </c>
      <c r="BV248" t="str">
        <v>GLAFCOS MARINE EPE</v>
      </c>
      <c r="BW248" cm="1">
        <f t="array" ref="BW248">SUM(--(FREQUENCY(IF($R$2:$R$1538=BV248, MATCH($C$2:$C$1538, $C$2:$C$1538, 0)), ROW($C$2:$C$1538)-ROW($C$2)+1)&gt;0))</f>
        <v>1</v>
      </c>
    </row>
    <row r="249" spans="1:75" ht="31.8" customHeight="1" x14ac:dyDescent="0.3">
      <c r="A249" s="56">
        <v>17</v>
      </c>
      <c r="B249" s="1" t="s">
        <v>22</v>
      </c>
      <c r="C249" s="24" t="s">
        <v>2903</v>
      </c>
      <c r="D249" s="24" t="s">
        <v>2904</v>
      </c>
      <c r="E249" s="1">
        <v>101084405</v>
      </c>
      <c r="F249" s="21">
        <v>44896</v>
      </c>
      <c r="G249" s="21">
        <v>46265</v>
      </c>
      <c r="H249" s="21" t="s">
        <v>2871</v>
      </c>
      <c r="I249" s="24" t="s">
        <v>3075</v>
      </c>
      <c r="J249" s="24" t="s">
        <v>3076</v>
      </c>
      <c r="K249" s="24" t="s">
        <v>2905</v>
      </c>
      <c r="L249" s="24" t="s">
        <v>128</v>
      </c>
      <c r="M249" s="127" t="s">
        <v>2906</v>
      </c>
      <c r="N249" s="24" t="s">
        <v>1328</v>
      </c>
      <c r="O249" s="40" t="s">
        <v>3077</v>
      </c>
      <c r="P249" s="1" t="s">
        <v>408</v>
      </c>
      <c r="Q249" s="97">
        <f>IFERROR(INDEX(BP:BP, MATCH(R249, BN:BN, 0)), "")</f>
        <v>1</v>
      </c>
      <c r="R249" s="24" t="s">
        <v>2416</v>
      </c>
      <c r="S249" s="24" t="s">
        <v>47</v>
      </c>
      <c r="T249" s="24" t="s">
        <v>2943</v>
      </c>
      <c r="U249" s="26" t="s">
        <v>22</v>
      </c>
      <c r="V249" s="1" t="s">
        <v>3081</v>
      </c>
      <c r="W249" s="1" t="s">
        <v>3616</v>
      </c>
      <c r="X249" s="1" t="s">
        <v>408</v>
      </c>
      <c r="Y249" s="1" t="s">
        <v>3617</v>
      </c>
      <c r="Z249" s="26" t="s">
        <v>22</v>
      </c>
      <c r="AA249" s="26" t="s">
        <v>22</v>
      </c>
      <c r="AB249" s="4" t="s">
        <v>3618</v>
      </c>
      <c r="AC249" s="4" t="s">
        <v>2949</v>
      </c>
      <c r="AF249">
        <v>14</v>
      </c>
      <c r="AG249" t="str">
        <v>off shore wind energy production</v>
      </c>
      <c r="AH249" t="str">
        <v>PROMOTioN - Progress on Meshed HVDC Offshore Transmission Networks</v>
      </c>
      <c r="AI249" t="str">
        <v>PROMOTION</v>
      </c>
      <c r="AJ249">
        <v>691714</v>
      </c>
      <c r="AK249">
        <v>42370</v>
      </c>
      <c r="AL249">
        <v>44104</v>
      </c>
      <c r="AM249" t="str">
        <v>null</v>
      </c>
      <c r="AN249" t="str">
        <v>null</v>
      </c>
      <c r="AO249" t="str">
        <v>null</v>
      </c>
      <c r="AP249" t="str">
        <v>null</v>
      </c>
      <c r="AQ249" t="str">
        <v>H2020-EU.3.3. - SOCIETAL CHALLENGES - Secure, clean and efficient energy</v>
      </c>
      <c r="AR249" t="str">
        <v>LCE-05-2015 - Innovation and technologies for the deployment of meshed off-shore grids</v>
      </c>
      <c r="AS249" t="str">
        <v>H2020-LCE-2014-2015</v>
      </c>
      <c r="AT249" t="str">
        <v>https://cordis.europa.eu/project/id/691714</v>
      </c>
      <c r="AU249" t="str">
        <v>Participant</v>
      </c>
      <c r="AV249">
        <v>1</v>
      </c>
      <c r="AW249" t="str">
        <v>Politecnic University of Valencia</v>
      </c>
      <c r="AX249" t="str">
        <v>Spain</v>
      </c>
      <c r="AY249" t="str">
        <v>€ 800 798,54</v>
      </c>
      <c r="AZ249" t="str">
        <v>null</v>
      </c>
      <c r="BA249" t="str">
        <v>null</v>
      </c>
      <c r="BB249" t="str">
        <v>Garcia Gil</v>
      </c>
      <c r="BC249" t="str">
        <v>Researcher</v>
      </c>
      <c r="BD249" t="str">
        <v>pggil@isa.upv.es</v>
      </c>
      <c r="BE249" t="str">
        <v>null</v>
      </c>
      <c r="BF249" t="str">
        <v>null</v>
      </c>
      <c r="BG249" t="str">
        <v>null</v>
      </c>
      <c r="BH249" t="str">
        <v>null</v>
      </c>
      <c r="BK249" t="str">
        <v>FLANDERS MAKE</v>
      </c>
      <c r="BL249" cm="1">
        <f t="array" ref="BL249">SUMPRODUCT(($AW$2:$AW$2182=$BK249)*(1/(COUNTIFS($AH$2:$AH$2182, $AH$2:$AH$2182, $AW$2:$AW$2182, $BK249)+(COUNTIFS($AH$2:$AH$2182, $AH$2:$AH$2182, $AW$2:$AW$2182, $BK249)=0))))</f>
        <v>1</v>
      </c>
      <c r="BM249" cm="1">
        <f t="array" ref="BM249">COUNTA(_xlfn.UNIQUE(_xlfn._xlws.FILTER(Table1[Project Topic], Table1[Organization]=$BK249)))</f>
        <v>1</v>
      </c>
      <c r="BN249" s="1" t="str">
        <v>IBM IRELAND LIMITED</v>
      </c>
      <c r="BO249" t="s">
        <v>1187</v>
      </c>
      <c r="BP249" cm="1">
        <f t="array" ref="BP249">SUM(IF(FREQUENCY(IF($R$2:$R$3000=BO249, MATCH($C$2:$C$3000, $C$2:$C$3000, 0)), ROW($C$2:$C$3000)-ROW($C$2)+1), 1))</f>
        <v>1</v>
      </c>
      <c r="BV249" t="str">
        <v>IBM IRELAND LIMITED</v>
      </c>
      <c r="BW249" cm="1">
        <f t="array" ref="BW249">SUM(--(FREQUENCY(IF($R$2:$R$1538=BV249, MATCH($C$2:$C$1538, $C$2:$C$1538, 0)), ROW($C$2:$C$1538)-ROW($C$2)+1)&gt;0))</f>
        <v>2</v>
      </c>
    </row>
    <row r="250" spans="1:75" ht="31.8" customHeight="1" x14ac:dyDescent="0.3">
      <c r="A250" s="56">
        <v>17</v>
      </c>
      <c r="B250" s="1" t="s">
        <v>22</v>
      </c>
      <c r="C250" s="24" t="s">
        <v>2903</v>
      </c>
      <c r="D250" s="24" t="s">
        <v>2904</v>
      </c>
      <c r="E250" s="1">
        <v>101084405</v>
      </c>
      <c r="F250" s="21">
        <v>44896</v>
      </c>
      <c r="G250" s="21">
        <v>46265</v>
      </c>
      <c r="H250" s="21" t="s">
        <v>2871</v>
      </c>
      <c r="I250" s="24" t="s">
        <v>3075</v>
      </c>
      <c r="J250" s="24" t="s">
        <v>3076</v>
      </c>
      <c r="K250" s="24" t="s">
        <v>2905</v>
      </c>
      <c r="L250" s="24" t="s">
        <v>128</v>
      </c>
      <c r="M250" s="127" t="s">
        <v>2906</v>
      </c>
      <c r="N250" s="24" t="s">
        <v>1328</v>
      </c>
      <c r="O250" s="40" t="s">
        <v>3077</v>
      </c>
      <c r="P250" s="1" t="s">
        <v>457</v>
      </c>
      <c r="Q250" s="97">
        <f>IFERROR(INDEX(BP:BP, MATCH(R250, BN:BN, 0)), "")</f>
        <v>2</v>
      </c>
      <c r="R250" s="1" t="s">
        <v>3626</v>
      </c>
      <c r="S250" s="1" t="s">
        <v>132</v>
      </c>
      <c r="T250" s="1" t="s">
        <v>3627</v>
      </c>
      <c r="U250" s="26" t="s">
        <v>22</v>
      </c>
      <c r="V250" s="1" t="s">
        <v>22</v>
      </c>
      <c r="W250" s="26" t="s">
        <v>22</v>
      </c>
      <c r="X250" s="10" t="s">
        <v>22</v>
      </c>
      <c r="Y250" s="10" t="s">
        <v>22</v>
      </c>
      <c r="Z250" s="26" t="s">
        <v>22</v>
      </c>
      <c r="AA250" s="26" t="s">
        <v>22</v>
      </c>
      <c r="AB250" s="4" t="s">
        <v>22</v>
      </c>
      <c r="AC250" s="4" t="s">
        <v>22</v>
      </c>
      <c r="AF250">
        <v>16</v>
      </c>
      <c r="AG250" t="str">
        <v>offshore wind energy</v>
      </c>
      <c r="AH250" t="str">
        <v>Risk Based Consenting of Offshore Renewable Energy Projects</v>
      </c>
      <c r="AI250" t="str">
        <v>RiCORE </v>
      </c>
      <c r="AJ250">
        <v>646441</v>
      </c>
      <c r="AK250">
        <v>42005</v>
      </c>
      <c r="AL250">
        <v>42551</v>
      </c>
      <c r="AM250" t="str">
        <v>null</v>
      </c>
      <c r="AN250" t="str">
        <v>€ 1 393 532,55</v>
      </c>
      <c r="AO250" t="str">
        <v>null</v>
      </c>
      <c r="AP250" t="str">
        <v>null</v>
      </c>
      <c r="AQ250" t="str">
        <v>H2020-EU.3.3. - SOCIETAL CHALLENGES - Secure, clean and efficient energy</v>
      </c>
      <c r="AR250" t="str">
        <v>LCE-04-2014 - Market uptake of existing and emerging renewable electricity, heating and cooling technologies</v>
      </c>
      <c r="AS250" t="str">
        <v>H2020-LCE-2014-2020</v>
      </c>
      <c r="AT250" t="str">
        <v>https://cordis.europa.eu/project/id/646441</v>
      </c>
      <c r="AU250" t="str">
        <v>Participant</v>
      </c>
      <c r="AV250">
        <v>1</v>
      </c>
      <c r="AW250" t="str">
        <v>E-CUBE STRATEGY CONSULTANTS</v>
      </c>
      <c r="AX250" t="str">
        <v>France</v>
      </c>
      <c r="AY250" t="str">
        <v>€ 197 900,00</v>
      </c>
      <c r="AZ250" t="str">
        <v>null</v>
      </c>
      <c r="BA250" t="str">
        <v>null</v>
      </c>
      <c r="BB250" t="str">
        <v>null</v>
      </c>
      <c r="BC250" t="str">
        <v>null</v>
      </c>
      <c r="BD250" t="str">
        <v>null</v>
      </c>
      <c r="BE250" t="str">
        <v>null</v>
      </c>
      <c r="BF250" t="str">
        <v>null</v>
      </c>
      <c r="BG250" t="str">
        <v>null</v>
      </c>
      <c r="BH250" t="str">
        <v>null</v>
      </c>
      <c r="BK250" t="str">
        <v>NORTHER</v>
      </c>
      <c r="BL250" cm="1">
        <f t="array" ref="BL250">SUMPRODUCT(($AW$2:$AW$2182=$BK250)*(1/(COUNTIFS($AH$2:$AH$2182, $AH$2:$AH$2182, $AW$2:$AW$2182, $BK250)+(COUNTIFS($AH$2:$AH$2182, $AH$2:$AH$2182, $AW$2:$AW$2182, $BK250)=0))))</f>
        <v>1</v>
      </c>
      <c r="BM250" cm="1">
        <f t="array" ref="BM250">COUNTA(_xlfn.UNIQUE(_xlfn._xlws.FILTER(Table1[Project Topic], Table1[Organization]=$BK250)))</f>
        <v>1</v>
      </c>
      <c r="BN250" s="93" t="str">
        <v>INLECOM GROUP</v>
      </c>
      <c r="BO250" t="s">
        <v>1189</v>
      </c>
      <c r="BP250" cm="1">
        <f t="array" ref="BP250">SUM(IF(FREQUENCY(IF($R$2:$R$3000=BO250, MATCH($C$2:$C$3000, $C$2:$C$3000, 0)), ROW($C$2:$C$3000)-ROW($C$2)+1), 1))</f>
        <v>1</v>
      </c>
      <c r="BV250" t="str">
        <v>INLECOM GROUP</v>
      </c>
      <c r="BW250" cm="1">
        <f t="array" ref="BW250">SUM(--(FREQUENCY(IF($R$2:$R$1538=BV250, MATCH($C$2:$C$1538, $C$2:$C$1538, 0)), ROW($C$2:$C$1538)-ROW($C$2)+1)&gt;0))</f>
        <v>2</v>
      </c>
    </row>
    <row r="251" spans="1:75" ht="31.8" customHeight="1" x14ac:dyDescent="0.3">
      <c r="A251" s="56">
        <v>17</v>
      </c>
      <c r="B251" s="1" t="s">
        <v>22</v>
      </c>
      <c r="C251" s="24" t="s">
        <v>2903</v>
      </c>
      <c r="D251" s="24" t="s">
        <v>2904</v>
      </c>
      <c r="E251" s="1">
        <v>101084405</v>
      </c>
      <c r="F251" s="21">
        <v>44896</v>
      </c>
      <c r="G251" s="21">
        <v>46265</v>
      </c>
      <c r="H251" s="21" t="s">
        <v>2871</v>
      </c>
      <c r="I251" s="24" t="s">
        <v>3075</v>
      </c>
      <c r="J251" s="24" t="s">
        <v>3076</v>
      </c>
      <c r="K251" s="24" t="s">
        <v>2905</v>
      </c>
      <c r="L251" s="24" t="s">
        <v>128</v>
      </c>
      <c r="M251" s="127" t="s">
        <v>2906</v>
      </c>
      <c r="N251" s="24" t="s">
        <v>1328</v>
      </c>
      <c r="O251" s="40" t="s">
        <v>3077</v>
      </c>
      <c r="P251" s="1" t="s">
        <v>457</v>
      </c>
      <c r="Q251" s="97">
        <f>IFERROR(INDEX(BP:BP, MATCH(R251, BN:BN, 0)), "")</f>
        <v>5</v>
      </c>
      <c r="R251" s="1" t="s">
        <v>3633</v>
      </c>
      <c r="S251" s="1" t="s">
        <v>573</v>
      </c>
      <c r="T251" s="1" t="s">
        <v>3634</v>
      </c>
      <c r="U251" s="26" t="s">
        <v>22</v>
      </c>
      <c r="V251" s="1" t="s">
        <v>22</v>
      </c>
      <c r="W251" s="26" t="s">
        <v>22</v>
      </c>
      <c r="X251" s="10" t="s">
        <v>22</v>
      </c>
      <c r="Y251" s="10" t="s">
        <v>22</v>
      </c>
      <c r="Z251" s="26" t="s">
        <v>22</v>
      </c>
      <c r="AA251" s="26" t="s">
        <v>22</v>
      </c>
      <c r="AB251" s="4" t="s">
        <v>22</v>
      </c>
      <c r="AC251" s="4" t="s">
        <v>22</v>
      </c>
      <c r="AF251">
        <v>16</v>
      </c>
      <c r="AG251" t="str">
        <v>offshore wind energy</v>
      </c>
      <c r="AH251" t="str">
        <v>Risk Based Consenting of Offshore Renewable Energy Projects</v>
      </c>
      <c r="AI251" t="str">
        <v>RiCORE </v>
      </c>
      <c r="AJ251">
        <v>646440</v>
      </c>
      <c r="AK251">
        <v>42005</v>
      </c>
      <c r="AL251">
        <v>42551</v>
      </c>
      <c r="AM251" t="str">
        <v>null</v>
      </c>
      <c r="AN251" t="str">
        <v>€ 1 393 532,54</v>
      </c>
      <c r="AO251" t="str">
        <v>null</v>
      </c>
      <c r="AP251" t="str">
        <v>null</v>
      </c>
      <c r="AQ251" t="str">
        <v>H2020-EU.3.3. - SOCIETAL CHALLENGES - Secure, clean and efficient energy</v>
      </c>
      <c r="AR251" t="str">
        <v>LCE-04-2014 - Market uptake of existing and emerging renewable electricity, heating and cooling technologies</v>
      </c>
      <c r="AS251" t="str">
        <v>H2020-LCE-2014-2019</v>
      </c>
      <c r="AT251" t="str">
        <v>https://cordis.europa.eu/project/id/646440</v>
      </c>
      <c r="AU251" t="str">
        <v>Participant</v>
      </c>
      <c r="AV251">
        <v>1</v>
      </c>
      <c r="AW251" t="str">
        <v>FUNDACION AZTI - AZTI FUNDAZIOA</v>
      </c>
      <c r="AX251" t="str">
        <v>Spain</v>
      </c>
      <c r="AY251" t="str">
        <v>€ 201 650,00</v>
      </c>
      <c r="AZ251" t="str">
        <v>null</v>
      </c>
      <c r="BA251" t="str">
        <v>null</v>
      </c>
      <c r="BB251" t="str">
        <v>null</v>
      </c>
      <c r="BC251" t="str">
        <v>null</v>
      </c>
      <c r="BD251" t="str">
        <v>null</v>
      </c>
      <c r="BE251" t="str">
        <v>null</v>
      </c>
      <c r="BF251" t="str">
        <v>null</v>
      </c>
      <c r="BG251" t="str">
        <v>null</v>
      </c>
      <c r="BH251" t="str">
        <v>null</v>
      </c>
      <c r="BK251" t="str">
        <v>SIRRIS HET COLLECTIEF CENTRUM VAN DE TECHNOLOGISCHE INDUSTRIE</v>
      </c>
      <c r="BL251" cm="1">
        <f t="array" ref="BL251">SUMPRODUCT(($AW$2:$AW$2182=$BK251)*(1/(COUNTIFS($AH$2:$AH$2182, $AH$2:$AH$2182, $AW$2:$AW$2182, $BK251)+(COUNTIFS($AH$2:$AH$2182, $AH$2:$AH$2182, $AW$2:$AW$2182, $BK251)=0))))</f>
        <v>1</v>
      </c>
      <c r="BM251" cm="1">
        <f t="array" ref="BM251">COUNTA(_xlfn.UNIQUE(_xlfn._xlws.FILTER(Table1[Project Topic], Table1[Organization]=$BK251)))</f>
        <v>1</v>
      </c>
      <c r="BN251" s="1" t="str">
        <v>KONNECTA SYSTEMS IKE</v>
      </c>
      <c r="BO251" t="s">
        <v>1192</v>
      </c>
      <c r="BP251" cm="1">
        <f t="array" ref="BP251">SUM(IF(FREQUENCY(IF($R$2:$R$3000=BO251, MATCH($C$2:$C$3000, $C$2:$C$3000, 0)), ROW($C$2:$C$3000)-ROW($C$2)+1), 1))</f>
        <v>1</v>
      </c>
      <c r="BV251" t="str">
        <v>KONNECTA SYSTEMS IKE</v>
      </c>
      <c r="BW251" cm="1">
        <f t="array" ref="BW251">SUM(--(FREQUENCY(IF($R$2:$R$1538=BV251, MATCH($C$2:$C$1538, $C$2:$C$1538, 0)), ROW($C$2:$C$1538)-ROW($C$2)+1)&gt;0))</f>
        <v>1</v>
      </c>
    </row>
    <row r="252" spans="1:75" ht="31.8" customHeight="1" x14ac:dyDescent="0.3">
      <c r="A252" s="56">
        <v>17</v>
      </c>
      <c r="B252" s="1" t="s">
        <v>22</v>
      </c>
      <c r="C252" s="24" t="s">
        <v>2903</v>
      </c>
      <c r="D252" s="24" t="s">
        <v>2904</v>
      </c>
      <c r="E252" s="1">
        <v>101084405</v>
      </c>
      <c r="F252" s="21">
        <v>44896</v>
      </c>
      <c r="G252" s="21">
        <v>46265</v>
      </c>
      <c r="H252" s="21" t="s">
        <v>2871</v>
      </c>
      <c r="I252" s="24" t="s">
        <v>3075</v>
      </c>
      <c r="J252" s="24" t="s">
        <v>3076</v>
      </c>
      <c r="K252" s="24" t="s">
        <v>2905</v>
      </c>
      <c r="L252" s="24" t="s">
        <v>128</v>
      </c>
      <c r="M252" s="127" t="s">
        <v>2906</v>
      </c>
      <c r="N252" s="24" t="s">
        <v>1328</v>
      </c>
      <c r="O252" s="40" t="s">
        <v>3077</v>
      </c>
      <c r="P252" s="1" t="s">
        <v>457</v>
      </c>
      <c r="Q252" s="97">
        <f>IFERROR(INDEX(BP:BP, MATCH(R252, BN:BN, 0)), "")</f>
        <v>5</v>
      </c>
      <c r="R252" s="1" t="s">
        <v>3630</v>
      </c>
      <c r="S252" s="1" t="s">
        <v>47</v>
      </c>
      <c r="T252" s="1" t="s">
        <v>3631</v>
      </c>
      <c r="U252" s="26" t="s">
        <v>22</v>
      </c>
      <c r="V252" s="1" t="s">
        <v>22</v>
      </c>
      <c r="W252" s="26" t="s">
        <v>22</v>
      </c>
      <c r="X252" s="10" t="s">
        <v>22</v>
      </c>
      <c r="Y252" s="10" t="s">
        <v>22</v>
      </c>
      <c r="Z252" s="26" t="s">
        <v>22</v>
      </c>
      <c r="AA252" s="26" t="s">
        <v>22</v>
      </c>
      <c r="AB252" s="4" t="s">
        <v>22</v>
      </c>
      <c r="AC252" s="4" t="s">
        <v>22</v>
      </c>
      <c r="AF252">
        <v>16</v>
      </c>
      <c r="AG252" t="str">
        <v>offshore wind energy</v>
      </c>
      <c r="AH252" t="str">
        <v>Risk Based Consenting of Offshore Renewable Energy Projects</v>
      </c>
      <c r="AI252" t="str">
        <v>RiCORE </v>
      </c>
      <c r="AJ252">
        <v>646437</v>
      </c>
      <c r="AK252">
        <v>42005</v>
      </c>
      <c r="AL252">
        <v>42551</v>
      </c>
      <c r="AM252" t="str">
        <v>null</v>
      </c>
      <c r="AN252" t="str">
        <v>€ 1 393 532,51</v>
      </c>
      <c r="AO252" t="str">
        <v>null</v>
      </c>
      <c r="AP252" t="str">
        <v>null</v>
      </c>
      <c r="AQ252" t="str">
        <v>H2020-EU.3.3. - SOCIETAL CHALLENGES - Secure, clean and efficient energy</v>
      </c>
      <c r="AR252" t="str">
        <v>LCE-04-2014 - Market uptake of existing and emerging renewable electricity, heating and cooling technologies</v>
      </c>
      <c r="AS252" t="str">
        <v>H2020-LCE-2014-2016</v>
      </c>
      <c r="AT252" t="str">
        <v>https://cordis.europa.eu/project/id/646437</v>
      </c>
      <c r="AU252" t="str">
        <v>Participant</v>
      </c>
      <c r="AV252">
        <v>1</v>
      </c>
      <c r="AW252" t="str">
        <v>MARINE SCOTLAND</v>
      </c>
      <c r="AX252" t="str">
        <v>United Kingdom</v>
      </c>
      <c r="AY252" t="str">
        <v>€ 147 900,00</v>
      </c>
      <c r="AZ252" t="str">
        <v>null</v>
      </c>
      <c r="BA252" t="str">
        <v>null</v>
      </c>
      <c r="BB252" t="str">
        <v>null</v>
      </c>
      <c r="BC252" t="str">
        <v>null</v>
      </c>
      <c r="BD252" t="str">
        <v>null</v>
      </c>
      <c r="BE252" t="str">
        <v>null</v>
      </c>
      <c r="BF252" t="str">
        <v>null</v>
      </c>
      <c r="BG252" t="str">
        <v>null</v>
      </c>
      <c r="BH252" t="str">
        <v>null</v>
      </c>
      <c r="BK252" t="str">
        <v>TECNICAS Y SERVICIOS DE INGENIERÃA, S.L.</v>
      </c>
      <c r="BL252" cm="1">
        <f t="array" ref="BL252">SUMPRODUCT(($AW$2:$AW$2182=$BK252)*(1/(COUNTIFS($AH$2:$AH$2182, $AH$2:$AH$2182, $AW$2:$AW$2182, $BK252)+(COUNTIFS($AH$2:$AH$2182, $AH$2:$AH$2182, $AW$2:$AW$2182, $BK252)=0))))</f>
        <v>1</v>
      </c>
      <c r="BM252" cm="1">
        <f t="array" ref="BM252">COUNTA(_xlfn.UNIQUE(_xlfn._xlws.FILTER(Table1[Project Topic], Table1[Organization]=$BK252)))</f>
        <v>1</v>
      </c>
      <c r="BN252" s="93" t="str">
        <v>REMONTOWA MARINE DESIGN &amp; CONSULTING SP. ZOO</v>
      </c>
      <c r="BO252" t="s">
        <v>1195</v>
      </c>
      <c r="BP252" cm="1">
        <f t="array" ref="BP252">SUM(IF(FREQUENCY(IF($R$2:$R$3000=BO252, MATCH($C$2:$C$3000, $C$2:$C$3000, 0)), ROW($C$2:$C$3000)-ROW($C$2)+1), 1))</f>
        <v>1</v>
      </c>
      <c r="BV252" t="str">
        <v>REMONTOWA MARINE DESIGN &amp; CONSULTING SP. ZOO</v>
      </c>
      <c r="BW252" cm="1">
        <f t="array" ref="BW252">SUM(--(FREQUENCY(IF($R$2:$R$1538=BV252, MATCH($C$2:$C$1538, $C$2:$C$1538, 0)), ROW($C$2:$C$1538)-ROW($C$2)+1)&gt;0))</f>
        <v>1</v>
      </c>
    </row>
    <row r="253" spans="1:75" ht="31.8" customHeight="1" x14ac:dyDescent="0.3">
      <c r="A253" s="56">
        <v>17</v>
      </c>
      <c r="B253" s="1" t="s">
        <v>22</v>
      </c>
      <c r="C253" s="24" t="s">
        <v>2903</v>
      </c>
      <c r="D253" s="24" t="s">
        <v>2904</v>
      </c>
      <c r="E253" s="1">
        <v>101084405</v>
      </c>
      <c r="F253" s="21">
        <v>44896</v>
      </c>
      <c r="G253" s="21">
        <v>46265</v>
      </c>
      <c r="H253" s="21" t="s">
        <v>2871</v>
      </c>
      <c r="I253" s="24" t="s">
        <v>3075</v>
      </c>
      <c r="J253" s="24" t="s">
        <v>3076</v>
      </c>
      <c r="K253" s="24" t="s">
        <v>2905</v>
      </c>
      <c r="L253" s="24" t="s">
        <v>128</v>
      </c>
      <c r="M253" s="127" t="s">
        <v>2906</v>
      </c>
      <c r="N253" s="24" t="s">
        <v>1328</v>
      </c>
      <c r="O253" s="40" t="s">
        <v>3077</v>
      </c>
      <c r="P253" s="1" t="s">
        <v>457</v>
      </c>
      <c r="Q253" s="97">
        <f>IFERROR(INDEX(BP:BP, MATCH(R253, BN:BN, 0)), "")</f>
        <v>2</v>
      </c>
      <c r="R253" s="1" t="s">
        <v>3635</v>
      </c>
      <c r="S253" s="1" t="s">
        <v>36</v>
      </c>
      <c r="T253" s="1" t="s">
        <v>3636</v>
      </c>
      <c r="U253" s="26" t="s">
        <v>22</v>
      </c>
      <c r="V253" s="1" t="s">
        <v>22</v>
      </c>
      <c r="W253" s="26" t="s">
        <v>22</v>
      </c>
      <c r="X253" s="10" t="s">
        <v>22</v>
      </c>
      <c r="Y253" s="10" t="s">
        <v>22</v>
      </c>
      <c r="Z253" s="26" t="s">
        <v>22</v>
      </c>
      <c r="AA253" s="26" t="s">
        <v>22</v>
      </c>
      <c r="AB253" s="4" t="s">
        <v>22</v>
      </c>
      <c r="AC253" s="4" t="s">
        <v>22</v>
      </c>
      <c r="AF253">
        <v>16</v>
      </c>
      <c r="AG253" t="str">
        <v>offshore wind energy</v>
      </c>
      <c r="AH253" t="str">
        <v>Risk Based Consenting of Offshore Renewable Energy Projects</v>
      </c>
      <c r="AI253" t="str">
        <v>RiCORE </v>
      </c>
      <c r="AJ253">
        <v>646436</v>
      </c>
      <c r="AK253">
        <v>42005</v>
      </c>
      <c r="AL253">
        <v>42551</v>
      </c>
      <c r="AM253" t="str">
        <v>null</v>
      </c>
      <c r="AN253" t="str">
        <v>€ 1 393 532,50</v>
      </c>
      <c r="AO253" t="str">
        <v>null</v>
      </c>
      <c r="AP253" t="str">
        <v>null</v>
      </c>
      <c r="AQ253" t="str">
        <v>H2020-EU.3.3. - SOCIETAL CHALLENGES - Secure, clean and efficient energy</v>
      </c>
      <c r="AR253" t="str">
        <v>LCE-04-2014 - Market uptake of existing and emerging renewable electricity, heating and cooling technologies</v>
      </c>
      <c r="AS253" t="str">
        <v>H2020-LCE-2014-2015</v>
      </c>
      <c r="AT253" t="str">
        <v>https://cordis.europa.eu/project/id/646436</v>
      </c>
      <c r="AU253" t="str">
        <v>coordinator</v>
      </c>
      <c r="AV253">
        <v>1</v>
      </c>
      <c r="AW253" t="str">
        <v>ROBERT GORDON UNIVERSITY</v>
      </c>
      <c r="AX253" t="str">
        <v>United Kingdom</v>
      </c>
      <c r="AY253" t="str">
        <v>€ 363 407,50</v>
      </c>
      <c r="AZ253" t="str">
        <v>www.linkedin.com/school/robertgordonuniversity</v>
      </c>
      <c r="BA253" t="str">
        <v>null</v>
      </c>
      <c r="BB253" t="str">
        <v>David Gray</v>
      </c>
      <c r="BC253" t="str">
        <v>Coordinator</v>
      </c>
      <c r="BD253" t="str">
        <v> david.gray@rgu.ac.uk</v>
      </c>
      <c r="BE253" t="str">
        <v>+44 (0) 7920 080130</v>
      </c>
      <c r="BF253" t="str">
        <v>null</v>
      </c>
      <c r="BG253" t="str">
        <v>null</v>
      </c>
      <c r="BH253" t="str">
        <v>null</v>
      </c>
      <c r="BK253" t="str">
        <v>VRIJE UNIVERSITEIT BRUSSEL</v>
      </c>
      <c r="BL253" cm="1">
        <f t="array" ref="BL253">SUMPRODUCT(($AW$2:$AW$2182=$BK253)*(1/(COUNTIFS($AH$2:$AH$2182, $AH$2:$AH$2182, $AW$2:$AW$2182, $BK253)+(COUNTIFS($AH$2:$AH$2182, $AH$2:$AH$2182, $AW$2:$AW$2182, $BK253)=0))))</f>
        <v>1</v>
      </c>
      <c r="BM253" cm="1">
        <f t="array" ref="BM253">COUNTA(_xlfn.UNIQUE(_xlfn._xlws.FILTER(Table1[Project Topic], Table1[Organization]=$BK253)))</f>
        <v>2</v>
      </c>
      <c r="BN253" s="1" t="str">
        <v>SEAPORT SOLUTIONS SOCIEDAD LIMITADA</v>
      </c>
      <c r="BO253" t="s">
        <v>1197</v>
      </c>
      <c r="BP253" cm="1">
        <f t="array" ref="BP253">SUM(IF(FREQUENCY(IF($R$2:$R$3000=BO253, MATCH($C$2:$C$3000, $C$2:$C$3000, 0)), ROW($C$2:$C$3000)-ROW($C$2)+1), 1))</f>
        <v>1</v>
      </c>
      <c r="BV253" t="str">
        <v>SEAPORT SOLUTIONS SOCIEDAD LIMITADA</v>
      </c>
      <c r="BW253" cm="1">
        <f t="array" ref="BW253">SUM(--(FREQUENCY(IF($R$2:$R$1538=BV253, MATCH($C$2:$C$1538, $C$2:$C$1538, 0)), ROW($C$2:$C$1538)-ROW($C$2)+1)&gt;0))</f>
        <v>1</v>
      </c>
    </row>
    <row r="254" spans="1:75" ht="31.8" customHeight="1" x14ac:dyDescent="0.3">
      <c r="A254" s="56">
        <v>17</v>
      </c>
      <c r="B254" s="1" t="s">
        <v>22</v>
      </c>
      <c r="C254" s="24" t="s">
        <v>2903</v>
      </c>
      <c r="D254" s="24" t="s">
        <v>2904</v>
      </c>
      <c r="E254" s="1">
        <v>101084405</v>
      </c>
      <c r="F254" s="21">
        <v>44896</v>
      </c>
      <c r="G254" s="21">
        <v>46265</v>
      </c>
      <c r="H254" s="21" t="s">
        <v>2871</v>
      </c>
      <c r="I254" s="24" t="s">
        <v>3075</v>
      </c>
      <c r="J254" s="24" t="s">
        <v>3076</v>
      </c>
      <c r="K254" s="24" t="s">
        <v>2905</v>
      </c>
      <c r="L254" s="24" t="s">
        <v>128</v>
      </c>
      <c r="M254" s="127" t="s">
        <v>2906</v>
      </c>
      <c r="N254" s="24" t="s">
        <v>1328</v>
      </c>
      <c r="O254" s="40" t="s">
        <v>3077</v>
      </c>
      <c r="P254" s="1" t="s">
        <v>457</v>
      </c>
      <c r="Q254" s="97">
        <f>IFERROR(INDEX(BP:BP, MATCH(R254, BN:BN, 0)), "")</f>
        <v>2</v>
      </c>
      <c r="R254" s="1" t="s">
        <v>1571</v>
      </c>
      <c r="S254" s="1" t="s">
        <v>318</v>
      </c>
      <c r="T254" s="1" t="s">
        <v>3623</v>
      </c>
      <c r="U254" s="26" t="s">
        <v>22</v>
      </c>
      <c r="V254" s="1" t="s">
        <v>22</v>
      </c>
      <c r="W254" s="26" t="s">
        <v>22</v>
      </c>
      <c r="X254" s="10" t="s">
        <v>22</v>
      </c>
      <c r="Y254" s="10" t="s">
        <v>22</v>
      </c>
      <c r="Z254" s="26" t="s">
        <v>22</v>
      </c>
      <c r="AA254" s="26" t="s">
        <v>22</v>
      </c>
      <c r="AB254" s="4" t="s">
        <v>22</v>
      </c>
      <c r="AC254" s="4" t="s">
        <v>22</v>
      </c>
      <c r="AF254">
        <v>16</v>
      </c>
      <c r="AG254" t="str">
        <v>offshore wind energy</v>
      </c>
      <c r="AH254" t="str">
        <v>Risk Based Consenting of Offshore Renewable Energy Projects</v>
      </c>
      <c r="AI254" t="str">
        <v>RiCORE </v>
      </c>
      <c r="AJ254">
        <v>646438</v>
      </c>
      <c r="AK254">
        <v>42005</v>
      </c>
      <c r="AL254">
        <v>42551</v>
      </c>
      <c r="AM254" t="str">
        <v>null</v>
      </c>
      <c r="AN254" t="str">
        <v>€ 1 393 532,52</v>
      </c>
      <c r="AO254" t="str">
        <v>null</v>
      </c>
      <c r="AP254" t="str">
        <v>null</v>
      </c>
      <c r="AQ254" t="str">
        <v>H2020-EU.3.3. - SOCIETAL CHALLENGES - Secure, clean and efficient energy</v>
      </c>
      <c r="AR254" t="str">
        <v>LCE-04-2014 - Market uptake of existing and emerging renewable electricity, heating and cooling technologies</v>
      </c>
      <c r="AS254" t="str">
        <v>H2020-LCE-2014-2017</v>
      </c>
      <c r="AT254" t="str">
        <v>https://cordis.europa.eu/project/id/646438</v>
      </c>
      <c r="AU254" t="str">
        <v>Participant</v>
      </c>
      <c r="AV254">
        <v>1</v>
      </c>
      <c r="AW254" t="str">
        <v>UNIVERSITY COLLEGE CORK - NATIONAL UNIVERSITY OF IRELAND, CORK</v>
      </c>
      <c r="AX254" t="str">
        <v>Ireland</v>
      </c>
      <c r="AY254" t="str">
        <v>€ 285 900,00</v>
      </c>
      <c r="AZ254" t="str">
        <v>null</v>
      </c>
      <c r="BA254" t="str">
        <v>null</v>
      </c>
      <c r="BB254" t="str">
        <v>null</v>
      </c>
      <c r="BC254" t="str">
        <v>null</v>
      </c>
      <c r="BD254" t="str">
        <v>null</v>
      </c>
      <c r="BE254" t="str">
        <v>null</v>
      </c>
      <c r="BF254" t="str">
        <v>null</v>
      </c>
      <c r="BG254" t="str">
        <v>null</v>
      </c>
      <c r="BH254" t="str">
        <v>null</v>
      </c>
      <c r="BK254" t="str">
        <v>WOLFEL ENGINEERING GMBH + CO. KG</v>
      </c>
      <c r="BL254" cm="1">
        <f t="array" ref="BL254">SUMPRODUCT(($AW$2:$AW$2182=$BK254)*(1/(COUNTIFS($AH$2:$AH$2182, $AH$2:$AH$2182, $AW$2:$AW$2182, $BK254)+(COUNTIFS($AH$2:$AH$2182, $AH$2:$AH$2182, $AW$2:$AW$2182, $BK254)=0))))</f>
        <v>1</v>
      </c>
      <c r="BM254" cm="1">
        <f t="array" ref="BM254">COUNTA(_xlfn.UNIQUE(_xlfn._xlws.FILTER(Table1[Project Topic], Table1[Organization]=$BK254)))</f>
        <v>1</v>
      </c>
      <c r="BN254" s="93" t="str">
        <v>STAR BULK SHIPMANAGEMENT CO. (CYPRUS) LTD</v>
      </c>
      <c r="BO254" t="s">
        <v>1198</v>
      </c>
      <c r="BP254" cm="1">
        <f t="array" ref="BP254">SUM(IF(FREQUENCY(IF($R$2:$R$3000=BO254, MATCH($C$2:$C$3000, $C$2:$C$3000, 0)), ROW($C$2:$C$3000)-ROW($C$2)+1), 1))</f>
        <v>1</v>
      </c>
      <c r="BV254" t="str">
        <v>STAR BULK SHIPMANAGEMENT CO. (CYPRUS) LTD</v>
      </c>
      <c r="BW254" cm="1">
        <f t="array" ref="BW254">SUM(--(FREQUENCY(IF($R$2:$R$1538=BV254, MATCH($C$2:$C$1538, $C$2:$C$1538, 0)), ROW($C$2:$C$1538)-ROW($C$2)+1)&gt;0))</f>
        <v>1</v>
      </c>
    </row>
    <row r="255" spans="1:75" ht="31.8" customHeight="1" x14ac:dyDescent="0.3">
      <c r="A255" s="56">
        <v>17</v>
      </c>
      <c r="B255" s="1" t="s">
        <v>22</v>
      </c>
      <c r="C255" s="24" t="s">
        <v>2903</v>
      </c>
      <c r="D255" s="24" t="s">
        <v>2904</v>
      </c>
      <c r="E255" s="1">
        <v>101084405</v>
      </c>
      <c r="F255" s="21">
        <v>44896</v>
      </c>
      <c r="G255" s="21">
        <v>46265</v>
      </c>
      <c r="H255" s="21" t="s">
        <v>2871</v>
      </c>
      <c r="I255" s="24" t="s">
        <v>3075</v>
      </c>
      <c r="J255" s="24" t="s">
        <v>3076</v>
      </c>
      <c r="K255" s="24" t="s">
        <v>2905</v>
      </c>
      <c r="L255" s="24" t="s">
        <v>128</v>
      </c>
      <c r="M255" s="127" t="s">
        <v>2906</v>
      </c>
      <c r="N255" s="24" t="s">
        <v>1328</v>
      </c>
      <c r="O255" s="40" t="s">
        <v>3077</v>
      </c>
      <c r="P255" s="1" t="s">
        <v>457</v>
      </c>
      <c r="Q255" s="97">
        <f>IFERROR(INDEX(BP:BP, MATCH(R255, BN:BN, 0)), "")</f>
        <v>1</v>
      </c>
      <c r="R255" s="1" t="s">
        <v>1690</v>
      </c>
      <c r="S255" s="1" t="s">
        <v>132</v>
      </c>
      <c r="T255" s="1" t="s">
        <v>3632</v>
      </c>
      <c r="U255" s="26" t="s">
        <v>22</v>
      </c>
      <c r="V255" s="1" t="s">
        <v>22</v>
      </c>
      <c r="W255" s="26" t="s">
        <v>22</v>
      </c>
      <c r="X255" s="10" t="s">
        <v>22</v>
      </c>
      <c r="Y255" s="10" t="s">
        <v>22</v>
      </c>
      <c r="Z255" s="26" t="s">
        <v>22</v>
      </c>
      <c r="AA255" s="26" t="s">
        <v>22</v>
      </c>
      <c r="AB255" s="4" t="s">
        <v>22</v>
      </c>
      <c r="AC255" s="4" t="s">
        <v>22</v>
      </c>
      <c r="AF255">
        <v>16</v>
      </c>
      <c r="AG255" t="str">
        <v>offshore wind energy</v>
      </c>
      <c r="AH255" t="str">
        <v>Risk Based Consenting of Offshore Renewable Energy Projects</v>
      </c>
      <c r="AI255" t="str">
        <v>RiCORE </v>
      </c>
      <c r="AJ255">
        <v>646439</v>
      </c>
      <c r="AK255">
        <v>42005</v>
      </c>
      <c r="AL255">
        <v>42551</v>
      </c>
      <c r="AM255" t="str">
        <v>null</v>
      </c>
      <c r="AN255" t="str">
        <v>€ 1 393 532,53</v>
      </c>
      <c r="AO255" t="str">
        <v>null</v>
      </c>
      <c r="AP255" t="str">
        <v>null</v>
      </c>
      <c r="AQ255" t="str">
        <v>H2020-EU.3.3. - SOCIETAL CHALLENGES - Secure, clean and efficient energy</v>
      </c>
      <c r="AR255" t="str">
        <v>LCE-04-2014 - Market uptake of existing and emerging renewable electricity, heating and cooling technologies</v>
      </c>
      <c r="AS255" t="str">
        <v>H2020-LCE-2014-2018</v>
      </c>
      <c r="AT255" t="str">
        <v>https://cordis.europa.eu/project/id/646439</v>
      </c>
      <c r="AU255" t="str">
        <v>Participant</v>
      </c>
      <c r="AV255">
        <v>1</v>
      </c>
      <c r="AW255" t="str">
        <v>WAVEC/OFFSHORE RENEWABLES - CENTRO DE ENERGIA OFFSHORE ASSOCIACAO</v>
      </c>
      <c r="AX255" t="str">
        <v>Portugal</v>
      </c>
      <c r="AY255" t="str">
        <v>€ 196 775,00</v>
      </c>
      <c r="AZ255" t="str">
        <v>null</v>
      </c>
      <c r="BA255" t="str">
        <v>null</v>
      </c>
      <c r="BB255" t="str">
        <v>null</v>
      </c>
      <c r="BC255" t="str">
        <v>null</v>
      </c>
      <c r="BD255" t="str">
        <v>null</v>
      </c>
      <c r="BE255" t="str">
        <v>null</v>
      </c>
      <c r="BF255" t="str">
        <v>null</v>
      </c>
      <c r="BG255" t="str">
        <v>null</v>
      </c>
      <c r="BH255" t="str">
        <v>null</v>
      </c>
      <c r="BK255">
        <v>0</v>
      </c>
      <c r="BL255" cm="1">
        <f t="array" ref="BL255">SUMPRODUCT(($AW$2:$AW$2182=$BK255)*(1/(COUNTIFS($AH$2:$AH$2182, $AH$2:$AH$2182, $AW$2:$AW$2182, $BK255)+(COUNTIFS($AH$2:$AH$2182, $AH$2:$AH$2182, $AW$2:$AW$2182, $BK255)=0))))</f>
        <v>1838</v>
      </c>
      <c r="BM255" cm="1">
        <f t="array" ref="BM255">COUNTA(_xlfn.UNIQUE(_xlfn._xlws.FILTER(Table1[Project Topic], Table1[Organization]=$BK255)))</f>
        <v>1</v>
      </c>
      <c r="BN255" s="1" t="str">
        <v>TECHNISCHE UNIVERSITEIT DELFT</v>
      </c>
      <c r="BO255" t="s">
        <v>1200</v>
      </c>
      <c r="BP255" cm="1">
        <f t="array" ref="BP255">SUM(IF(FREQUENCY(IF($R$2:$R$3000=BO255, MATCH($C$2:$C$3000, $C$2:$C$3000, 0)), ROW($C$2:$C$3000)-ROW($C$2)+1), 1))</f>
        <v>1</v>
      </c>
      <c r="BV255" t="str">
        <v>TECHNISCHE UNIVERSITEIT DELFT</v>
      </c>
      <c r="BW255" cm="1">
        <f t="array" ref="BW255">SUM(--(FREQUENCY(IF($R$2:$R$1538=BV255, MATCH($C$2:$C$1538, $C$2:$C$1538, 0)), ROW($C$2:$C$1538)-ROW($C$2)+1)&gt;0))</f>
        <v>9</v>
      </c>
    </row>
    <row r="256" spans="1:75" ht="31.8" customHeight="1" x14ac:dyDescent="0.3">
      <c r="A256" s="56">
        <v>12</v>
      </c>
      <c r="B256" s="54" t="s">
        <v>3710</v>
      </c>
      <c r="C256" s="1" t="s">
        <v>578</v>
      </c>
      <c r="D256" s="1" t="s">
        <v>579</v>
      </c>
      <c r="E256" s="1">
        <v>871493</v>
      </c>
      <c r="F256" s="21">
        <v>43831</v>
      </c>
      <c r="G256" s="21">
        <v>45016</v>
      </c>
      <c r="H256" s="1" t="s">
        <v>22</v>
      </c>
      <c r="I256" s="1" t="s">
        <v>1067</v>
      </c>
      <c r="J256" s="1" t="s">
        <v>22</v>
      </c>
      <c r="K256" s="1" t="s">
        <v>22</v>
      </c>
      <c r="L256" s="1" t="s">
        <v>1068</v>
      </c>
      <c r="M256" s="102" t="s">
        <v>581</v>
      </c>
      <c r="N256" s="1" t="s">
        <v>582</v>
      </c>
      <c r="O256" s="1" t="s">
        <v>583</v>
      </c>
      <c r="P256" s="1" t="s">
        <v>457</v>
      </c>
      <c r="Q256" s="97">
        <f>IFERROR(INDEX(BP:BP, MATCH(R256, BN:BN, 0)), "")</f>
        <v>1</v>
      </c>
      <c r="R256" s="1" t="s">
        <v>825</v>
      </c>
      <c r="S256" s="1" t="s">
        <v>47</v>
      </c>
      <c r="T256" s="1" t="s">
        <v>1087</v>
      </c>
      <c r="U256" s="1" t="s">
        <v>22</v>
      </c>
      <c r="V256" s="1" t="s">
        <v>22</v>
      </c>
      <c r="W256" s="1" t="s">
        <v>22</v>
      </c>
      <c r="X256" s="1" t="s">
        <v>22</v>
      </c>
      <c r="Y256" s="1" t="s">
        <v>22</v>
      </c>
      <c r="Z256" s="1" t="s">
        <v>22</v>
      </c>
      <c r="AA256" s="1" t="s">
        <v>22</v>
      </c>
      <c r="AB256" s="4" t="s">
        <v>22</v>
      </c>
      <c r="AC256" s="4" t="s">
        <v>22</v>
      </c>
      <c r="AF256">
        <v>16</v>
      </c>
      <c r="AG256" t="str">
        <v>offshore wind energy</v>
      </c>
      <c r="AH256" t="str">
        <v>Reliable OM decision tools and strategies for high LCoE reduction on Offshore wind</v>
      </c>
      <c r="AI256" t="str">
        <v>ROMEO</v>
      </c>
      <c r="AJ256">
        <v>745632</v>
      </c>
      <c r="AK256">
        <v>42887</v>
      </c>
      <c r="AL256">
        <v>44712</v>
      </c>
      <c r="AM256" t="str">
        <v>null</v>
      </c>
      <c r="AN256" t="str">
        <v>€ 16 376 051,32</v>
      </c>
      <c r="AO256" t="str">
        <v>null</v>
      </c>
      <c r="AP256" t="str">
        <v>null</v>
      </c>
      <c r="AQ256" t="str">
        <v>H2020-EU.3.3. - SOCIETAL CHALLENGES - Secure, clean and efficient energy</v>
      </c>
      <c r="AR256" t="str">
        <v>LCE-13-2016 - Solutions for reduced maintenance, increased reliability and extended life-time of off-shore wind turbines/farms</v>
      </c>
      <c r="AS256" t="str">
        <v>H2020-LCE-2016-2024</v>
      </c>
      <c r="AT256" t="str">
        <v>https://cordis.europa.eu/project/id/745632</v>
      </c>
      <c r="AU256" t="str">
        <v>Participant</v>
      </c>
      <c r="AV256">
        <v>1</v>
      </c>
      <c r="AW256" t="str">
        <v>ADWEN OFFSHORE S.L.</v>
      </c>
      <c r="AX256" t="str">
        <v>Spain</v>
      </c>
      <c r="AY256">
        <v>0</v>
      </c>
      <c r="AZ256" t="str">
        <v>null</v>
      </c>
      <c r="BA256" t="str">
        <v>null</v>
      </c>
      <c r="BB256" t="str">
        <v>null</v>
      </c>
      <c r="BC256" t="str">
        <v>null</v>
      </c>
      <c r="BD256" t="str">
        <v>null</v>
      </c>
      <c r="BE256" t="str">
        <v>null</v>
      </c>
      <c r="BF256" t="str">
        <v>null</v>
      </c>
      <c r="BG256" t="str">
        <v>null</v>
      </c>
      <c r="BH256" t="str">
        <v>null</v>
      </c>
      <c r="BN256" s="93" t="str">
        <v>VLTN BV</v>
      </c>
      <c r="BO256" t="s">
        <v>1202</v>
      </c>
      <c r="BP256" cm="1">
        <f t="array" ref="BP256">SUM(IF(FREQUENCY(IF($R$2:$R$3000=BO256, MATCH($C$2:$C$3000, $C$2:$C$3000, 0)), ROW($C$2:$C$3000)-ROW($C$2)+1), 1))</f>
        <v>1</v>
      </c>
      <c r="BV256" t="str">
        <v>VLTN BV</v>
      </c>
      <c r="BW256" cm="1">
        <f t="array" ref="BW256">SUM(--(FREQUENCY(IF($R$2:$R$1538=BV256, MATCH($C$2:$C$1538, $C$2:$C$1538, 0)), ROW($C$2:$C$1538)-ROW($C$2)+1)&gt;0))</f>
        <v>3</v>
      </c>
    </row>
    <row r="257" spans="1:75" ht="31.8" customHeight="1" x14ac:dyDescent="0.3">
      <c r="A257" s="56">
        <v>12</v>
      </c>
      <c r="B257" s="54" t="s">
        <v>3710</v>
      </c>
      <c r="C257" s="1" t="s">
        <v>578</v>
      </c>
      <c r="D257" s="1" t="s">
        <v>579</v>
      </c>
      <c r="E257" s="1">
        <v>871493</v>
      </c>
      <c r="F257" s="21">
        <v>43831</v>
      </c>
      <c r="G257" s="21">
        <v>45016</v>
      </c>
      <c r="H257" s="1" t="s">
        <v>22</v>
      </c>
      <c r="I257" s="1" t="s">
        <v>1067</v>
      </c>
      <c r="J257" s="1" t="s">
        <v>22</v>
      </c>
      <c r="K257" s="1" t="s">
        <v>22</v>
      </c>
      <c r="L257" s="1" t="s">
        <v>1068</v>
      </c>
      <c r="M257" s="102" t="s">
        <v>581</v>
      </c>
      <c r="N257" s="1" t="s">
        <v>582</v>
      </c>
      <c r="O257" s="1" t="s">
        <v>583</v>
      </c>
      <c r="P257" s="1" t="s">
        <v>457</v>
      </c>
      <c r="Q257" s="97">
        <f>IFERROR(INDEX(BP:BP, MATCH(R257, BN:BN, 0)), "")</f>
        <v>3</v>
      </c>
      <c r="R257" s="1" t="s">
        <v>1090</v>
      </c>
      <c r="S257" s="1" t="s">
        <v>47</v>
      </c>
      <c r="T257" s="1" t="s">
        <v>1091</v>
      </c>
      <c r="U257" s="1" t="s">
        <v>22</v>
      </c>
      <c r="V257" s="1" t="s">
        <v>22</v>
      </c>
      <c r="W257" s="1" t="s">
        <v>22</v>
      </c>
      <c r="X257" s="1" t="s">
        <v>22</v>
      </c>
      <c r="Y257" s="1" t="s">
        <v>22</v>
      </c>
      <c r="Z257" s="1" t="s">
        <v>22</v>
      </c>
      <c r="AA257" s="1" t="s">
        <v>22</v>
      </c>
      <c r="AB257" s="4" t="s">
        <v>22</v>
      </c>
      <c r="AC257" s="4" t="s">
        <v>22</v>
      </c>
      <c r="AF257">
        <v>16</v>
      </c>
      <c r="AG257" t="str">
        <v>offshore wind energy</v>
      </c>
      <c r="AH257" t="str">
        <v>Reliable OM decision tools and strategies for high LCoE reduction on Offshore wind</v>
      </c>
      <c r="AI257" t="str">
        <v>ROMEO</v>
      </c>
      <c r="AJ257">
        <v>745640</v>
      </c>
      <c r="AK257">
        <v>42887</v>
      </c>
      <c r="AL257">
        <v>44712</v>
      </c>
      <c r="AM257" t="str">
        <v>null</v>
      </c>
      <c r="AN257" t="str">
        <v>€ 16 376 051,40</v>
      </c>
      <c r="AO257" t="str">
        <v>null</v>
      </c>
      <c r="AP257" t="str">
        <v>null</v>
      </c>
      <c r="AQ257" t="str">
        <v>H2020-EU.3.3. - SOCIETAL CHALLENGES - Secure, clean and efficient energy</v>
      </c>
      <c r="AR257" t="str">
        <v>LCE-13-2016 - Solutions for reduced maintenance, increased reliability and extended life-time of off-shore wind turbines/farms</v>
      </c>
      <c r="AS257" t="str">
        <v>H2020-LCE-2016-2032</v>
      </c>
      <c r="AT257" t="str">
        <v>https://cordis.europa.eu/project/id/745640</v>
      </c>
      <c r="AU257" t="str">
        <v>Participant</v>
      </c>
      <c r="AV257">
        <v>1</v>
      </c>
      <c r="AW257" t="str">
        <v>BACHMANN MONITORING GMBH</v>
      </c>
      <c r="AX257" t="str">
        <v>Germany</v>
      </c>
      <c r="AY257" t="str">
        <v>€ 556 500,00</v>
      </c>
      <c r="AZ257" t="str">
        <v>null</v>
      </c>
      <c r="BA257" t="str">
        <v>null</v>
      </c>
      <c r="BB257" t="str">
        <v>null</v>
      </c>
      <c r="BC257" t="str">
        <v>null</v>
      </c>
      <c r="BD257" t="str">
        <v>null</v>
      </c>
      <c r="BE257" t="str">
        <v>null</v>
      </c>
      <c r="BF257" t="str">
        <v>null</v>
      </c>
      <c r="BG257" t="str">
        <v>null</v>
      </c>
      <c r="BH257" t="str">
        <v>null</v>
      </c>
      <c r="BN257" s="1" t="str">
        <v>A.L.E. HEAVYLIFT IBERICA SA</v>
      </c>
      <c r="BO257" t="s">
        <v>1205</v>
      </c>
      <c r="BP257" cm="1">
        <f t="array" ref="BP257">SUM(IF(FREQUENCY(IF($R$2:$R$3000=BO257, MATCH($C$2:$C$3000, $C$2:$C$3000, 0)), ROW($C$2:$C$3000)-ROW($C$2)+1), 1))</f>
        <v>1</v>
      </c>
      <c r="BV257" t="str">
        <v>A.L.E. HEAVYLIFT IBERICA SA</v>
      </c>
      <c r="BW257" cm="1">
        <f t="array" ref="BW257">SUM(--(FREQUENCY(IF($R$2:$R$1538=BV257, MATCH($C$2:$C$1538, $C$2:$C$1538, 0)), ROW($C$2:$C$1538)-ROW($C$2)+1)&gt;0))</f>
        <v>1</v>
      </c>
    </row>
    <row r="258" spans="1:75" ht="31.8" customHeight="1" x14ac:dyDescent="0.3">
      <c r="A258" s="56">
        <v>12</v>
      </c>
      <c r="B258" s="54" t="s">
        <v>3710</v>
      </c>
      <c r="C258" s="1" t="s">
        <v>578</v>
      </c>
      <c r="D258" s="1" t="s">
        <v>579</v>
      </c>
      <c r="E258" s="1">
        <v>871493</v>
      </c>
      <c r="F258" s="21">
        <v>43831</v>
      </c>
      <c r="G258" s="21">
        <v>45016</v>
      </c>
      <c r="H258" s="1" t="s">
        <v>22</v>
      </c>
      <c r="I258" s="1" t="s">
        <v>1067</v>
      </c>
      <c r="J258" s="1" t="s">
        <v>22</v>
      </c>
      <c r="K258" s="1" t="s">
        <v>22</v>
      </c>
      <c r="L258" s="1" t="s">
        <v>1068</v>
      </c>
      <c r="M258" s="102" t="s">
        <v>581</v>
      </c>
      <c r="N258" s="1" t="s">
        <v>582</v>
      </c>
      <c r="O258" s="1" t="s">
        <v>583</v>
      </c>
      <c r="P258" s="1" t="s">
        <v>689</v>
      </c>
      <c r="Q258" s="97">
        <f>IFERROR(INDEX(BP:BP, MATCH(R258, BN:BN, 0)), "")</f>
        <v>4</v>
      </c>
      <c r="R258" s="1" t="s">
        <v>1081</v>
      </c>
      <c r="S258" s="1" t="s">
        <v>132</v>
      </c>
      <c r="T258" s="1" t="s">
        <v>1082</v>
      </c>
      <c r="U258" s="1" t="s">
        <v>22</v>
      </c>
      <c r="V258" s="1" t="s">
        <v>22</v>
      </c>
      <c r="W258" s="1" t="s">
        <v>22</v>
      </c>
      <c r="X258" s="1" t="s">
        <v>22</v>
      </c>
      <c r="Y258" s="1" t="s">
        <v>22</v>
      </c>
      <c r="Z258" s="1" t="s">
        <v>22</v>
      </c>
      <c r="AA258" s="1" t="s">
        <v>22</v>
      </c>
      <c r="AB258" s="4" t="s">
        <v>22</v>
      </c>
      <c r="AC258" s="4" t="s">
        <v>22</v>
      </c>
      <c r="AF258">
        <v>16</v>
      </c>
      <c r="AG258" t="str">
        <v>offshore wind energy</v>
      </c>
      <c r="AH258" t="str">
        <v>Reliable OM decision tools and strategies for high LCoE reduction on Offshore wind</v>
      </c>
      <c r="AI258" t="str">
        <v>ROMEO</v>
      </c>
      <c r="AJ258">
        <v>745642</v>
      </c>
      <c r="AK258">
        <v>42887</v>
      </c>
      <c r="AL258">
        <v>44712</v>
      </c>
      <c r="AM258" t="str">
        <v>null</v>
      </c>
      <c r="AN258" t="str">
        <v>€ 16 376 051,42</v>
      </c>
      <c r="AO258" t="str">
        <v>null</v>
      </c>
      <c r="AP258" t="str">
        <v>null</v>
      </c>
      <c r="AQ258" t="str">
        <v>H2020-EU.3.3. - SOCIETAL CHALLENGES - Secure, clean and efficient energy</v>
      </c>
      <c r="AR258" t="str">
        <v>LCE-13-2016 - Solutions for reduced maintenance, increased reliability and extended life-time of off-shore wind turbines/farms</v>
      </c>
      <c r="AS258" t="str">
        <v>H2020-LCE-2016-2034</v>
      </c>
      <c r="AT258" t="str">
        <v>https://cordis.europa.eu/project/id/745642</v>
      </c>
      <c r="AU258" t="str">
        <v>Participant</v>
      </c>
      <c r="AV258">
        <v>1</v>
      </c>
      <c r="AW258" t="str">
        <v>CRANFIELD UNIVERSITY</v>
      </c>
      <c r="AX258" t="str">
        <v>United Kingdom</v>
      </c>
      <c r="AY258" t="str">
        <v>€ 40 598,96</v>
      </c>
      <c r="AZ258" t="str">
        <v>null</v>
      </c>
      <c r="BA258" t="str">
        <v>null</v>
      </c>
      <c r="BB258" t="str">
        <v>null</v>
      </c>
      <c r="BC258" t="str">
        <v>null</v>
      </c>
      <c r="BD258" t="str">
        <v>null</v>
      </c>
      <c r="BE258" t="str">
        <v>null</v>
      </c>
      <c r="BF258" t="str">
        <v>null</v>
      </c>
      <c r="BG258" t="str">
        <v>null</v>
      </c>
      <c r="BH258" t="str">
        <v>null</v>
      </c>
      <c r="BN258" s="93" t="str">
        <v>A.L.E. HEAVYLIFT IBERICA SA </v>
      </c>
      <c r="BO258" t="s">
        <v>1207</v>
      </c>
      <c r="BP258" cm="1">
        <f t="array" ref="BP258">SUM(IF(FREQUENCY(IF($R$2:$R$3000=BO258, MATCH($C$2:$C$3000, $C$2:$C$3000, 0)), ROW($C$2:$C$3000)-ROW($C$2)+1), 1))</f>
        <v>1</v>
      </c>
      <c r="BV258" t="str">
        <v>A.L.E. HEAVYLIFT IBERICA SA </v>
      </c>
      <c r="BW258" cm="1">
        <f t="array" ref="BW258">SUM(--(FREQUENCY(IF($R$2:$R$1538=BV258, MATCH($C$2:$C$1538, $C$2:$C$1538, 0)), ROW($C$2:$C$1538)-ROW($C$2)+1)&gt;0))</f>
        <v>1</v>
      </c>
    </row>
    <row r="259" spans="1:75" ht="31.8" customHeight="1" x14ac:dyDescent="0.3">
      <c r="A259" s="56">
        <v>12</v>
      </c>
      <c r="B259" s="54" t="s">
        <v>3710</v>
      </c>
      <c r="C259" s="1" t="s">
        <v>578</v>
      </c>
      <c r="D259" s="1" t="s">
        <v>579</v>
      </c>
      <c r="E259" s="1">
        <v>871493</v>
      </c>
      <c r="F259" s="21">
        <v>43831</v>
      </c>
      <c r="G259" s="21">
        <v>45016</v>
      </c>
      <c r="H259" s="1" t="s">
        <v>22</v>
      </c>
      <c r="I259" s="1" t="s">
        <v>1067</v>
      </c>
      <c r="J259" s="1" t="s">
        <v>22</v>
      </c>
      <c r="K259" s="1" t="s">
        <v>22</v>
      </c>
      <c r="L259" s="1" t="s">
        <v>1068</v>
      </c>
      <c r="M259" s="102" t="s">
        <v>581</v>
      </c>
      <c r="N259" s="1" t="s">
        <v>582</v>
      </c>
      <c r="O259" s="1" t="s">
        <v>583</v>
      </c>
      <c r="P259" s="1" t="s">
        <v>457</v>
      </c>
      <c r="Q259" s="97">
        <f>IFERROR(INDEX(BP:BP, MATCH(R259, BN:BN, 0)), "")</f>
        <v>1</v>
      </c>
      <c r="R259" s="1" t="s">
        <v>360</v>
      </c>
      <c r="S259" s="1" t="s">
        <v>38</v>
      </c>
      <c r="T259" s="1" t="s">
        <v>1092</v>
      </c>
      <c r="U259" s="1" t="s">
        <v>22</v>
      </c>
      <c r="V259" s="1" t="s">
        <v>22</v>
      </c>
      <c r="W259" s="1" t="s">
        <v>22</v>
      </c>
      <c r="X259" s="1" t="s">
        <v>22</v>
      </c>
      <c r="Y259" s="1" t="s">
        <v>22</v>
      </c>
      <c r="Z259" s="1" t="s">
        <v>22</v>
      </c>
      <c r="AA259" s="1" t="s">
        <v>22</v>
      </c>
      <c r="AB259" s="4" t="s">
        <v>22</v>
      </c>
      <c r="AC259" s="4" t="s">
        <v>22</v>
      </c>
      <c r="AF259">
        <v>16</v>
      </c>
      <c r="AG259" t="str">
        <v>offshore wind energy</v>
      </c>
      <c r="AH259" t="str">
        <v>Reliable OM decision tools and strategies for high LCoE reduction on Offshore wind</v>
      </c>
      <c r="AI259" t="str">
        <v>ROMEO</v>
      </c>
      <c r="AJ259">
        <v>745630</v>
      </c>
      <c r="AK259">
        <v>42887</v>
      </c>
      <c r="AL259">
        <v>44712</v>
      </c>
      <c r="AM259" t="str">
        <v>null</v>
      </c>
      <c r="AN259" t="str">
        <v>€ 16 376 051,30</v>
      </c>
      <c r="AO259" t="str">
        <v>null</v>
      </c>
      <c r="AP259" t="str">
        <v>null</v>
      </c>
      <c r="AQ259" t="str">
        <v>H2020-EU.3.3. - SOCIETAL CHALLENGES - Secure, clean and efficient energy</v>
      </c>
      <c r="AR259" t="str">
        <v>LCE-13-2016 - Solutions for reduced maintenance, increased reliability and extended life-time of off-shore wind turbines/farms</v>
      </c>
      <c r="AS259" t="str">
        <v>H2020-LCE-2016-2022</v>
      </c>
      <c r="AT259" t="str">
        <v>https://cordis.europa.eu/project/id/745630</v>
      </c>
      <c r="AU259" t="str">
        <v>Third-party</v>
      </c>
      <c r="AV259">
        <v>1</v>
      </c>
      <c r="AW259" t="str">
        <v>EDF ENERGY R&amp;D UK CENTRE LIMITED</v>
      </c>
      <c r="AX259" t="str">
        <v>United Kingdom</v>
      </c>
      <c r="AY259" t="str">
        <v>€ 184 893,63</v>
      </c>
      <c r="AZ259" t="str">
        <v>null</v>
      </c>
      <c r="BA259" t="str">
        <v>null</v>
      </c>
      <c r="BB259" t="str">
        <v>null</v>
      </c>
      <c r="BC259" t="str">
        <v>null</v>
      </c>
      <c r="BD259" t="str">
        <v>null</v>
      </c>
      <c r="BE259" t="str">
        <v>null</v>
      </c>
      <c r="BF259" t="str">
        <v>null</v>
      </c>
      <c r="BG259" t="str">
        <v>null</v>
      </c>
      <c r="BH259" t="str">
        <v>null</v>
      </c>
      <c r="BN259" s="1" t="str">
        <v>ADWEN OFFSHORE S.L. </v>
      </c>
      <c r="BO259" t="s">
        <v>1209</v>
      </c>
      <c r="BP259" cm="1">
        <f t="array" ref="BP259">SUM(IF(FREQUENCY(IF($R$2:$R$3000=BO259, MATCH($C$2:$C$3000, $C$2:$C$3000, 0)), ROW($C$2:$C$3000)-ROW($C$2)+1), 1))</f>
        <v>1</v>
      </c>
      <c r="BV259" t="str">
        <v>ADWEN OFFSHORE S.L. </v>
      </c>
      <c r="BW259" cm="1">
        <f t="array" ref="BW259">SUM(--(FREQUENCY(IF($R$2:$R$1538=BV259, MATCH($C$2:$C$1538, $C$2:$C$1538, 0)), ROW($C$2:$C$1538)-ROW($C$2)+1)&gt;0))</f>
        <v>1</v>
      </c>
    </row>
    <row r="260" spans="1:75" ht="31.8" customHeight="1" x14ac:dyDescent="0.3">
      <c r="A260" s="56">
        <v>12</v>
      </c>
      <c r="B260" s="54" t="s">
        <v>3710</v>
      </c>
      <c r="C260" s="1" t="s">
        <v>578</v>
      </c>
      <c r="D260" s="1" t="s">
        <v>579</v>
      </c>
      <c r="E260" s="1">
        <v>871493</v>
      </c>
      <c r="F260" s="21">
        <v>43831</v>
      </c>
      <c r="G260" s="21">
        <v>45016</v>
      </c>
      <c r="H260" s="1" t="s">
        <v>22</v>
      </c>
      <c r="I260" s="1" t="s">
        <v>1067</v>
      </c>
      <c r="J260" s="1" t="s">
        <v>22</v>
      </c>
      <c r="K260" s="1" t="s">
        <v>22</v>
      </c>
      <c r="L260" s="1" t="s">
        <v>1068</v>
      </c>
      <c r="M260" s="102" t="s">
        <v>581</v>
      </c>
      <c r="N260" s="1" t="s">
        <v>582</v>
      </c>
      <c r="O260" s="1" t="s">
        <v>583</v>
      </c>
      <c r="P260" s="1" t="s">
        <v>457</v>
      </c>
      <c r="Q260" s="97">
        <f>IFERROR(INDEX(BP:BP, MATCH(R260, BN:BN, 0)), "")</f>
        <v>1</v>
      </c>
      <c r="R260" s="1" t="s">
        <v>773</v>
      </c>
      <c r="S260" s="1" t="s">
        <v>132</v>
      </c>
      <c r="T260" s="1" t="s">
        <v>1097</v>
      </c>
      <c r="U260" s="1" t="s">
        <v>22</v>
      </c>
      <c r="V260" s="1" t="s">
        <v>22</v>
      </c>
      <c r="W260" s="1" t="s">
        <v>22</v>
      </c>
      <c r="X260" s="1" t="s">
        <v>22</v>
      </c>
      <c r="Y260" s="1" t="s">
        <v>22</v>
      </c>
      <c r="Z260" s="1" t="s">
        <v>22</v>
      </c>
      <c r="AA260" s="1" t="s">
        <v>22</v>
      </c>
      <c r="AB260" s="4" t="s">
        <v>22</v>
      </c>
      <c r="AC260" s="4" t="s">
        <v>22</v>
      </c>
      <c r="AF260">
        <v>16</v>
      </c>
      <c r="AG260" t="str">
        <v>offshore wind energy</v>
      </c>
      <c r="AH260" t="str">
        <v>Reliable OM decision tools and strategies for high LCoE reduction on Offshore wind</v>
      </c>
      <c r="AI260" t="str">
        <v>ROMEO</v>
      </c>
      <c r="AJ260">
        <v>745631</v>
      </c>
      <c r="AK260">
        <v>42887</v>
      </c>
      <c r="AL260">
        <v>44712</v>
      </c>
      <c r="AM260" t="str">
        <v>null</v>
      </c>
      <c r="AN260" t="str">
        <v>€ 16 376 051,31</v>
      </c>
      <c r="AO260" t="str">
        <v>null</v>
      </c>
      <c r="AP260" t="str">
        <v>null</v>
      </c>
      <c r="AQ260" t="str">
        <v>H2020-EU.3.3. - SOCIETAL CHALLENGES - Secure, clean and efficient energy</v>
      </c>
      <c r="AR260" t="str">
        <v>LCE-13-2016 - Solutions for reduced maintenance, increased reliability and extended life-time of off-shore wind turbines/farms</v>
      </c>
      <c r="AS260" t="str">
        <v>H2020-LCE-2016-2023</v>
      </c>
      <c r="AT260" t="str">
        <v>https://cordis.europa.eu/project/id/745631</v>
      </c>
      <c r="AU260" t="str">
        <v>Third-party</v>
      </c>
      <c r="AV260">
        <v>1</v>
      </c>
      <c r="AW260" t="str">
        <v>EDF ENERGY RENEWABLES LIMITED</v>
      </c>
      <c r="AX260" t="str">
        <v>United Kingdom</v>
      </c>
      <c r="AY260" t="str">
        <v>€ 12 193,00</v>
      </c>
      <c r="AZ260" t="str">
        <v>null</v>
      </c>
      <c r="BA260" t="str">
        <v>null</v>
      </c>
      <c r="BB260" t="str">
        <v>null</v>
      </c>
      <c r="BC260" t="str">
        <v>null</v>
      </c>
      <c r="BD260" t="str">
        <v>null</v>
      </c>
      <c r="BE260" t="str">
        <v>null</v>
      </c>
      <c r="BF260" t="str">
        <v>null</v>
      </c>
      <c r="BG260" t="str">
        <v>null</v>
      </c>
      <c r="BH260" t="str">
        <v>null</v>
      </c>
      <c r="BN260" s="93" t="str">
        <v>ALE HEAVYLIFT (R&amp;D) BV</v>
      </c>
      <c r="BO260" t="s">
        <v>1211</v>
      </c>
      <c r="BP260" cm="1">
        <f t="array" ref="BP260">SUM(IF(FREQUENCY(IF($R$2:$R$3000=BO260, MATCH($C$2:$C$3000, $C$2:$C$3000, 0)), ROW($C$2:$C$3000)-ROW($C$2)+1), 1))</f>
        <v>1</v>
      </c>
      <c r="BV260" t="str">
        <v>ALE HEAVYLIFT (R&amp;D) BV</v>
      </c>
      <c r="BW260" cm="1">
        <f t="array" ref="BW260">SUM(--(FREQUENCY(IF($R$2:$R$1538=BV260, MATCH($C$2:$C$1538, $C$2:$C$1538, 0)), ROW($C$2:$C$1538)-ROW($C$2)+1)&gt;0))</f>
        <v>1</v>
      </c>
    </row>
    <row r="261" spans="1:75" ht="31.8" customHeight="1" x14ac:dyDescent="0.3">
      <c r="A261" s="56">
        <v>12</v>
      </c>
      <c r="B261" s="54" t="s">
        <v>3710</v>
      </c>
      <c r="C261" s="1" t="s">
        <v>578</v>
      </c>
      <c r="D261" s="1" t="s">
        <v>579</v>
      </c>
      <c r="E261" s="1">
        <v>871493</v>
      </c>
      <c r="F261" s="21">
        <v>43831</v>
      </c>
      <c r="G261" s="21">
        <v>45016</v>
      </c>
      <c r="H261" s="1" t="s">
        <v>22</v>
      </c>
      <c r="I261" s="1" t="s">
        <v>1067</v>
      </c>
      <c r="J261" s="1" t="s">
        <v>22</v>
      </c>
      <c r="K261" s="1" t="s">
        <v>22</v>
      </c>
      <c r="L261" s="1" t="s">
        <v>1068</v>
      </c>
      <c r="M261" s="102" t="s">
        <v>581</v>
      </c>
      <c r="N261" s="1" t="s">
        <v>582</v>
      </c>
      <c r="O261" s="1" t="s">
        <v>583</v>
      </c>
      <c r="P261" s="1" t="s">
        <v>457</v>
      </c>
      <c r="Q261" s="97">
        <f>IFERROR(INDEX(BP:BP, MATCH(R261, BN:BN, 0)), "")</f>
        <v>9</v>
      </c>
      <c r="R261" s="1" t="s">
        <v>863</v>
      </c>
      <c r="S261" s="1" t="s">
        <v>864</v>
      </c>
      <c r="T261" s="1" t="s">
        <v>1076</v>
      </c>
      <c r="U261" s="1" t="s">
        <v>22</v>
      </c>
      <c r="V261" s="1" t="s">
        <v>22</v>
      </c>
      <c r="W261" s="1" t="s">
        <v>22</v>
      </c>
      <c r="X261" s="1" t="s">
        <v>22</v>
      </c>
      <c r="Y261" s="1" t="s">
        <v>22</v>
      </c>
      <c r="Z261" s="1" t="s">
        <v>22</v>
      </c>
      <c r="AA261" s="1" t="s">
        <v>22</v>
      </c>
      <c r="AB261" s="4" t="s">
        <v>22</v>
      </c>
      <c r="AC261" s="4" t="s">
        <v>22</v>
      </c>
      <c r="AF261">
        <v>14</v>
      </c>
      <c r="AG261" t="str">
        <v>off shore wind energy production</v>
      </c>
      <c r="AH261" t="str">
        <v>Reliable OM decision tools and strategies for high LCoE reduction on Offshore wind</v>
      </c>
      <c r="AI261" t="str">
        <v>ROMEO</v>
      </c>
      <c r="AJ261">
        <v>745625</v>
      </c>
      <c r="AK261">
        <v>42887</v>
      </c>
      <c r="AL261">
        <v>44712</v>
      </c>
      <c r="AM261" t="str">
        <v>null</v>
      </c>
      <c r="AN261" t="str">
        <v>null</v>
      </c>
      <c r="AO261" t="str">
        <v>null</v>
      </c>
      <c r="AP261" t="str">
        <v>null</v>
      </c>
      <c r="AQ261" t="str">
        <v>H2020-EU.3.3. - SOCIETAL CHALLENGES - Secure, clean and efficient energy</v>
      </c>
      <c r="AR261" t="str">
        <v>LCE-13-2016 - Solutions for reduced maintenance, increased reliability and extended life-time of off-shore wind turbines/farms</v>
      </c>
      <c r="AS261" t="str">
        <v>H2020-LCE-2016-2017</v>
      </c>
      <c r="AT261" t="str">
        <v>https://cordis.europa.eu/project/id/745625</v>
      </c>
      <c r="AU261" t="str">
        <v>null</v>
      </c>
      <c r="AV261">
        <v>1</v>
      </c>
      <c r="AW261" t="str">
        <v>ELECTRICITE DE FRANCE</v>
      </c>
      <c r="AX261" t="str">
        <v>France</v>
      </c>
      <c r="AY261" t="str">
        <v>null</v>
      </c>
      <c r="AZ261" t="str">
        <v>null</v>
      </c>
      <c r="BA261" t="str">
        <v>null</v>
      </c>
      <c r="BB261" t="str">
        <v>null</v>
      </c>
      <c r="BC261" t="str">
        <v>null</v>
      </c>
      <c r="BD261" t="str">
        <v>null</v>
      </c>
      <c r="BE261" t="str">
        <v>null</v>
      </c>
      <c r="BF261" t="str">
        <v>null</v>
      </c>
      <c r="BG261" t="str">
        <v>null</v>
      </c>
      <c r="BH261" t="str">
        <v>null</v>
      </c>
      <c r="BN261" s="1" t="str">
        <v>ESTEYCO Offshore Wind</v>
      </c>
      <c r="BO261" t="s">
        <v>1214</v>
      </c>
      <c r="BP261" cm="1">
        <f t="array" ref="BP261">SUM(IF(FREQUENCY(IF($R$2:$R$3000=BO261, MATCH($C$2:$C$3000, $C$2:$C$3000, 0)), ROW($C$2:$C$3000)-ROW($C$2)+1), 1))</f>
        <v>1</v>
      </c>
      <c r="BV261" t="str">
        <v>ESTEYCO Offshore Wind</v>
      </c>
      <c r="BW261" cm="1">
        <f t="array" ref="BW261">SUM(--(FREQUENCY(IF($R$2:$R$1538=BV261, MATCH($C$2:$C$1538, $C$2:$C$1538, 0)), ROW($C$2:$C$1538)-ROW($C$2)+1)&gt;0))</f>
        <v>1</v>
      </c>
    </row>
    <row r="262" spans="1:75" ht="31.8" customHeight="1" x14ac:dyDescent="0.3">
      <c r="A262" s="56">
        <v>8</v>
      </c>
      <c r="B262" s="54" t="s">
        <v>3685</v>
      </c>
      <c r="C262" s="1" t="s">
        <v>578</v>
      </c>
      <c r="D262" s="1" t="s">
        <v>579</v>
      </c>
      <c r="E262" s="1">
        <v>871493</v>
      </c>
      <c r="F262" s="21">
        <v>43831</v>
      </c>
      <c r="G262" s="21">
        <v>45016</v>
      </c>
      <c r="H262" s="1" t="s">
        <v>22</v>
      </c>
      <c r="I262" s="1" t="s">
        <v>22</v>
      </c>
      <c r="J262" s="1" t="s">
        <v>22</v>
      </c>
      <c r="K262" s="1" t="s">
        <v>22</v>
      </c>
      <c r="L262" s="1" t="s">
        <v>580</v>
      </c>
      <c r="M262" s="102" t="s">
        <v>581</v>
      </c>
      <c r="N262" s="1" t="s">
        <v>582</v>
      </c>
      <c r="O262" s="1" t="s">
        <v>583</v>
      </c>
      <c r="P262" s="1" t="s">
        <v>22</v>
      </c>
      <c r="Q262" s="97">
        <f>IFERROR(INDEX(BP:BP, MATCH(R262, BN:BN, 0)), "")</f>
        <v>1</v>
      </c>
      <c r="R262" s="1" t="s">
        <v>596</v>
      </c>
      <c r="S262" s="1" t="s">
        <v>539</v>
      </c>
      <c r="T262" s="1" t="s">
        <v>22</v>
      </c>
      <c r="U262" s="1" t="s">
        <v>22</v>
      </c>
      <c r="V262" s="1" t="s">
        <v>22</v>
      </c>
      <c r="W262" s="1" t="s">
        <v>22</v>
      </c>
      <c r="X262" s="1" t="s">
        <v>22</v>
      </c>
      <c r="Y262" s="1" t="s">
        <v>22</v>
      </c>
      <c r="Z262" s="1" t="s">
        <v>22</v>
      </c>
      <c r="AA262" s="1" t="s">
        <v>22</v>
      </c>
      <c r="AB262" s="4" t="s">
        <v>22</v>
      </c>
      <c r="AC262" s="4" t="s">
        <v>22</v>
      </c>
      <c r="AF262">
        <v>16</v>
      </c>
      <c r="AG262" t="str">
        <v>offshore wind energy</v>
      </c>
      <c r="AH262" t="str">
        <v>Reliable OM decision tools and strategies for high LCoE reduction on Offshore wind</v>
      </c>
      <c r="AI262" t="str">
        <v>ROMEO</v>
      </c>
      <c r="AJ262">
        <v>745629</v>
      </c>
      <c r="AK262">
        <v>42887</v>
      </c>
      <c r="AL262">
        <v>44712</v>
      </c>
      <c r="AM262" t="str">
        <v>null</v>
      </c>
      <c r="AN262" t="str">
        <v>€ 16 376 051,29</v>
      </c>
      <c r="AO262" t="str">
        <v>null</v>
      </c>
      <c r="AP262" t="str">
        <v>null</v>
      </c>
      <c r="AQ262" t="str">
        <v>H2020-EU.3.3. - SOCIETAL CHALLENGES - Secure, clean and efficient energy</v>
      </c>
      <c r="AR262" t="str">
        <v>LCE-13-2016 - Solutions for reduced maintenance, increased reliability and extended life-time of off-shore wind turbines/farms</v>
      </c>
      <c r="AS262" t="str">
        <v>H2020-LCE-2016-2021</v>
      </c>
      <c r="AT262" t="str">
        <v>https://cordis.europa.eu/project/id/745629</v>
      </c>
      <c r="AU262" t="str">
        <v>Participant</v>
      </c>
      <c r="AV262">
        <v>1</v>
      </c>
      <c r="AW262" t="str">
        <v>ELECTRICITE DE FRANCE</v>
      </c>
      <c r="AX262" t="str">
        <v>France</v>
      </c>
      <c r="AY262" t="str">
        <v>€ 1 065 466,50</v>
      </c>
      <c r="AZ262" t="str">
        <v>null</v>
      </c>
      <c r="BA262" t="str">
        <v>null</v>
      </c>
      <c r="BB262" t="str">
        <v>null</v>
      </c>
      <c r="BC262" t="str">
        <v>null</v>
      </c>
      <c r="BD262" t="str">
        <v>null</v>
      </c>
      <c r="BE262" t="str">
        <v>null</v>
      </c>
      <c r="BF262" t="str">
        <v>null</v>
      </c>
      <c r="BG262" t="str">
        <v>null</v>
      </c>
      <c r="BH262" t="str">
        <v>null</v>
      </c>
      <c r="BN262" s="93" t="str">
        <v>SIEMENS GAMESA RENEWABLE ENERGY EOLICA SL</v>
      </c>
      <c r="BO262" t="s">
        <v>1223</v>
      </c>
      <c r="BP262" cm="1">
        <f t="array" ref="BP262">SUM(IF(FREQUENCY(IF($R$2:$R$3000=BO262, MATCH($C$2:$C$3000, $C$2:$C$3000, 0)), ROW($C$2:$C$3000)-ROW($C$2)+1), 1))</f>
        <v>3</v>
      </c>
      <c r="BV262" t="str">
        <v>SIEMENS GAMESA RENEWABLE ENERGY EOLICA SL</v>
      </c>
      <c r="BW262" cm="1">
        <f t="array" ref="BW262">SUM(--(FREQUENCY(IF($R$2:$R$1538=BV262, MATCH($C$2:$C$1538, $C$2:$C$1538, 0)), ROW($C$2:$C$1538)-ROW($C$2)+1)&gt;0))</f>
        <v>1</v>
      </c>
    </row>
    <row r="263" spans="1:75" ht="31.8" customHeight="1" x14ac:dyDescent="0.3">
      <c r="A263" s="56">
        <v>8</v>
      </c>
      <c r="B263" s="54" t="s">
        <v>3685</v>
      </c>
      <c r="C263" s="1" t="s">
        <v>578</v>
      </c>
      <c r="D263" s="1" t="s">
        <v>579</v>
      </c>
      <c r="E263" s="1">
        <v>871493</v>
      </c>
      <c r="F263" s="21">
        <v>43831</v>
      </c>
      <c r="G263" s="21">
        <v>45016</v>
      </c>
      <c r="H263" s="1" t="s">
        <v>22</v>
      </c>
      <c r="I263" s="1" t="s">
        <v>22</v>
      </c>
      <c r="J263" s="1" t="s">
        <v>22</v>
      </c>
      <c r="K263" s="1" t="s">
        <v>22</v>
      </c>
      <c r="L263" s="1" t="s">
        <v>580</v>
      </c>
      <c r="M263" s="102" t="s">
        <v>581</v>
      </c>
      <c r="N263" s="1" t="s">
        <v>582</v>
      </c>
      <c r="O263" s="1" t="s">
        <v>583</v>
      </c>
      <c r="P263" s="1" t="s">
        <v>22</v>
      </c>
      <c r="Q263" s="97">
        <f>IFERROR(INDEX(BP:BP, MATCH(R263, BN:BN, 0)), "")</f>
        <v>1</v>
      </c>
      <c r="R263" s="1" t="s">
        <v>584</v>
      </c>
      <c r="S263" s="1" t="s">
        <v>132</v>
      </c>
      <c r="T263" s="1" t="s">
        <v>22</v>
      </c>
      <c r="U263" s="1" t="s">
        <v>585</v>
      </c>
      <c r="V263" s="1" t="s">
        <v>22</v>
      </c>
      <c r="W263" s="1" t="s">
        <v>586</v>
      </c>
      <c r="X263" s="1" t="s">
        <v>587</v>
      </c>
      <c r="Y263" s="1" t="s">
        <v>588</v>
      </c>
      <c r="Z263" s="1" t="s">
        <v>22</v>
      </c>
      <c r="AA263" s="1" t="s">
        <v>22</v>
      </c>
      <c r="AB263" s="4" t="s">
        <v>22</v>
      </c>
      <c r="AC263" s="4" t="s">
        <v>22</v>
      </c>
      <c r="AF263">
        <v>14</v>
      </c>
      <c r="AG263" t="str">
        <v>off shore wind energy production</v>
      </c>
      <c r="AH263" t="str">
        <v>Reliable OM decision tools and strategies for high LCoE reduction on Offshore wind</v>
      </c>
      <c r="AI263" t="str">
        <v>ROMEO</v>
      </c>
      <c r="AJ263">
        <v>745625</v>
      </c>
      <c r="AK263">
        <v>42887</v>
      </c>
      <c r="AL263">
        <v>44712</v>
      </c>
      <c r="AM263" t="str">
        <v>null</v>
      </c>
      <c r="AN263" t="str">
        <v>null</v>
      </c>
      <c r="AO263" t="str">
        <v>null</v>
      </c>
      <c r="AP263" t="str">
        <v>null</v>
      </c>
      <c r="AQ263" t="str">
        <v>H2020-EU.3.3. - SOCIETAL CHALLENGES - Secure, clean and efficient energy</v>
      </c>
      <c r="AR263" t="str">
        <v>LCE-13-2016 - Solutions for reduced maintenance, increased reliability and extended life-time of off-shore wind turbines/farms</v>
      </c>
      <c r="AS263" t="str">
        <v>H2020-LCE-2016-2017</v>
      </c>
      <c r="AT263" t="str">
        <v>https://cordis.europa.eu/project/id/745625</v>
      </c>
      <c r="AU263" t="str">
        <v>Coordinator</v>
      </c>
      <c r="AV263">
        <v>1</v>
      </c>
      <c r="AW263" t="str">
        <v>IBERDROLA RENOVABLES ENERGIA SA</v>
      </c>
      <c r="AX263" t="str">
        <v>Spain</v>
      </c>
      <c r="AY263" t="str">
        <v>null</v>
      </c>
      <c r="AZ263" t="str">
        <v>www.linkedin.com/company/iberdrola/</v>
      </c>
      <c r="BA263" t="str">
        <v>null</v>
      </c>
      <c r="BB263" t="str">
        <v>Cesar Yanes</v>
      </c>
      <c r="BC263" t="str">
        <v>project Coordinator</v>
      </c>
      <c r="BD263" t="str">
        <v>cyanes@iberdrola.es</v>
      </c>
      <c r="BE263" t="str">
        <v>null</v>
      </c>
      <c r="BF263" t="str">
        <v>linkedin.com/in/cesar-yanes-61ba4a14</v>
      </c>
      <c r="BG263" t="str">
        <v>null</v>
      </c>
      <c r="BH263" t="str">
        <v>null</v>
      </c>
      <c r="BN263" s="1" t="str">
        <v>SIEMENS GAMESA RENEWABLE ENERGY INNOVATION &amp; TECHNOLOGY S.L.</v>
      </c>
      <c r="BO263" t="s">
        <v>1241</v>
      </c>
      <c r="BP263" cm="1">
        <f t="array" ref="BP263">SUM(IF(FREQUENCY(IF($R$2:$R$3000=BO263, MATCH($C$2:$C$3000, $C$2:$C$3000, 0)), ROW($C$2:$C$3000)-ROW($C$2)+1), 1))</f>
        <v>1</v>
      </c>
      <c r="BV263" t="str">
        <v>SIEMENS GAMESA RENEWABLE ENERGY INNOVATION &amp; TECHNOLOGY S.L.</v>
      </c>
      <c r="BW263" cm="1">
        <f t="array" ref="BW263">SUM(--(FREQUENCY(IF($R$2:$R$1538=BV263, MATCH($C$2:$C$1538, $C$2:$C$1538, 0)), ROW($C$2:$C$1538)-ROW($C$2)+1)&gt;0))</f>
        <v>3</v>
      </c>
    </row>
    <row r="264" spans="1:75" ht="31.8" customHeight="1" x14ac:dyDescent="0.3">
      <c r="A264" s="56">
        <v>8</v>
      </c>
      <c r="B264" s="54" t="s">
        <v>3685</v>
      </c>
      <c r="C264" s="1" t="s">
        <v>578</v>
      </c>
      <c r="D264" s="1" t="s">
        <v>579</v>
      </c>
      <c r="E264" s="1">
        <v>871493</v>
      </c>
      <c r="F264" s="21">
        <v>43831</v>
      </c>
      <c r="G264" s="21">
        <v>45016</v>
      </c>
      <c r="H264" s="1" t="s">
        <v>22</v>
      </c>
      <c r="I264" s="1" t="s">
        <v>22</v>
      </c>
      <c r="J264" s="1" t="s">
        <v>22</v>
      </c>
      <c r="K264" s="1" t="s">
        <v>22</v>
      </c>
      <c r="L264" s="1" t="s">
        <v>580</v>
      </c>
      <c r="M264" s="102" t="s">
        <v>581</v>
      </c>
      <c r="N264" s="1" t="s">
        <v>582</v>
      </c>
      <c r="O264" s="1" t="s">
        <v>583</v>
      </c>
      <c r="P264" s="1" t="s">
        <v>22</v>
      </c>
      <c r="Q264" s="97">
        <f>IFERROR(INDEX(BP:BP, MATCH(R264, BN:BN, 0)), "")</f>
        <v>1</v>
      </c>
      <c r="R264" s="1" t="s">
        <v>584</v>
      </c>
      <c r="S264" s="1" t="s">
        <v>132</v>
      </c>
      <c r="T264" s="1" t="s">
        <v>22</v>
      </c>
      <c r="U264" s="1" t="s">
        <v>585</v>
      </c>
      <c r="V264" s="1" t="s">
        <v>22</v>
      </c>
      <c r="W264" s="1" t="s">
        <v>589</v>
      </c>
      <c r="X264" s="1" t="s">
        <v>590</v>
      </c>
      <c r="Y264" s="1" t="s">
        <v>591</v>
      </c>
      <c r="Z264" s="1" t="s">
        <v>592</v>
      </c>
      <c r="AA264" s="1" t="s">
        <v>593</v>
      </c>
      <c r="AB264" s="4" t="s">
        <v>22</v>
      </c>
      <c r="AC264" s="4" t="s">
        <v>22</v>
      </c>
      <c r="AF264">
        <v>16</v>
      </c>
      <c r="AG264" t="str">
        <v>offshore wind energy</v>
      </c>
      <c r="AH264" t="str">
        <v>Reliable OM decision tools and strategies for high LCoE reduction on Offshore wind</v>
      </c>
      <c r="AI264" t="str">
        <v>ROMEO</v>
      </c>
      <c r="AJ264">
        <v>745625</v>
      </c>
      <c r="AK264">
        <v>42887</v>
      </c>
      <c r="AL264">
        <v>44712</v>
      </c>
      <c r="AM264" t="str">
        <v>null</v>
      </c>
      <c r="AN264" t="str">
        <v>€ 16 376 051,25</v>
      </c>
      <c r="AO264" t="str">
        <v>null</v>
      </c>
      <c r="AP264" t="str">
        <v>null</v>
      </c>
      <c r="AQ264" t="str">
        <v>H2020-EU.3.3. - SOCIETAL CHALLENGES - Secure, clean and efficient energy</v>
      </c>
      <c r="AR264" t="str">
        <v>LCE-13-2016 - Solutions for reduced maintenance, increased reliability and extended life-time of off-shore wind turbines/farms</v>
      </c>
      <c r="AS264" t="str">
        <v>H2020-LCE-2016-2017</v>
      </c>
      <c r="AT264" t="str">
        <v>https://cordis.europa.eu/project/id/745625</v>
      </c>
      <c r="AU264" t="str">
        <v>coordinator</v>
      </c>
      <c r="AV264">
        <v>1</v>
      </c>
      <c r="AW264" t="str">
        <v>IBERDROLA RENOVABLES ENERGIA SA</v>
      </c>
      <c r="AX264" t="str">
        <v>Spain</v>
      </c>
      <c r="AY264" t="str">
        <v>€ 588 875,00</v>
      </c>
      <c r="AZ264" t="str">
        <v>www.linkedin.com/company/iberdrola</v>
      </c>
      <c r="BA264" t="str">
        <v>null</v>
      </c>
      <c r="BB264" t="str">
        <v>César Yanes</v>
      </c>
      <c r="BC264" t="str">
        <v>Coordinator</v>
      </c>
      <c r="BD264" t="str">
        <v>cyanes@Iberdrola.es</v>
      </c>
      <c r="BE264" t="str">
        <v>null</v>
      </c>
      <c r="BF264" t="str">
        <v>linkedin.com/in/cesar-yanes-61ba4a14</v>
      </c>
      <c r="BG264" t="str">
        <v>null</v>
      </c>
      <c r="BH264" t="str">
        <v>null</v>
      </c>
      <c r="BN264" s="93" t="str">
        <v>SIEMENS GAMESA RENEWABLE ENERGY SA</v>
      </c>
      <c r="BO264" t="s">
        <v>1251</v>
      </c>
      <c r="BP264" cm="1">
        <f t="array" ref="BP264">SUM(IF(FREQUENCY(IF($R$2:$R$3000=BO264, MATCH($C$2:$C$3000, $C$2:$C$3000, 0)), ROW($C$2:$C$3000)-ROW($C$2)+1), 1))</f>
        <v>1</v>
      </c>
      <c r="BV264" t="str">
        <v>SIEMENS GAMESA RENEWABLE ENERGY SA</v>
      </c>
      <c r="BW264" cm="1">
        <f t="array" ref="BW264">SUM(--(FREQUENCY(IF($R$2:$R$1538=BV264, MATCH($C$2:$C$1538, $C$2:$C$1538, 0)), ROW($C$2:$C$1538)-ROW($C$2)+1)&gt;0))</f>
        <v>1</v>
      </c>
    </row>
    <row r="265" spans="1:75" ht="31.8" customHeight="1" x14ac:dyDescent="0.3">
      <c r="A265" s="56">
        <v>11</v>
      </c>
      <c r="B265" s="54" t="s">
        <v>3709</v>
      </c>
      <c r="C265" s="1" t="s">
        <v>578</v>
      </c>
      <c r="D265" s="1" t="s">
        <v>579</v>
      </c>
      <c r="E265" s="1">
        <v>871493</v>
      </c>
      <c r="F265" s="21">
        <v>43831</v>
      </c>
      <c r="G265" s="21">
        <v>45016</v>
      </c>
      <c r="H265" s="1" t="s">
        <v>22</v>
      </c>
      <c r="I265" s="1" t="s">
        <v>1067</v>
      </c>
      <c r="J265" s="1" t="s">
        <v>22</v>
      </c>
      <c r="K265" s="1" t="s">
        <v>22</v>
      </c>
      <c r="L265" s="1" t="s">
        <v>1068</v>
      </c>
      <c r="M265" s="102" t="s">
        <v>581</v>
      </c>
      <c r="N265" s="1" t="s">
        <v>582</v>
      </c>
      <c r="O265" s="1" t="s">
        <v>583</v>
      </c>
      <c r="P265" s="1" t="s">
        <v>408</v>
      </c>
      <c r="Q265" s="97">
        <f>IFERROR(INDEX(BP:BP, MATCH(R265, BN:BN, 0)), "")</f>
        <v>1</v>
      </c>
      <c r="R265" s="1" t="s">
        <v>584</v>
      </c>
      <c r="S265" s="1" t="s">
        <v>132</v>
      </c>
      <c r="T265" s="1" t="s">
        <v>1069</v>
      </c>
      <c r="U265" s="1" t="s">
        <v>1070</v>
      </c>
      <c r="V265" s="1" t="s">
        <v>22</v>
      </c>
      <c r="W265" s="1" t="s">
        <v>1071</v>
      </c>
      <c r="X265" s="1" t="s">
        <v>679</v>
      </c>
      <c r="Y265" s="1" t="s">
        <v>1072</v>
      </c>
      <c r="Z265" s="1" t="s">
        <v>22</v>
      </c>
      <c r="AA265" s="1" t="s">
        <v>1073</v>
      </c>
      <c r="AB265" s="4" t="s">
        <v>22</v>
      </c>
      <c r="AC265" s="4" t="s">
        <v>22</v>
      </c>
      <c r="AF265">
        <v>14</v>
      </c>
      <c r="AG265" t="str">
        <v>off shore wind energy production</v>
      </c>
      <c r="AH265" t="str">
        <v>Reliable OM decision tools and strategies for high LCoE reduction on Offshore wind</v>
      </c>
      <c r="AI265" t="str">
        <v>ROMEO</v>
      </c>
      <c r="AJ265">
        <v>745625</v>
      </c>
      <c r="AK265">
        <v>42887</v>
      </c>
      <c r="AL265">
        <v>44712</v>
      </c>
      <c r="AM265" t="str">
        <v>null</v>
      </c>
      <c r="AN265" t="str">
        <v>null</v>
      </c>
      <c r="AO265" t="str">
        <v>null</v>
      </c>
      <c r="AP265" t="str">
        <v>null</v>
      </c>
      <c r="AQ265" t="str">
        <v>H2020-EU.3.3. - SOCIETAL CHALLENGES - Secure, clean and efficient energy</v>
      </c>
      <c r="AR265" t="str">
        <v>LCE-13-2016 - Solutions for reduced maintenance, increased reliability and extended life-time of off-shore wind turbines/farms</v>
      </c>
      <c r="AS265" t="str">
        <v>H2020-LCE-2016-2017</v>
      </c>
      <c r="AT265" t="str">
        <v>https://cordis.europa.eu/project/id/745625</v>
      </c>
      <c r="AU265" t="str">
        <v>null</v>
      </c>
      <c r="AV265">
        <v>1</v>
      </c>
      <c r="AW265" t="str">
        <v>IBERDROLA RENOVABLES OFFSHORE DEUTSCHLAND GMBH</v>
      </c>
      <c r="AX265" t="str">
        <v>Germany</v>
      </c>
      <c r="AY265" t="str">
        <v>null</v>
      </c>
      <c r="AZ265" t="str">
        <v>null</v>
      </c>
      <c r="BA265" t="str">
        <v>null</v>
      </c>
      <c r="BB265" t="str">
        <v>null</v>
      </c>
      <c r="BC265" t="str">
        <v>null</v>
      </c>
      <c r="BD265" t="str">
        <v>null</v>
      </c>
      <c r="BE265" t="str">
        <v>null</v>
      </c>
      <c r="BF265" t="str">
        <v>null</v>
      </c>
      <c r="BG265" t="str">
        <v>null</v>
      </c>
      <c r="BH265" t="str">
        <v>null</v>
      </c>
      <c r="BN265" s="1" t="str">
        <v>ALTRAN PROTOTYPES AUTOMOBILES</v>
      </c>
      <c r="BO265" t="s">
        <v>1253</v>
      </c>
      <c r="BP265" cm="1">
        <f t="array" ref="BP265">SUM(IF(FREQUENCY(IF($R$2:$R$3000=BO265, MATCH($C$2:$C$3000, $C$2:$C$3000, 0)), ROW($C$2:$C$3000)-ROW($C$2)+1), 1))</f>
        <v>1</v>
      </c>
      <c r="BV265" t="str">
        <v>ALTRAN PROTOTYPES AUTOMOBILES</v>
      </c>
      <c r="BW265" cm="1">
        <f t="array" ref="BW265">SUM(--(FREQUENCY(IF($R$2:$R$1538=BV265, MATCH($C$2:$C$1538, $C$2:$C$1538, 0)), ROW($C$2:$C$1538)-ROW($C$2)+1)&gt;0))</f>
        <v>1</v>
      </c>
    </row>
    <row r="266" spans="1:75" ht="31.8" customHeight="1" x14ac:dyDescent="0.3">
      <c r="A266" s="56">
        <v>12</v>
      </c>
      <c r="B266" s="54" t="s">
        <v>3710</v>
      </c>
      <c r="C266" s="1" t="s">
        <v>578</v>
      </c>
      <c r="D266" s="1" t="s">
        <v>579</v>
      </c>
      <c r="E266" s="1">
        <v>871493</v>
      </c>
      <c r="F266" s="21">
        <v>43831</v>
      </c>
      <c r="G266" s="21">
        <v>45016</v>
      </c>
      <c r="H266" s="1" t="s">
        <v>22</v>
      </c>
      <c r="I266" s="1" t="s">
        <v>1067</v>
      </c>
      <c r="J266" s="1" t="s">
        <v>22</v>
      </c>
      <c r="K266" s="1" t="s">
        <v>22</v>
      </c>
      <c r="L266" s="1" t="s">
        <v>1068</v>
      </c>
      <c r="M266" s="102" t="s">
        <v>581</v>
      </c>
      <c r="N266" s="1" t="s">
        <v>582</v>
      </c>
      <c r="O266" s="1" t="s">
        <v>583</v>
      </c>
      <c r="P266" s="1" t="s">
        <v>689</v>
      </c>
      <c r="Q266" s="97">
        <f>IFERROR(INDEX(BP:BP, MATCH(R266, BN:BN, 0)), "")</f>
        <v>1</v>
      </c>
      <c r="R266" s="1" t="s">
        <v>1083</v>
      </c>
      <c r="S266" s="1" t="s">
        <v>132</v>
      </c>
      <c r="T266" s="1" t="s">
        <v>1084</v>
      </c>
      <c r="U266" s="1" t="s">
        <v>22</v>
      </c>
      <c r="V266" s="1" t="s">
        <v>22</v>
      </c>
      <c r="W266" s="1" t="s">
        <v>22</v>
      </c>
      <c r="X266" s="1" t="s">
        <v>22</v>
      </c>
      <c r="Y266" s="1" t="s">
        <v>22</v>
      </c>
      <c r="Z266" s="1" t="s">
        <v>22</v>
      </c>
      <c r="AA266" s="1" t="s">
        <v>22</v>
      </c>
      <c r="AB266" s="4" t="s">
        <v>22</v>
      </c>
      <c r="AC266" s="4" t="s">
        <v>22</v>
      </c>
      <c r="AF266">
        <v>16</v>
      </c>
      <c r="AG266" t="str">
        <v>offshore wind energy</v>
      </c>
      <c r="AH266" t="str">
        <v>Reliable OM decision tools and strategies for high LCoE reduction on Offshore wind</v>
      </c>
      <c r="AI266" t="str">
        <v>ROMEO</v>
      </c>
      <c r="AJ266">
        <v>745628</v>
      </c>
      <c r="AK266">
        <v>42887</v>
      </c>
      <c r="AL266">
        <v>44712</v>
      </c>
      <c r="AM266" t="str">
        <v>null</v>
      </c>
      <c r="AN266" t="str">
        <v>€ 16 376 051,28</v>
      </c>
      <c r="AO266" t="str">
        <v>null</v>
      </c>
      <c r="AP266" t="str">
        <v>null</v>
      </c>
      <c r="AQ266" t="str">
        <v>H2020-EU.3.3. - SOCIETAL CHALLENGES - Secure, clean and efficient energy</v>
      </c>
      <c r="AR266" t="str">
        <v>LCE-13-2016 - Solutions for reduced maintenance, increased reliability and extended life-time of off-shore wind turbines/farms</v>
      </c>
      <c r="AS266" t="str">
        <v>H2020-LCE-2016-2020</v>
      </c>
      <c r="AT266" t="str">
        <v>https://cordis.europa.eu/project/id/745628</v>
      </c>
      <c r="AU266" t="str">
        <v>Third-party</v>
      </c>
      <c r="AV266">
        <v>1</v>
      </c>
      <c r="AW266" t="str">
        <v>IBERDROLA RENOVABLES OFFSHORE DEUTSCHLAND GMBH</v>
      </c>
      <c r="AX266" t="str">
        <v>Germany</v>
      </c>
      <c r="AY266" t="str">
        <v>€ 157 500,00</v>
      </c>
      <c r="AZ266" t="str">
        <v>null</v>
      </c>
      <c r="BA266" t="str">
        <v>null</v>
      </c>
      <c r="BB266" t="str">
        <v>null</v>
      </c>
      <c r="BC266" t="str">
        <v>null</v>
      </c>
      <c r="BD266" t="str">
        <v>null</v>
      </c>
      <c r="BE266" t="str">
        <v>null</v>
      </c>
      <c r="BF266" t="str">
        <v>null</v>
      </c>
      <c r="BG266" t="str">
        <v>null</v>
      </c>
      <c r="BH266" t="str">
        <v>null</v>
      </c>
      <c r="BN266" s="93" t="str">
        <v>COVENTRY UNIVERSITY</v>
      </c>
      <c r="BO266" t="s">
        <v>1255</v>
      </c>
      <c r="BP266" cm="1">
        <f t="array" ref="BP266">SUM(IF(FREQUENCY(IF($R$2:$R$3000=BO266, MATCH($C$2:$C$3000, $C$2:$C$3000, 0)), ROW($C$2:$C$3000)-ROW($C$2)+1), 1))</f>
        <v>1</v>
      </c>
      <c r="BV266" t="str">
        <v>COVENTRY UNIVERSITY</v>
      </c>
      <c r="BW266" cm="1">
        <f t="array" ref="BW266">SUM(--(FREQUENCY(IF($R$2:$R$1538=BV266, MATCH($C$2:$C$1538, $C$2:$C$1538, 0)), ROW($C$2:$C$1538)-ROW($C$2)+1)&gt;0))</f>
        <v>1</v>
      </c>
    </row>
    <row r="267" spans="1:75" ht="31.8" customHeight="1" x14ac:dyDescent="0.3">
      <c r="A267" s="56">
        <v>12</v>
      </c>
      <c r="B267" s="54" t="s">
        <v>3710</v>
      </c>
      <c r="C267" s="1" t="s">
        <v>578</v>
      </c>
      <c r="D267" s="1" t="s">
        <v>579</v>
      </c>
      <c r="E267" s="1">
        <v>871493</v>
      </c>
      <c r="F267" s="21">
        <v>43831</v>
      </c>
      <c r="G267" s="21">
        <v>45016</v>
      </c>
      <c r="H267" s="1" t="s">
        <v>22</v>
      </c>
      <c r="I267" s="1" t="s">
        <v>1067</v>
      </c>
      <c r="J267" s="1" t="s">
        <v>22</v>
      </c>
      <c r="K267" s="1" t="s">
        <v>22</v>
      </c>
      <c r="L267" s="1" t="s">
        <v>1068</v>
      </c>
      <c r="M267" s="102" t="s">
        <v>581</v>
      </c>
      <c r="N267" s="1" t="s">
        <v>582</v>
      </c>
      <c r="O267" s="1" t="s">
        <v>583</v>
      </c>
      <c r="P267" s="1" t="s">
        <v>457</v>
      </c>
      <c r="Q267" s="97">
        <f>IFERROR(INDEX(BP:BP, MATCH(R267, BN:BN, 0)), "")</f>
        <v>1</v>
      </c>
      <c r="R267" s="1" t="s">
        <v>1079</v>
      </c>
      <c r="S267" s="1" t="s">
        <v>132</v>
      </c>
      <c r="T267" s="1" t="s">
        <v>1080</v>
      </c>
      <c r="U267" s="1" t="s">
        <v>22</v>
      </c>
      <c r="V267" s="1" t="s">
        <v>22</v>
      </c>
      <c r="W267" s="1" t="s">
        <v>22</v>
      </c>
      <c r="X267" s="1" t="s">
        <v>22</v>
      </c>
      <c r="Y267" s="1" t="s">
        <v>22</v>
      </c>
      <c r="Z267" s="1" t="s">
        <v>22</v>
      </c>
      <c r="AA267" s="1" t="s">
        <v>22</v>
      </c>
      <c r="AB267" s="4" t="s">
        <v>22</v>
      </c>
      <c r="AC267" s="4" t="s">
        <v>22</v>
      </c>
      <c r="AF267">
        <v>16</v>
      </c>
      <c r="AG267" t="str">
        <v>offshore wind energy</v>
      </c>
      <c r="AH267" t="str">
        <v>Reliable OM decision tools and strategies for high LCoE reduction on Offshore wind</v>
      </c>
      <c r="AI267" t="str">
        <v>ROMEO</v>
      </c>
      <c r="AJ267">
        <v>745637</v>
      </c>
      <c r="AK267">
        <v>42887</v>
      </c>
      <c r="AL267">
        <v>44712</v>
      </c>
      <c r="AM267" t="str">
        <v>null</v>
      </c>
      <c r="AN267" t="str">
        <v>€ 16 376 051,37</v>
      </c>
      <c r="AO267" t="str">
        <v>null</v>
      </c>
      <c r="AP267" t="str">
        <v>null</v>
      </c>
      <c r="AQ267" t="str">
        <v>H2020-EU.3.3. - SOCIETAL CHALLENGES - Secure, clean and efficient energy</v>
      </c>
      <c r="AR267" t="str">
        <v>LCE-13-2016 - Solutions for reduced maintenance, increased reliability and extended life-time of off-shore wind turbines/farms</v>
      </c>
      <c r="AS267" t="str">
        <v>H2020-LCE-2016-2029</v>
      </c>
      <c r="AT267" t="str">
        <v>https://cordis.europa.eu/project/id/745637</v>
      </c>
      <c r="AU267" t="str">
        <v>Participant</v>
      </c>
      <c r="AV267">
        <v>1</v>
      </c>
      <c r="AW267" t="str">
        <v>IBM RESEARCH GMBH</v>
      </c>
      <c r="AX267" t="str">
        <v>Switzerland</v>
      </c>
      <c r="AY267">
        <v>0</v>
      </c>
      <c r="AZ267" t="str">
        <v>null</v>
      </c>
      <c r="BA267" t="str">
        <v>null</v>
      </c>
      <c r="BB267" t="str">
        <v>null</v>
      </c>
      <c r="BC267" t="str">
        <v>null</v>
      </c>
      <c r="BD267" t="str">
        <v>null</v>
      </c>
      <c r="BE267" t="str">
        <v>null</v>
      </c>
      <c r="BF267" t="str">
        <v>null</v>
      </c>
      <c r="BG267" t="str">
        <v>null</v>
      </c>
      <c r="BH267" t="str">
        <v>null</v>
      </c>
      <c r="BN267" s="1" t="str">
        <v>ELECTRICITE DE FRANCE</v>
      </c>
      <c r="BO267" t="s">
        <v>1257</v>
      </c>
      <c r="BP267" cm="1">
        <f t="array" ref="BP267">SUM(IF(FREQUENCY(IF($R$2:$R$3000=BO267, MATCH($C$2:$C$3000, $C$2:$C$3000, 0)), ROW($C$2:$C$3000)-ROW($C$2)+1), 1))</f>
        <v>1</v>
      </c>
      <c r="BV267" t="str">
        <v>ELECTRICITE DE FRANCE</v>
      </c>
      <c r="BW267" cm="1">
        <f t="array" ref="BW267">SUM(--(FREQUENCY(IF($R$2:$R$1538=BV267, MATCH($C$2:$C$1538, $C$2:$C$1538, 0)), ROW($C$2:$C$1538)-ROW($C$2)+1)&gt;0))</f>
        <v>5</v>
      </c>
    </row>
    <row r="268" spans="1:75" ht="31.8" customHeight="1" x14ac:dyDescent="0.3">
      <c r="A268" s="56">
        <v>12</v>
      </c>
      <c r="B268" s="54" t="s">
        <v>3710</v>
      </c>
      <c r="C268" s="1" t="s">
        <v>578</v>
      </c>
      <c r="D268" s="1" t="s">
        <v>579</v>
      </c>
      <c r="E268" s="1">
        <v>871493</v>
      </c>
      <c r="F268" s="21">
        <v>43831</v>
      </c>
      <c r="G268" s="21">
        <v>45016</v>
      </c>
      <c r="H268" s="1" t="s">
        <v>22</v>
      </c>
      <c r="I268" s="1" t="s">
        <v>1067</v>
      </c>
      <c r="J268" s="1" t="s">
        <v>22</v>
      </c>
      <c r="K268" s="1" t="s">
        <v>22</v>
      </c>
      <c r="L268" s="1" t="s">
        <v>1068</v>
      </c>
      <c r="M268" s="102" t="s">
        <v>581</v>
      </c>
      <c r="N268" s="1" t="s">
        <v>582</v>
      </c>
      <c r="O268" s="1" t="s">
        <v>583</v>
      </c>
      <c r="P268" s="1" t="s">
        <v>457</v>
      </c>
      <c r="Q268" s="97">
        <f>IFERROR(INDEX(BP:BP, MATCH(R268, BN:BN, 0)), "")</f>
        <v>1</v>
      </c>
      <c r="R268" s="1" t="s">
        <v>1095</v>
      </c>
      <c r="S268" s="1" t="s">
        <v>47</v>
      </c>
      <c r="T268" s="1" t="s">
        <v>1096</v>
      </c>
      <c r="U268" s="1" t="s">
        <v>22</v>
      </c>
      <c r="V268" s="1" t="s">
        <v>22</v>
      </c>
      <c r="W268" s="1" t="s">
        <v>22</v>
      </c>
      <c r="X268" s="1" t="s">
        <v>22</v>
      </c>
      <c r="Y268" s="1" t="s">
        <v>22</v>
      </c>
      <c r="Z268" s="1" t="s">
        <v>22</v>
      </c>
      <c r="AA268" s="1" t="s">
        <v>22</v>
      </c>
      <c r="AB268" s="4" t="s">
        <v>22</v>
      </c>
      <c r="AC268" s="4" t="s">
        <v>22</v>
      </c>
      <c r="AF268">
        <v>16</v>
      </c>
      <c r="AG268" t="str">
        <v>offshore wind energy</v>
      </c>
      <c r="AH268" t="str">
        <v>Reliable OM decision tools and strategies for high LCoE reduction on Offshore wind</v>
      </c>
      <c r="AI268" t="str">
        <v>ROMEO</v>
      </c>
      <c r="AJ268">
        <v>745638</v>
      </c>
      <c r="AK268">
        <v>42887</v>
      </c>
      <c r="AL268">
        <v>44712</v>
      </c>
      <c r="AM268" t="str">
        <v>null</v>
      </c>
      <c r="AN268" t="str">
        <v>€ 16 376 051,38</v>
      </c>
      <c r="AO268" t="str">
        <v>null</v>
      </c>
      <c r="AP268" t="str">
        <v>null</v>
      </c>
      <c r="AQ268" t="str">
        <v>H2020-EU.3.3. - SOCIETAL CHALLENGES - Secure, clean and efficient energy</v>
      </c>
      <c r="AR268" t="str">
        <v>LCE-13-2016 - Solutions for reduced maintenance, increased reliability and extended life-time of off-shore wind turbines/farms</v>
      </c>
      <c r="AS268" t="str">
        <v>H2020-LCE-2016-2030</v>
      </c>
      <c r="AT268" t="str">
        <v>https://cordis.europa.eu/project/id/745638</v>
      </c>
      <c r="AU268" t="str">
        <v>Participant</v>
      </c>
      <c r="AV268">
        <v>1</v>
      </c>
      <c r="AW268" t="str">
        <v>INDRA SISTEMAS SA</v>
      </c>
      <c r="AX268" t="str">
        <v>Spain</v>
      </c>
      <c r="AY268" t="str">
        <v>€ 128 306,06</v>
      </c>
      <c r="AZ268" t="str">
        <v>null</v>
      </c>
      <c r="BA268" t="str">
        <v>null</v>
      </c>
      <c r="BB268" t="str">
        <v>null</v>
      </c>
      <c r="BC268" t="str">
        <v>null</v>
      </c>
      <c r="BD268" t="str">
        <v>null</v>
      </c>
      <c r="BE268" t="str">
        <v>null</v>
      </c>
      <c r="BF268" t="str">
        <v>null</v>
      </c>
      <c r="BG268" t="str">
        <v>null</v>
      </c>
      <c r="BH268" t="str">
        <v>null</v>
      </c>
      <c r="BN268" s="93" t="str">
        <v>FORSEE POWER</v>
      </c>
      <c r="BO268" t="s">
        <v>1259</v>
      </c>
      <c r="BP268" cm="1">
        <f t="array" ref="BP268">SUM(IF(FREQUENCY(IF($R$2:$R$3000=BO268, MATCH($C$2:$C$3000, $C$2:$C$3000, 0)), ROW($C$2:$C$3000)-ROW($C$2)+1), 1))</f>
        <v>1</v>
      </c>
      <c r="BV268" t="str">
        <v>FORSEE POWER</v>
      </c>
      <c r="BW268" cm="1">
        <f t="array" ref="BW268">SUM(--(FREQUENCY(IF($R$2:$R$1538=BV268, MATCH($C$2:$C$1538, $C$2:$C$1538, 0)), ROW($C$2:$C$1538)-ROW($C$2)+1)&gt;0))</f>
        <v>1</v>
      </c>
    </row>
    <row r="269" spans="1:75" ht="31.8" customHeight="1" x14ac:dyDescent="0.3">
      <c r="A269" s="56">
        <v>12</v>
      </c>
      <c r="B269" s="54" t="s">
        <v>3710</v>
      </c>
      <c r="C269" s="1" t="s">
        <v>578</v>
      </c>
      <c r="D269" s="1" t="s">
        <v>579</v>
      </c>
      <c r="E269" s="1">
        <v>871493</v>
      </c>
      <c r="F269" s="21">
        <v>43831</v>
      </c>
      <c r="G269" s="21">
        <v>45016</v>
      </c>
      <c r="H269" s="1" t="s">
        <v>22</v>
      </c>
      <c r="I269" s="1" t="s">
        <v>1067</v>
      </c>
      <c r="J269" s="1" t="s">
        <v>22</v>
      </c>
      <c r="K269" s="1" t="s">
        <v>22</v>
      </c>
      <c r="L269" s="1" t="s">
        <v>1068</v>
      </c>
      <c r="M269" s="102" t="s">
        <v>581</v>
      </c>
      <c r="N269" s="1" t="s">
        <v>582</v>
      </c>
      <c r="O269" s="1" t="s">
        <v>583</v>
      </c>
      <c r="P269" s="1" t="s">
        <v>457</v>
      </c>
      <c r="Q269" s="97">
        <f>IFERROR(INDEX(BP:BP, MATCH(R269, BN:BN, 0)), "")</f>
        <v>2</v>
      </c>
      <c r="R269" s="1" t="s">
        <v>1077</v>
      </c>
      <c r="S269" s="1" t="s">
        <v>47</v>
      </c>
      <c r="T269" s="1" t="s">
        <v>1078</v>
      </c>
      <c r="U269" s="1" t="s">
        <v>22</v>
      </c>
      <c r="V269" s="1" t="s">
        <v>22</v>
      </c>
      <c r="W269" s="1" t="s">
        <v>22</v>
      </c>
      <c r="X269" s="1" t="s">
        <v>22</v>
      </c>
      <c r="Y269" s="1" t="s">
        <v>22</v>
      </c>
      <c r="Z269" s="1" t="s">
        <v>22</v>
      </c>
      <c r="AA269" s="1" t="s">
        <v>22</v>
      </c>
      <c r="AB269" s="4" t="s">
        <v>22</v>
      </c>
      <c r="AC269" s="4" t="s">
        <v>22</v>
      </c>
      <c r="AF269">
        <v>16</v>
      </c>
      <c r="AG269" t="str">
        <v>offshore wind energy</v>
      </c>
      <c r="AH269" t="str">
        <v>Reliable OM decision tools and strategies for high LCoE reduction on Offshore wind</v>
      </c>
      <c r="AI269" t="str">
        <v>ROMEO</v>
      </c>
      <c r="AJ269">
        <v>745646</v>
      </c>
      <c r="AK269">
        <v>42887</v>
      </c>
      <c r="AL269">
        <v>44712</v>
      </c>
      <c r="AM269" t="str">
        <v>null</v>
      </c>
      <c r="AN269" t="str">
        <v>€ 16 376 051,46</v>
      </c>
      <c r="AO269" t="str">
        <v>null</v>
      </c>
      <c r="AP269" t="str">
        <v>null</v>
      </c>
      <c r="AQ269" t="str">
        <v>H2020-EU.3.3. - SOCIETAL CHALLENGES - Secure, clean and efficient energy</v>
      </c>
      <c r="AR269" t="str">
        <v>LCE-13-2016 - Solutions for reduced maintenance, increased reliability and extended life-time of off-shore wind turbines/farms</v>
      </c>
      <c r="AS269" t="str">
        <v>H2020-LCE-2016-2038</v>
      </c>
      <c r="AT269" t="str">
        <v>https://cordis.europa.eu/project/id/745646</v>
      </c>
      <c r="AU269" t="str">
        <v>Participant</v>
      </c>
      <c r="AV269">
        <v>1</v>
      </c>
      <c r="AW269" t="str">
        <v>INDRA SOLUCIONES TECNOLOGIAS DE LA INFORMACION SL</v>
      </c>
      <c r="AX269" t="str">
        <v>Spain</v>
      </c>
      <c r="AY269" t="str">
        <v>€ 337 427,56</v>
      </c>
      <c r="AZ269" t="str">
        <v>null</v>
      </c>
      <c r="BA269" t="str">
        <v>null</v>
      </c>
      <c r="BB269" t="str">
        <v>null</v>
      </c>
      <c r="BC269" t="str">
        <v>null</v>
      </c>
      <c r="BD269" t="str">
        <v>null</v>
      </c>
      <c r="BE269" t="str">
        <v>null</v>
      </c>
      <c r="BF269" t="str">
        <v>null</v>
      </c>
      <c r="BG269" t="str">
        <v>null</v>
      </c>
      <c r="BH269" t="str">
        <v>null</v>
      </c>
      <c r="BN269" s="1" t="str">
        <v>GBA ZABALA CONSEIL EN INNOVATION SA</v>
      </c>
      <c r="BO269" t="s">
        <v>1261</v>
      </c>
      <c r="BP269" cm="1">
        <f t="array" ref="BP269">SUM(IF(FREQUENCY(IF($R$2:$R$3000=BO269, MATCH($C$2:$C$3000, $C$2:$C$3000, 0)), ROW($C$2:$C$3000)-ROW($C$2)+1), 1))</f>
        <v>1</v>
      </c>
      <c r="BV269" t="str">
        <v>GBA ZABALA CONSEIL EN INNOVATION SA</v>
      </c>
      <c r="BW269" cm="1">
        <f t="array" ref="BW269">SUM(--(FREQUENCY(IF($R$2:$R$1538=BV269, MATCH($C$2:$C$1538, $C$2:$C$1538, 0)), ROW($C$2:$C$1538)-ROW($C$2)+1)&gt;0))</f>
        <v>1</v>
      </c>
    </row>
    <row r="270" spans="1:75" ht="31.8" customHeight="1" x14ac:dyDescent="0.3">
      <c r="A270" s="56">
        <v>8</v>
      </c>
      <c r="B270" s="54" t="s">
        <v>3685</v>
      </c>
      <c r="C270" s="1" t="s">
        <v>578</v>
      </c>
      <c r="D270" s="1" t="s">
        <v>579</v>
      </c>
      <c r="E270" s="1">
        <v>871493</v>
      </c>
      <c r="F270" s="21">
        <v>43831</v>
      </c>
      <c r="G270" s="21">
        <v>45016</v>
      </c>
      <c r="H270" s="1" t="s">
        <v>22</v>
      </c>
      <c r="I270" s="1" t="s">
        <v>22</v>
      </c>
      <c r="J270" s="1" t="s">
        <v>22</v>
      </c>
      <c r="K270" s="1" t="s">
        <v>22</v>
      </c>
      <c r="L270" s="1" t="s">
        <v>580</v>
      </c>
      <c r="M270" s="102" t="s">
        <v>581</v>
      </c>
      <c r="N270" s="1" t="s">
        <v>582</v>
      </c>
      <c r="O270" s="1" t="s">
        <v>583</v>
      </c>
      <c r="P270" s="1" t="s">
        <v>22</v>
      </c>
      <c r="Q270" s="97">
        <f>IFERROR(INDEX(BP:BP, MATCH(R270, BN:BN, 0)), "")</f>
        <v>1</v>
      </c>
      <c r="R270" s="1" t="s">
        <v>595</v>
      </c>
      <c r="S270" s="1" t="s">
        <v>132</v>
      </c>
      <c r="T270" s="1" t="s">
        <v>22</v>
      </c>
      <c r="U270" s="1" t="s">
        <v>22</v>
      </c>
      <c r="V270" s="1" t="s">
        <v>22</v>
      </c>
      <c r="W270" s="1" t="s">
        <v>22</v>
      </c>
      <c r="X270" s="1" t="s">
        <v>22</v>
      </c>
      <c r="Y270" s="1" t="s">
        <v>22</v>
      </c>
      <c r="Z270" s="1" t="s">
        <v>22</v>
      </c>
      <c r="AA270" s="1" t="s">
        <v>22</v>
      </c>
      <c r="AB270" s="4" t="s">
        <v>22</v>
      </c>
      <c r="AC270" s="4" t="s">
        <v>22</v>
      </c>
      <c r="AF270">
        <v>16</v>
      </c>
      <c r="AG270" t="str">
        <v>offshore wind energy</v>
      </c>
      <c r="AH270" t="str">
        <v>Reliable OM decision tools and strategies for high LCoE reduction on Offshore wind</v>
      </c>
      <c r="AI270" t="str">
        <v>ROMEO</v>
      </c>
      <c r="AJ270">
        <v>745641</v>
      </c>
      <c r="AK270">
        <v>42887</v>
      </c>
      <c r="AL270">
        <v>44712</v>
      </c>
      <c r="AM270" t="str">
        <v>null</v>
      </c>
      <c r="AN270" t="str">
        <v>€ 16 376 051,41</v>
      </c>
      <c r="AO270" t="str">
        <v>null</v>
      </c>
      <c r="AP270" t="str">
        <v>null</v>
      </c>
      <c r="AQ270" t="str">
        <v>H2020-EU.3.3. - SOCIETAL CHALLENGES - Secure, clean and efficient energy</v>
      </c>
      <c r="AR270" t="str">
        <v>LCE-13-2016 - Solutions for reduced maintenance, increased reliability and extended life-time of off-shore wind turbines/farms</v>
      </c>
      <c r="AS270" t="str">
        <v>H2020-LCE-2016-2033</v>
      </c>
      <c r="AT270" t="str">
        <v>https://cordis.europa.eu/project/id/745641</v>
      </c>
      <c r="AU270" t="str">
        <v>Participant</v>
      </c>
      <c r="AV270">
        <v>1</v>
      </c>
      <c r="AW270" t="str">
        <v>LAU LAGUN BEARINGS SL</v>
      </c>
      <c r="AX270" t="str">
        <v>Spain</v>
      </c>
      <c r="AY270" t="str">
        <v>€ 397 407,50</v>
      </c>
      <c r="AZ270" t="str">
        <v>null</v>
      </c>
      <c r="BA270" t="str">
        <v>null</v>
      </c>
      <c r="BB270" t="str">
        <v>null</v>
      </c>
      <c r="BC270" t="str">
        <v>null</v>
      </c>
      <c r="BD270" t="str">
        <v>null</v>
      </c>
      <c r="BE270" t="str">
        <v>null</v>
      </c>
      <c r="BF270" t="str">
        <v>null</v>
      </c>
      <c r="BG270" t="str">
        <v>null</v>
      </c>
      <c r="BH270" t="str">
        <v>null</v>
      </c>
      <c r="BN270" s="93" t="str">
        <v>HOCHSCHULE KARLSRUHE</v>
      </c>
      <c r="BO270" t="s">
        <v>1263</v>
      </c>
      <c r="BP270" cm="1">
        <f t="array" ref="BP270">SUM(IF(FREQUENCY(IF($R$2:$R$3000=BO270, MATCH($C$2:$C$3000, $C$2:$C$3000, 0)), ROW($C$2:$C$3000)-ROW($C$2)+1), 1))</f>
        <v>1</v>
      </c>
      <c r="BV270" t="str">
        <v>HOCHSCHULE KARLSRUHE</v>
      </c>
      <c r="BW270" cm="1">
        <f t="array" ref="BW270">SUM(--(FREQUENCY(IF($R$2:$R$1538=BV270, MATCH($C$2:$C$1538, $C$2:$C$1538, 0)), ROW($C$2:$C$1538)-ROW($C$2)+1)&gt;0))</f>
        <v>1</v>
      </c>
    </row>
    <row r="271" spans="1:75" ht="31.8" customHeight="1" x14ac:dyDescent="0.3">
      <c r="A271" s="56">
        <v>12</v>
      </c>
      <c r="B271" s="54" t="s">
        <v>3710</v>
      </c>
      <c r="C271" s="1" t="s">
        <v>578</v>
      </c>
      <c r="D271" s="1" t="s">
        <v>579</v>
      </c>
      <c r="E271" s="1">
        <v>871493</v>
      </c>
      <c r="F271" s="21">
        <v>43831</v>
      </c>
      <c r="G271" s="21">
        <v>45016</v>
      </c>
      <c r="H271" s="1" t="s">
        <v>22</v>
      </c>
      <c r="I271" s="1" t="s">
        <v>1067</v>
      </c>
      <c r="J271" s="1" t="s">
        <v>22</v>
      </c>
      <c r="K271" s="1" t="s">
        <v>22</v>
      </c>
      <c r="L271" s="1" t="s">
        <v>1068</v>
      </c>
      <c r="M271" s="102" t="s">
        <v>581</v>
      </c>
      <c r="N271" s="1" t="s">
        <v>582</v>
      </c>
      <c r="O271" s="1" t="s">
        <v>583</v>
      </c>
      <c r="P271" s="1" t="s">
        <v>457</v>
      </c>
      <c r="Q271" s="97">
        <f>IFERROR(INDEX(BP:BP, MATCH(R271, BN:BN, 0)), "")</f>
        <v>1</v>
      </c>
      <c r="R271" s="1" t="s">
        <v>595</v>
      </c>
      <c r="S271" s="1" t="s">
        <v>132</v>
      </c>
      <c r="T271" s="1" t="s">
        <v>1075</v>
      </c>
      <c r="U271" s="1" t="s">
        <v>22</v>
      </c>
      <c r="V271" s="1" t="s">
        <v>22</v>
      </c>
      <c r="W271" s="1" t="s">
        <v>22</v>
      </c>
      <c r="X271" s="1" t="s">
        <v>22</v>
      </c>
      <c r="Y271" s="1" t="s">
        <v>22</v>
      </c>
      <c r="Z271" s="1" t="s">
        <v>22</v>
      </c>
      <c r="AA271" s="1" t="s">
        <v>22</v>
      </c>
      <c r="AB271" s="4" t="s">
        <v>22</v>
      </c>
      <c r="AC271" s="4" t="s">
        <v>22</v>
      </c>
      <c r="AF271">
        <v>16</v>
      </c>
      <c r="AG271" t="str">
        <v>offshore wind energy</v>
      </c>
      <c r="AH271" t="str">
        <v>Reliable OM decision tools and strategies for high LCoE reduction on Offshore wind</v>
      </c>
      <c r="AI271" t="str">
        <v>ROMEO</v>
      </c>
      <c r="AJ271">
        <v>745636</v>
      </c>
      <c r="AK271">
        <v>42887</v>
      </c>
      <c r="AL271">
        <v>44712</v>
      </c>
      <c r="AM271" t="str">
        <v>null</v>
      </c>
      <c r="AN271" t="str">
        <v>€ 16 376 051,36</v>
      </c>
      <c r="AO271" t="str">
        <v>null</v>
      </c>
      <c r="AP271" t="str">
        <v>null</v>
      </c>
      <c r="AQ271" t="str">
        <v>H2020-EU.3.3. - SOCIETAL CHALLENGES - Secure, clean and efficient energy</v>
      </c>
      <c r="AR271" t="str">
        <v>LCE-13-2016 - Solutions for reduced maintenance, increased reliability and extended life-time of off-shore wind turbines/farms</v>
      </c>
      <c r="AS271" t="str">
        <v>H2020-LCE-2016-2028</v>
      </c>
      <c r="AT271" t="str">
        <v>https://cordis.europa.eu/project/id/745636</v>
      </c>
      <c r="AU271" t="str">
        <v>Participant</v>
      </c>
      <c r="AV271">
        <v>1</v>
      </c>
      <c r="AW271" t="str">
        <v>RAMBOLL DEUTSCHLAND GMBH</v>
      </c>
      <c r="AX271" t="str">
        <v>Germany</v>
      </c>
      <c r="AY271" t="str">
        <v>€ 728 262,50</v>
      </c>
      <c r="AZ271" t="str">
        <v>null</v>
      </c>
      <c r="BA271" t="str">
        <v>null</v>
      </c>
      <c r="BB271" t="str">
        <v>null</v>
      </c>
      <c r="BC271" t="str">
        <v>null</v>
      </c>
      <c r="BD271" t="str">
        <v>null</v>
      </c>
      <c r="BE271" t="str">
        <v>null</v>
      </c>
      <c r="BF271" t="str">
        <v>null</v>
      </c>
      <c r="BG271" t="str">
        <v>null</v>
      </c>
      <c r="BH271" t="str">
        <v>null</v>
      </c>
      <c r="BN271" s="1" t="str">
        <v>INSTITUT NATIONAL DES SCIENCES APPLIQUEES, STRASBOURG</v>
      </c>
      <c r="BO271" t="s">
        <v>1265</v>
      </c>
      <c r="BP271" cm="1">
        <f t="array" ref="BP271">SUM(IF(FREQUENCY(IF($R$2:$R$3000=BO271, MATCH($C$2:$C$3000, $C$2:$C$3000, 0)), ROW($C$2:$C$3000)-ROW($C$2)+1), 1))</f>
        <v>1</v>
      </c>
      <c r="BV271" t="str">
        <v>INSTITUT NATIONAL DES SCIENCES APPLIQUEES, STRASBOURG</v>
      </c>
      <c r="BW271" cm="1">
        <f t="array" ref="BW271">SUM(--(FREQUENCY(IF($R$2:$R$1538=BV271, MATCH($C$2:$C$1538, $C$2:$C$1538, 0)), ROW($C$2:$C$1538)-ROW($C$2)+1)&gt;0))</f>
        <v>1</v>
      </c>
    </row>
    <row r="272" spans="1:75" ht="31.8" customHeight="1" x14ac:dyDescent="0.3">
      <c r="A272" s="56">
        <v>8</v>
      </c>
      <c r="B272" s="54" t="s">
        <v>3685</v>
      </c>
      <c r="C272" s="1" t="s">
        <v>578</v>
      </c>
      <c r="D272" s="1" t="s">
        <v>579</v>
      </c>
      <c r="E272" s="1">
        <v>871493</v>
      </c>
      <c r="F272" s="21">
        <v>43831</v>
      </c>
      <c r="G272" s="21">
        <v>45016</v>
      </c>
      <c r="H272" s="1" t="s">
        <v>22</v>
      </c>
      <c r="I272" s="1" t="s">
        <v>22</v>
      </c>
      <c r="J272" s="1" t="s">
        <v>22</v>
      </c>
      <c r="K272" s="1" t="s">
        <v>22</v>
      </c>
      <c r="L272" s="1" t="s">
        <v>580</v>
      </c>
      <c r="M272" s="102" t="s">
        <v>581</v>
      </c>
      <c r="N272" s="1" t="s">
        <v>582</v>
      </c>
      <c r="O272" s="1" t="s">
        <v>583</v>
      </c>
      <c r="P272" s="1" t="s">
        <v>22</v>
      </c>
      <c r="Q272" s="97">
        <f>IFERROR(INDEX(BP:BP, MATCH(R272, BN:BN, 0)), "")</f>
        <v>1</v>
      </c>
      <c r="R272" s="1" t="s">
        <v>594</v>
      </c>
      <c r="S272" s="1" t="s">
        <v>36</v>
      </c>
      <c r="T272" s="1" t="s">
        <v>22</v>
      </c>
      <c r="U272" s="1" t="s">
        <v>22</v>
      </c>
      <c r="V272" s="1" t="s">
        <v>22</v>
      </c>
      <c r="W272" s="1" t="s">
        <v>22</v>
      </c>
      <c r="X272" s="1" t="s">
        <v>22</v>
      </c>
      <c r="Y272" s="1" t="s">
        <v>22</v>
      </c>
      <c r="Z272" s="1" t="s">
        <v>22</v>
      </c>
      <c r="AA272" s="1" t="s">
        <v>22</v>
      </c>
      <c r="AB272" s="4" t="s">
        <v>22</v>
      </c>
      <c r="AC272" s="4" t="s">
        <v>22</v>
      </c>
      <c r="AF272">
        <v>16</v>
      </c>
      <c r="AG272" t="str">
        <v>offshore wind energy</v>
      </c>
      <c r="AH272" t="str">
        <v>Reliable OM decision tools and strategies for high LCoE reduction on Offshore wind</v>
      </c>
      <c r="AI272" t="str">
        <v>ROMEO</v>
      </c>
      <c r="AJ272">
        <v>745627</v>
      </c>
      <c r="AK272">
        <v>42887</v>
      </c>
      <c r="AL272">
        <v>44712</v>
      </c>
      <c r="AM272" t="str">
        <v>null</v>
      </c>
      <c r="AN272" t="str">
        <v>€ 16 376 051,27</v>
      </c>
      <c r="AO272" t="str">
        <v>null</v>
      </c>
      <c r="AP272" t="str">
        <v>null</v>
      </c>
      <c r="AQ272" t="str">
        <v>H2020-EU.3.3. - SOCIETAL CHALLENGES - Secure, clean and efficient energy</v>
      </c>
      <c r="AR272" t="str">
        <v>LCE-13-2016 - Solutions for reduced maintenance, increased reliability and extended life-time of off-shore wind turbines/farms</v>
      </c>
      <c r="AS272" t="str">
        <v>H2020-LCE-2016-2019</v>
      </c>
      <c r="AT272" t="str">
        <v>https://cordis.europa.eu/project/id/745627</v>
      </c>
      <c r="AU272" t="str">
        <v>Third-party</v>
      </c>
      <c r="AV272">
        <v>1</v>
      </c>
      <c r="AW272" t="str">
        <v>SCOTTISHPOWER RENEWABLE (UK) LIMITED</v>
      </c>
      <c r="AX272" t="str">
        <v>United Kingdom</v>
      </c>
      <c r="AY272" t="str">
        <v>€ 273 262,50</v>
      </c>
      <c r="AZ272" t="str">
        <v>null</v>
      </c>
      <c r="BA272" t="str">
        <v>null</v>
      </c>
      <c r="BB272" t="str">
        <v>null</v>
      </c>
      <c r="BC272" t="str">
        <v>null</v>
      </c>
      <c r="BD272" t="str">
        <v>null</v>
      </c>
      <c r="BE272" t="str">
        <v>null</v>
      </c>
      <c r="BF272" t="str">
        <v>null</v>
      </c>
      <c r="BG272" t="str">
        <v>null</v>
      </c>
      <c r="BH272" t="str">
        <v>null</v>
      </c>
      <c r="BN272" s="93" t="str">
        <v>POWERUP</v>
      </c>
      <c r="BO272" t="s">
        <v>1267</v>
      </c>
      <c r="BP272" cm="1">
        <f t="array" ref="BP272">SUM(IF(FREQUENCY(IF($R$2:$R$3000=BO272, MATCH($C$2:$C$3000, $C$2:$C$3000, 0)), ROW($C$2:$C$3000)-ROW($C$2)+1), 1))</f>
        <v>1</v>
      </c>
      <c r="BV272" t="str">
        <v>POWERUP</v>
      </c>
      <c r="BW272" cm="1">
        <f t="array" ref="BW272">SUM(--(FREQUENCY(IF($R$2:$R$1538=BV272, MATCH($C$2:$C$1538, $C$2:$C$1538, 0)), ROW($C$2:$C$1538)-ROW($C$2)+1)&gt;0))</f>
        <v>1</v>
      </c>
    </row>
    <row r="273" spans="1:75" ht="31.8" customHeight="1" x14ac:dyDescent="0.3">
      <c r="A273" s="56">
        <v>12</v>
      </c>
      <c r="B273" s="54" t="s">
        <v>3710</v>
      </c>
      <c r="C273" s="1" t="s">
        <v>578</v>
      </c>
      <c r="D273" s="1" t="s">
        <v>579</v>
      </c>
      <c r="E273" s="1">
        <v>871493</v>
      </c>
      <c r="F273" s="21">
        <v>43831</v>
      </c>
      <c r="G273" s="21">
        <v>45016</v>
      </c>
      <c r="H273" s="1" t="s">
        <v>22</v>
      </c>
      <c r="I273" s="1" t="s">
        <v>1067</v>
      </c>
      <c r="J273" s="1" t="s">
        <v>22</v>
      </c>
      <c r="K273" s="1" t="s">
        <v>22</v>
      </c>
      <c r="L273" s="1" t="s">
        <v>1068</v>
      </c>
      <c r="M273" s="102" t="s">
        <v>581</v>
      </c>
      <c r="N273" s="1" t="s">
        <v>582</v>
      </c>
      <c r="O273" s="1" t="s">
        <v>583</v>
      </c>
      <c r="P273" s="1" t="s">
        <v>457</v>
      </c>
      <c r="Q273" s="97">
        <f>IFERROR(INDEX(BP:BP, MATCH(R273, BN:BN, 0)), "")</f>
        <v>1</v>
      </c>
      <c r="R273" s="1" t="s">
        <v>594</v>
      </c>
      <c r="S273" s="1" t="s">
        <v>36</v>
      </c>
      <c r="T273" s="1" t="s">
        <v>1074</v>
      </c>
      <c r="U273" s="1" t="s">
        <v>22</v>
      </c>
      <c r="V273" s="1" t="s">
        <v>22</v>
      </c>
      <c r="W273" s="1" t="s">
        <v>22</v>
      </c>
      <c r="X273" s="1" t="s">
        <v>22</v>
      </c>
      <c r="Y273" s="1" t="s">
        <v>22</v>
      </c>
      <c r="Z273" s="1" t="s">
        <v>22</v>
      </c>
      <c r="AA273" s="1" t="s">
        <v>22</v>
      </c>
      <c r="AB273" s="4" t="s">
        <v>22</v>
      </c>
      <c r="AC273" s="4" t="s">
        <v>22</v>
      </c>
      <c r="AF273">
        <v>14</v>
      </c>
      <c r="AG273" t="str">
        <v>off shore wind energy production</v>
      </c>
      <c r="AH273" t="str">
        <v>Reliable OM decision tools and strategies for high LCoE reduction on Offshore wind</v>
      </c>
      <c r="AI273" t="str">
        <v>ROMEO</v>
      </c>
      <c r="AJ273">
        <v>745625</v>
      </c>
      <c r="AK273">
        <v>42887</v>
      </c>
      <c r="AL273">
        <v>44712</v>
      </c>
      <c r="AM273" t="str">
        <v>null</v>
      </c>
      <c r="AN273" t="str">
        <v>null</v>
      </c>
      <c r="AO273" t="str">
        <v>null</v>
      </c>
      <c r="AP273" t="str">
        <v>null</v>
      </c>
      <c r="AQ273" t="str">
        <v>H2020-EU.3.3. - SOCIETAL CHALLENGES - Secure, clean and efficient energy</v>
      </c>
      <c r="AR273" t="str">
        <v>LCE-13-2016 - Solutions for reduced maintenance, increased reliability and extended life-time of off-shore wind turbines/farms</v>
      </c>
      <c r="AS273" t="str">
        <v>H2020-LCE-2016-2017</v>
      </c>
      <c r="AT273" t="str">
        <v>https://cordis.europa.eu/project/id/745625</v>
      </c>
      <c r="AU273" t="str">
        <v>null</v>
      </c>
      <c r="AV273">
        <v>1</v>
      </c>
      <c r="AW273" t="str">
        <v>SCOTTISHPOWER RENEWABLE ENERGY LIMITED</v>
      </c>
      <c r="AX273" t="str">
        <v>United Kingdom</v>
      </c>
      <c r="AY273" t="str">
        <v>null</v>
      </c>
      <c r="AZ273" t="str">
        <v>null</v>
      </c>
      <c r="BA273" t="str">
        <v>null</v>
      </c>
      <c r="BB273" t="str">
        <v>null</v>
      </c>
      <c r="BC273" t="str">
        <v>null</v>
      </c>
      <c r="BD273" t="str">
        <v>null</v>
      </c>
      <c r="BE273" t="str">
        <v>null</v>
      </c>
      <c r="BF273" t="str">
        <v>null</v>
      </c>
      <c r="BG273" t="str">
        <v>null</v>
      </c>
      <c r="BH273" t="str">
        <v>null</v>
      </c>
      <c r="BN273" s="1" t="str">
        <v>TAJFUN HIL DRUSTVO SA OGRANICENOM ODGOVORNOSCU ZA ISTRAZIVANJE, PROIZVODNJU, TRGOVINU I USLUGE NOVI SAD</v>
      </c>
      <c r="BO273" t="s">
        <v>1270</v>
      </c>
      <c r="BP273" cm="1">
        <f t="array" ref="BP273">SUM(IF(FREQUENCY(IF($R$2:$R$3000=BO273, MATCH($C$2:$C$3000, $C$2:$C$3000, 0)), ROW($C$2:$C$3000)-ROW($C$2)+1), 1))</f>
        <v>1</v>
      </c>
      <c r="BV273" t="str">
        <v>TAJFUN HIL DRUSTVO SA OGRANICENOM ODGOVORNOSCU ZA ISTRAZIVANJE, PROIZVODNJU, TRGOVINU I USLUGE NOVI SAD</v>
      </c>
      <c r="BW273" cm="1">
        <f t="array" ref="BW273">SUM(--(FREQUENCY(IF($R$2:$R$1538=BV273, MATCH($C$2:$C$1538, $C$2:$C$1538, 0)), ROW($C$2:$C$1538)-ROW($C$2)+1)&gt;0))</f>
        <v>1</v>
      </c>
    </row>
    <row r="274" spans="1:75" ht="31.8" customHeight="1" x14ac:dyDescent="0.3">
      <c r="A274" s="56">
        <v>12</v>
      </c>
      <c r="B274" s="54" t="s">
        <v>3710</v>
      </c>
      <c r="C274" s="1" t="s">
        <v>578</v>
      </c>
      <c r="D274" s="1" t="s">
        <v>579</v>
      </c>
      <c r="E274" s="1">
        <v>871493</v>
      </c>
      <c r="F274" s="21">
        <v>43831</v>
      </c>
      <c r="G274" s="21">
        <v>45016</v>
      </c>
      <c r="H274" s="1" t="s">
        <v>22</v>
      </c>
      <c r="I274" s="1" t="s">
        <v>1067</v>
      </c>
      <c r="J274" s="1" t="s">
        <v>22</v>
      </c>
      <c r="K274" s="1" t="s">
        <v>22</v>
      </c>
      <c r="L274" s="1" t="s">
        <v>1068</v>
      </c>
      <c r="M274" s="102" t="s">
        <v>581</v>
      </c>
      <c r="N274" s="1" t="s">
        <v>582</v>
      </c>
      <c r="O274" s="1" t="s">
        <v>583</v>
      </c>
      <c r="P274" s="1" t="s">
        <v>457</v>
      </c>
      <c r="Q274" s="97">
        <f>IFERROR(INDEX(BP:BP, MATCH(R274, BN:BN, 0)), "")</f>
        <v>1</v>
      </c>
      <c r="R274" s="1" t="s">
        <v>1088</v>
      </c>
      <c r="S274" s="1" t="s">
        <v>38</v>
      </c>
      <c r="T274" s="1" t="s">
        <v>1089</v>
      </c>
      <c r="U274" s="1" t="s">
        <v>22</v>
      </c>
      <c r="V274" s="1" t="s">
        <v>22</v>
      </c>
      <c r="W274" s="1" t="s">
        <v>22</v>
      </c>
      <c r="X274" s="1" t="s">
        <v>22</v>
      </c>
      <c r="Y274" s="1" t="s">
        <v>22</v>
      </c>
      <c r="Z274" s="1" t="s">
        <v>22</v>
      </c>
      <c r="AA274" s="1" t="s">
        <v>22</v>
      </c>
      <c r="AB274" s="4" t="s">
        <v>22</v>
      </c>
      <c r="AC274" s="4" t="s">
        <v>22</v>
      </c>
      <c r="AF274">
        <v>16</v>
      </c>
      <c r="AG274" t="str">
        <v>offshore wind energy</v>
      </c>
      <c r="AH274" t="str">
        <v>Reliable OM decision tools and strategies for high LCoE reduction on Offshore wind</v>
      </c>
      <c r="AI274" t="str">
        <v>ROMEO</v>
      </c>
      <c r="AJ274">
        <v>745626</v>
      </c>
      <c r="AK274">
        <v>42887</v>
      </c>
      <c r="AL274">
        <v>44712</v>
      </c>
      <c r="AM274" t="str">
        <v>null</v>
      </c>
      <c r="AN274" t="str">
        <v>€ 16 376 051,26</v>
      </c>
      <c r="AO274" t="str">
        <v>null</v>
      </c>
      <c r="AP274" t="str">
        <v>null</v>
      </c>
      <c r="AQ274" t="str">
        <v>H2020-EU.3.3. - SOCIETAL CHALLENGES - Secure, clean and efficient energy</v>
      </c>
      <c r="AR274" t="str">
        <v>LCE-13-2016 - Solutions for reduced maintenance, increased reliability and extended life-time of off-shore wind turbines/farms</v>
      </c>
      <c r="AS274" t="str">
        <v>H2020-LCE-2016-2018</v>
      </c>
      <c r="AT274" t="str">
        <v>https://cordis.europa.eu/project/id/745626</v>
      </c>
      <c r="AU274" t="str">
        <v>Third-party</v>
      </c>
      <c r="AV274">
        <v>1</v>
      </c>
      <c r="AW274" t="str">
        <v>SCOTTISHPOWER RENEWABLE ENERGY LIMITED</v>
      </c>
      <c r="AX274" t="str">
        <v>United Kingdom</v>
      </c>
      <c r="AY274" t="str">
        <v>€ 26 862,50</v>
      </c>
      <c r="AZ274" t="str">
        <v>null</v>
      </c>
      <c r="BA274" t="str">
        <v>null</v>
      </c>
      <c r="BB274" t="str">
        <v>null</v>
      </c>
      <c r="BC274" t="str">
        <v>null</v>
      </c>
      <c r="BD274" t="str">
        <v>null</v>
      </c>
      <c r="BE274" t="str">
        <v>null</v>
      </c>
      <c r="BF274" t="str">
        <v>null</v>
      </c>
      <c r="BG274" t="str">
        <v>null</v>
      </c>
      <c r="BH274" t="str">
        <v>null</v>
      </c>
      <c r="BN274" s="93" t="str">
        <v>TALLINNA TEHNIKAÃœLIKOOL</v>
      </c>
      <c r="BO274" t="s">
        <v>1272</v>
      </c>
      <c r="BP274" cm="1">
        <f t="array" ref="BP274">SUM(IF(FREQUENCY(IF($R$2:$R$3000=BO274, MATCH($C$2:$C$3000, $C$2:$C$3000, 0)), ROW($C$2:$C$3000)-ROW($C$2)+1), 1))</f>
        <v>1</v>
      </c>
      <c r="BV274" t="str">
        <v>TALLINNA TEHNIKAÃœLIKOOL</v>
      </c>
      <c r="BW274" cm="1">
        <f t="array" ref="BW274">SUM(--(FREQUENCY(IF($R$2:$R$1538=BV274, MATCH($C$2:$C$1538, $C$2:$C$1538, 0)), ROW($C$2:$C$1538)-ROW($C$2)+1)&gt;0))</f>
        <v>3</v>
      </c>
    </row>
    <row r="275" spans="1:75" ht="31.8" customHeight="1" x14ac:dyDescent="0.3">
      <c r="A275" s="56">
        <v>12</v>
      </c>
      <c r="B275" s="54" t="s">
        <v>3710</v>
      </c>
      <c r="C275" s="1" t="s">
        <v>578</v>
      </c>
      <c r="D275" s="1" t="s">
        <v>579</v>
      </c>
      <c r="E275" s="1">
        <v>871493</v>
      </c>
      <c r="F275" s="21">
        <v>43831</v>
      </c>
      <c r="G275" s="21">
        <v>45016</v>
      </c>
      <c r="H275" s="1" t="s">
        <v>22</v>
      </c>
      <c r="I275" s="1" t="s">
        <v>1067</v>
      </c>
      <c r="J275" s="1" t="s">
        <v>22</v>
      </c>
      <c r="K275" s="1" t="s">
        <v>22</v>
      </c>
      <c r="L275" s="1" t="s">
        <v>1068</v>
      </c>
      <c r="M275" s="102" t="s">
        <v>581</v>
      </c>
      <c r="N275" s="1" t="s">
        <v>582</v>
      </c>
      <c r="O275" s="1" t="s">
        <v>583</v>
      </c>
      <c r="P275" s="1" t="s">
        <v>689</v>
      </c>
      <c r="Q275" s="97">
        <f>IFERROR(INDEX(BP:BP, MATCH(R275, BN:BN, 0)), "")</f>
        <v>1</v>
      </c>
      <c r="R275" s="1" t="s">
        <v>1093</v>
      </c>
      <c r="S275" s="1" t="s">
        <v>38</v>
      </c>
      <c r="T275" s="1" t="s">
        <v>1094</v>
      </c>
      <c r="U275" s="1" t="s">
        <v>22</v>
      </c>
      <c r="V275" s="1" t="s">
        <v>22</v>
      </c>
      <c r="W275" s="1" t="s">
        <v>22</v>
      </c>
      <c r="X275" s="1" t="s">
        <v>22</v>
      </c>
      <c r="Y275" s="1" t="s">
        <v>22</v>
      </c>
      <c r="Z275" s="1" t="s">
        <v>22</v>
      </c>
      <c r="AA275" s="1" t="s">
        <v>22</v>
      </c>
      <c r="AB275" s="4" t="s">
        <v>22</v>
      </c>
      <c r="AC275" s="4" t="s">
        <v>22</v>
      </c>
      <c r="AF275">
        <v>16</v>
      </c>
      <c r="AG275" t="str">
        <v>offshore wind energy</v>
      </c>
      <c r="AH275" t="str">
        <v>Reliable OM decision tools and strategies for high LCoE reduction on Offshore wind</v>
      </c>
      <c r="AI275" t="str">
        <v>ROMEO</v>
      </c>
      <c r="AJ275">
        <v>745634</v>
      </c>
      <c r="AK275">
        <v>42887</v>
      </c>
      <c r="AL275">
        <v>44712</v>
      </c>
      <c r="AM275" t="str">
        <v>null</v>
      </c>
      <c r="AN275" t="str">
        <v>€ 16 376 051,34</v>
      </c>
      <c r="AO275" t="str">
        <v>null</v>
      </c>
      <c r="AP275" t="str">
        <v>null</v>
      </c>
      <c r="AQ275" t="str">
        <v>H2020-EU.3.3. - SOCIETAL CHALLENGES - Secure, clean and efficient energy</v>
      </c>
      <c r="AR275" t="str">
        <v>LCE-13-2016 - Solutions for reduced maintenance, increased reliability and extended life-time of off-shore wind turbines/farms</v>
      </c>
      <c r="AS275" t="str">
        <v>H2020-LCE-2016-2026</v>
      </c>
      <c r="AT275" t="str">
        <v>https://cordis.europa.eu/project/id/745634</v>
      </c>
      <c r="AU275" t="str">
        <v>Participant</v>
      </c>
      <c r="AV275">
        <v>8</v>
      </c>
      <c r="AW275" t="str">
        <v>SIEMENS GAMESA RENEWABLE ENERGY AS</v>
      </c>
      <c r="AX275" t="str">
        <v>Denmark</v>
      </c>
      <c r="AY275" t="str">
        <v>€ 2 435 111,42</v>
      </c>
      <c r="AZ275" t="str">
        <v>null</v>
      </c>
      <c r="BA275" t="str">
        <v>null</v>
      </c>
      <c r="BB275" t="str">
        <v>null</v>
      </c>
      <c r="BC275" t="str">
        <v>null</v>
      </c>
      <c r="BD275" t="str">
        <v>null</v>
      </c>
      <c r="BE275" t="str">
        <v>null</v>
      </c>
      <c r="BF275" t="str">
        <v>null</v>
      </c>
      <c r="BG275" t="str">
        <v>null</v>
      </c>
      <c r="BH275" t="str">
        <v>null</v>
      </c>
      <c r="BN275" s="1" t="str">
        <v>UNIVERSITE DE TECHNOLOGIE DE BELFORT - MONTBELIARD</v>
      </c>
      <c r="BO275" t="s">
        <v>1274</v>
      </c>
      <c r="BP275" cm="1">
        <f t="array" ref="BP275">SUM(IF(FREQUENCY(IF($R$2:$R$3000=BO275, MATCH($C$2:$C$3000, $C$2:$C$3000, 0)), ROW($C$2:$C$3000)-ROW($C$2)+1), 1))</f>
        <v>1</v>
      </c>
      <c r="BV275" t="str">
        <v>UNIVERSITE DE TECHNOLOGIE DE BELFORT - MONTBELIARD</v>
      </c>
      <c r="BW275" cm="1">
        <f t="array" ref="BW275">SUM(--(FREQUENCY(IF($R$2:$R$1538=BV275, MATCH($C$2:$C$1538, $C$2:$C$1538, 0)), ROW($C$2:$C$1538)-ROW($C$2)+1)&gt;0))</f>
        <v>1</v>
      </c>
    </row>
    <row r="276" spans="1:75" ht="31.8" customHeight="1" x14ac:dyDescent="0.3">
      <c r="A276" s="56">
        <v>12</v>
      </c>
      <c r="B276" s="54" t="s">
        <v>3710</v>
      </c>
      <c r="C276" s="1" t="s">
        <v>578</v>
      </c>
      <c r="D276" s="1" t="s">
        <v>579</v>
      </c>
      <c r="E276" s="1">
        <v>871493</v>
      </c>
      <c r="F276" s="21">
        <v>43831</v>
      </c>
      <c r="G276" s="21">
        <v>45016</v>
      </c>
      <c r="H276" s="1" t="s">
        <v>22</v>
      </c>
      <c r="I276" s="1" t="s">
        <v>1067</v>
      </c>
      <c r="J276" s="1" t="s">
        <v>22</v>
      </c>
      <c r="K276" s="1" t="s">
        <v>22</v>
      </c>
      <c r="L276" s="1" t="s">
        <v>1068</v>
      </c>
      <c r="M276" s="102" t="s">
        <v>581</v>
      </c>
      <c r="N276" s="1" t="s">
        <v>582</v>
      </c>
      <c r="O276" s="1" t="s">
        <v>583</v>
      </c>
      <c r="P276" s="1" t="s">
        <v>457</v>
      </c>
      <c r="Q276" s="97">
        <f>IFERROR(INDEX(BP:BP, MATCH(R276, BN:BN, 0)), "")</f>
        <v>1</v>
      </c>
      <c r="R276" s="1" t="s">
        <v>1085</v>
      </c>
      <c r="S276" s="1" t="s">
        <v>132</v>
      </c>
      <c r="T276" s="1" t="s">
        <v>1086</v>
      </c>
      <c r="U276" s="1" t="s">
        <v>22</v>
      </c>
      <c r="V276" s="1" t="s">
        <v>22</v>
      </c>
      <c r="W276" s="1" t="s">
        <v>22</v>
      </c>
      <c r="X276" s="1" t="s">
        <v>22</v>
      </c>
      <c r="Y276" s="1" t="s">
        <v>22</v>
      </c>
      <c r="Z276" s="1" t="s">
        <v>22</v>
      </c>
      <c r="AA276" s="1" t="s">
        <v>22</v>
      </c>
      <c r="AB276" s="4" t="s">
        <v>22</v>
      </c>
      <c r="AC276" s="4" t="s">
        <v>22</v>
      </c>
      <c r="AF276">
        <v>16</v>
      </c>
      <c r="AG276" t="str">
        <v>offshore wind energy</v>
      </c>
      <c r="AH276" t="str">
        <v>Reliable OM decision tools and strategies for high LCoE reduction on Offshore wind</v>
      </c>
      <c r="AI276" t="str">
        <v>ROMEO</v>
      </c>
      <c r="AJ276">
        <v>745633</v>
      </c>
      <c r="AK276">
        <v>42887</v>
      </c>
      <c r="AL276">
        <v>44712</v>
      </c>
      <c r="AM276" t="str">
        <v>null</v>
      </c>
      <c r="AN276" t="str">
        <v>€ 16 376 051,33</v>
      </c>
      <c r="AO276" t="str">
        <v>null</v>
      </c>
      <c r="AP276" t="str">
        <v>null</v>
      </c>
      <c r="AQ276" t="str">
        <v>H2020-EU.3.3. - SOCIETAL CHALLENGES - Secure, clean and efficient energy</v>
      </c>
      <c r="AR276" t="str">
        <v>LCE-13-2016 - Solutions for reduced maintenance, increased reliability and extended life-time of off-shore wind turbines/farms</v>
      </c>
      <c r="AS276" t="str">
        <v>H2020-LCE-2016-2025</v>
      </c>
      <c r="AT276" t="str">
        <v>https://cordis.europa.eu/project/id/745633</v>
      </c>
      <c r="AU276" t="str">
        <v>Third-party</v>
      </c>
      <c r="AV276">
        <v>1</v>
      </c>
      <c r="AW276" t="str">
        <v>SIEMENS GAMESA RENEWABLE ENERGY DEUSTCHLAND GMBH</v>
      </c>
      <c r="AX276" t="str">
        <v>Germany</v>
      </c>
      <c r="AY276">
        <v>0</v>
      </c>
      <c r="AZ276" t="str">
        <v>null</v>
      </c>
      <c r="BA276" t="str">
        <v>null</v>
      </c>
      <c r="BB276" t="str">
        <v>null</v>
      </c>
      <c r="BC276" t="str">
        <v>null</v>
      </c>
      <c r="BD276" t="str">
        <v>null</v>
      </c>
      <c r="BE276" t="str">
        <v>null</v>
      </c>
      <c r="BF276" t="str">
        <v>null</v>
      </c>
      <c r="BG276" t="str">
        <v>null</v>
      </c>
      <c r="BH276" t="str">
        <v>null</v>
      </c>
      <c r="BN276" s="93" t="str">
        <v>UNIVERSITE MARIE ET LOUIS PASTEUR</v>
      </c>
      <c r="BO276" t="s">
        <v>1278</v>
      </c>
      <c r="BP276" cm="1">
        <f t="array" ref="BP276">SUM(IF(FREQUENCY(IF($R$2:$R$3000=BO276, MATCH($C$2:$C$3000, $C$2:$C$3000, 0)), ROW($C$2:$C$3000)-ROW($C$2)+1), 1))</f>
        <v>1</v>
      </c>
      <c r="BV276" t="str">
        <v>UNIVERSITE MARIE ET LOUIS PASTEUR</v>
      </c>
      <c r="BW276" cm="1">
        <f t="array" ref="BW276">SUM(--(FREQUENCY(IF($R$2:$R$1538=BV276, MATCH($C$2:$C$1538, $C$2:$C$1538, 0)), ROW($C$2:$C$1538)-ROW($C$2)+1)&gt;0))</f>
        <v>1</v>
      </c>
    </row>
    <row r="277" spans="1:75" ht="31.8" customHeight="1" x14ac:dyDescent="0.3">
      <c r="A277" s="56">
        <v>3</v>
      </c>
      <c r="B277" s="54" t="s">
        <v>3680</v>
      </c>
      <c r="C277" s="1" t="s">
        <v>415</v>
      </c>
      <c r="D277" s="1" t="s">
        <v>416</v>
      </c>
      <c r="E277" s="1">
        <v>101112883</v>
      </c>
      <c r="F277" s="21">
        <v>45352</v>
      </c>
      <c r="G277" s="21">
        <v>46812</v>
      </c>
      <c r="H277" s="1" t="s">
        <v>22</v>
      </c>
      <c r="I277" s="1" t="s">
        <v>22</v>
      </c>
      <c r="J277" s="1" t="s">
        <v>22</v>
      </c>
      <c r="K277" s="1" t="s">
        <v>22</v>
      </c>
      <c r="L277" s="1" t="s">
        <v>23</v>
      </c>
      <c r="M277" s="102" t="s">
        <v>417</v>
      </c>
      <c r="N277" s="1" t="s">
        <v>115</v>
      </c>
      <c r="O277" s="1" t="s">
        <v>418</v>
      </c>
      <c r="P277" s="1" t="s">
        <v>22</v>
      </c>
      <c r="Q277" s="97">
        <f>IFERROR(INDEX(BP:BP, MATCH(R277, BN:BN, 0)), "")</f>
        <v>1</v>
      </c>
      <c r="R277" s="1" t="s">
        <v>131</v>
      </c>
      <c r="S277" s="1" t="s">
        <v>132</v>
      </c>
      <c r="T277" s="1" t="s">
        <v>22</v>
      </c>
      <c r="U277" s="1" t="s">
        <v>22</v>
      </c>
      <c r="V277" s="1" t="s">
        <v>22</v>
      </c>
      <c r="W277" s="1" t="s">
        <v>22</v>
      </c>
      <c r="X277" s="1" t="s">
        <v>22</v>
      </c>
      <c r="Y277" s="1" t="s">
        <v>22</v>
      </c>
      <c r="Z277" s="1" t="s">
        <v>22</v>
      </c>
      <c r="AA277" s="1" t="s">
        <v>22</v>
      </c>
      <c r="AB277" s="4" t="s">
        <v>22</v>
      </c>
      <c r="AC277" s="4" t="s">
        <v>22</v>
      </c>
      <c r="AF277">
        <v>16</v>
      </c>
      <c r="AG277" t="str">
        <v>offshore wind energy</v>
      </c>
      <c r="AH277" t="str">
        <v>Reliable OM decision tools and strategies for high LCoE reduction on Offshore wind</v>
      </c>
      <c r="AI277" t="str">
        <v>ROMEO</v>
      </c>
      <c r="AJ277">
        <v>745644</v>
      </c>
      <c r="AK277">
        <v>42887</v>
      </c>
      <c r="AL277">
        <v>44712</v>
      </c>
      <c r="AM277" t="str">
        <v>null</v>
      </c>
      <c r="AN277" t="str">
        <v>€ 16 376 051,44</v>
      </c>
      <c r="AO277" t="str">
        <v>null</v>
      </c>
      <c r="AP277" t="str">
        <v>null</v>
      </c>
      <c r="AQ277" t="str">
        <v>H2020-EU.3.3. - SOCIETAL CHALLENGES - Secure, clean and efficient energy</v>
      </c>
      <c r="AR277" t="str">
        <v>LCE-13-2016 - Solutions for reduced maintenance, increased reliability and extended life-time of off-shore wind turbines/farms</v>
      </c>
      <c r="AS277" t="str">
        <v>H2020-LCE-2016-2036</v>
      </c>
      <c r="AT277" t="str">
        <v>https://cordis.europa.eu/project/id/745644</v>
      </c>
      <c r="AU277" t="str">
        <v>Participant</v>
      </c>
      <c r="AV277">
        <v>1</v>
      </c>
      <c r="AW277" t="str">
        <v>SIEMENS GAMESA RENEWABLE ENERGY DEUSTCHLAND GMBH</v>
      </c>
      <c r="AX277" t="str">
        <v>Germany</v>
      </c>
      <c r="AY277" t="str">
        <v>€ 316 566,25</v>
      </c>
      <c r="AZ277" t="str">
        <v>null</v>
      </c>
      <c r="BA277" t="str">
        <v>null</v>
      </c>
      <c r="BB277" t="str">
        <v>null</v>
      </c>
      <c r="BC277" t="str">
        <v>null</v>
      </c>
      <c r="BD277" t="str">
        <v>null</v>
      </c>
      <c r="BE277" t="str">
        <v>null</v>
      </c>
      <c r="BF277" t="str">
        <v>null</v>
      </c>
      <c r="BG277" t="str">
        <v>null</v>
      </c>
      <c r="BH277" t="str">
        <v>null</v>
      </c>
      <c r="BN277" s="1" t="str">
        <v>UNIVERSITY OF BATH</v>
      </c>
      <c r="BO277" t="s">
        <v>1287</v>
      </c>
      <c r="BP277" cm="1">
        <f t="array" ref="BP277">SUM(IF(FREQUENCY(IF($R$2:$R$3000=BO277, MATCH($C$2:$C$3000, $C$2:$C$3000, 0)), ROW($C$2:$C$3000)-ROW($C$2)+1), 1))</f>
        <v>1</v>
      </c>
      <c r="BV277" t="str">
        <v>UNIVERSITY OF BATH</v>
      </c>
      <c r="BW277" cm="1">
        <f t="array" ref="BW277">SUM(--(FREQUENCY(IF($R$2:$R$1538=BV277, MATCH($C$2:$C$1538, $C$2:$C$1538, 0)), ROW($C$2:$C$1538)-ROW($C$2)+1)&gt;0))</f>
        <v>1</v>
      </c>
    </row>
    <row r="278" spans="1:75" ht="31.8" customHeight="1" x14ac:dyDescent="0.3">
      <c r="A278" s="56">
        <v>3</v>
      </c>
      <c r="B278" s="54" t="s">
        <v>3680</v>
      </c>
      <c r="C278" s="1" t="s">
        <v>415</v>
      </c>
      <c r="D278" s="1" t="s">
        <v>416</v>
      </c>
      <c r="E278" s="1">
        <v>101112883</v>
      </c>
      <c r="F278" s="21">
        <v>45352</v>
      </c>
      <c r="G278" s="21">
        <v>46812</v>
      </c>
      <c r="H278" s="1" t="s">
        <v>22</v>
      </c>
      <c r="I278" s="1" t="s">
        <v>22</v>
      </c>
      <c r="J278" s="1" t="s">
        <v>22</v>
      </c>
      <c r="K278" s="1" t="s">
        <v>22</v>
      </c>
      <c r="L278" s="1" t="s">
        <v>23</v>
      </c>
      <c r="M278" s="102" t="s">
        <v>417</v>
      </c>
      <c r="N278" s="1" t="s">
        <v>115</v>
      </c>
      <c r="O278" s="1" t="s">
        <v>418</v>
      </c>
      <c r="P278" s="1" t="s">
        <v>22</v>
      </c>
      <c r="Q278" s="97">
        <f>IFERROR(INDEX(BP:BP, MATCH(R278, BN:BN, 0)), "")</f>
        <v>1</v>
      </c>
      <c r="R278" s="1" t="s">
        <v>425</v>
      </c>
      <c r="S278" s="1" t="s">
        <v>338</v>
      </c>
      <c r="T278" s="1" t="s">
        <v>22</v>
      </c>
      <c r="U278" s="1" t="s">
        <v>22</v>
      </c>
      <c r="V278" s="1" t="s">
        <v>22</v>
      </c>
      <c r="W278" s="1" t="s">
        <v>22</v>
      </c>
      <c r="X278" s="1" t="s">
        <v>22</v>
      </c>
      <c r="Y278" s="1" t="s">
        <v>22</v>
      </c>
      <c r="Z278" s="1" t="s">
        <v>22</v>
      </c>
      <c r="AA278" s="1" t="s">
        <v>22</v>
      </c>
      <c r="AB278" s="4" t="s">
        <v>22</v>
      </c>
      <c r="AC278" s="4" t="s">
        <v>22</v>
      </c>
      <c r="AF278">
        <v>16</v>
      </c>
      <c r="AG278" t="str">
        <v>offshore wind energy</v>
      </c>
      <c r="AH278" t="str">
        <v>Reliable OM decision tools and strategies for high LCoE reduction on Offshore wind</v>
      </c>
      <c r="AI278" t="str">
        <v>ROMEO</v>
      </c>
      <c r="AJ278">
        <v>745635</v>
      </c>
      <c r="AK278">
        <v>42887</v>
      </c>
      <c r="AL278">
        <v>44712</v>
      </c>
      <c r="AM278" t="str">
        <v>null</v>
      </c>
      <c r="AN278" t="str">
        <v>€ 16 376 051,35</v>
      </c>
      <c r="AO278" t="str">
        <v>null</v>
      </c>
      <c r="AP278" t="str">
        <v>null</v>
      </c>
      <c r="AQ278" t="str">
        <v>H2020-EU.3.3. - SOCIETAL CHALLENGES - Secure, clean and efficient energy</v>
      </c>
      <c r="AR278" t="str">
        <v>LCE-13-2016 - Solutions for reduced maintenance, increased reliability and extended life-time of off-shore wind turbines/farms</v>
      </c>
      <c r="AS278" t="str">
        <v>H2020-LCE-2016-2027</v>
      </c>
      <c r="AT278" t="str">
        <v>https://cordis.europa.eu/project/id/745635</v>
      </c>
      <c r="AU278" t="str">
        <v>Third-party</v>
      </c>
      <c r="AV278">
        <v>1</v>
      </c>
      <c r="AW278" t="str">
        <v>SIEMENS GAMESA RENEWABLE ENERGY INNOVATION &amp; TECHNOLOGY S.L.</v>
      </c>
      <c r="AX278" t="str">
        <v>Spain</v>
      </c>
      <c r="AY278" t="str">
        <v>€ 1 066 156,70</v>
      </c>
      <c r="AZ278" t="str">
        <v>null</v>
      </c>
      <c r="BA278" t="str">
        <v>null</v>
      </c>
      <c r="BB278" t="str">
        <v>null</v>
      </c>
      <c r="BC278" t="str">
        <v>null</v>
      </c>
      <c r="BD278" t="str">
        <v>null</v>
      </c>
      <c r="BE278" t="str">
        <v>null</v>
      </c>
      <c r="BF278" t="str">
        <v>null</v>
      </c>
      <c r="BG278" t="str">
        <v>null</v>
      </c>
      <c r="BH278" t="str">
        <v>null</v>
      </c>
      <c r="BN278" s="93" t="str">
        <v>ZABALA BRUSSELS</v>
      </c>
      <c r="BO278" t="s">
        <v>1292</v>
      </c>
      <c r="BP278" cm="1">
        <f t="array" ref="BP278">SUM(IF(FREQUENCY(IF($R$2:$R$3000=BO278, MATCH($C$2:$C$3000, $C$2:$C$3000, 0)), ROW($C$2:$C$3000)-ROW($C$2)+1), 1))</f>
        <v>1</v>
      </c>
      <c r="BV278" t="str">
        <v>ZABALA BRUSSELS</v>
      </c>
      <c r="BW278" cm="1">
        <f t="array" ref="BW278">SUM(--(FREQUENCY(IF($R$2:$R$1538=BV278, MATCH($C$2:$C$1538, $C$2:$C$1538, 0)), ROW($C$2:$C$1538)-ROW($C$2)+1)&gt;0))</f>
        <v>1</v>
      </c>
    </row>
    <row r="279" spans="1:75" ht="31.8" customHeight="1" x14ac:dyDescent="0.3">
      <c r="A279" s="56">
        <v>3</v>
      </c>
      <c r="B279" s="54" t="s">
        <v>3680</v>
      </c>
      <c r="C279" s="1" t="s">
        <v>415</v>
      </c>
      <c r="D279" s="1" t="s">
        <v>416</v>
      </c>
      <c r="E279" s="1">
        <v>101112883</v>
      </c>
      <c r="F279" s="21">
        <v>45352</v>
      </c>
      <c r="G279" s="21">
        <v>46812</v>
      </c>
      <c r="H279" s="1" t="s">
        <v>22</v>
      </c>
      <c r="I279" s="1" t="s">
        <v>22</v>
      </c>
      <c r="J279" s="1" t="s">
        <v>22</v>
      </c>
      <c r="K279" s="1" t="s">
        <v>22</v>
      </c>
      <c r="L279" s="1" t="s">
        <v>23</v>
      </c>
      <c r="M279" s="102" t="s">
        <v>417</v>
      </c>
      <c r="N279" s="1" t="s">
        <v>115</v>
      </c>
      <c r="O279" s="1" t="s">
        <v>418</v>
      </c>
      <c r="P279" s="1" t="s">
        <v>22</v>
      </c>
      <c r="Q279" s="97">
        <f>IFERROR(INDEX(BP:BP, MATCH(R279, BN:BN, 0)), "")</f>
        <v>1</v>
      </c>
      <c r="R279" s="1" t="s">
        <v>419</v>
      </c>
      <c r="S279" s="1" t="s">
        <v>132</v>
      </c>
      <c r="T279" s="1" t="s">
        <v>22</v>
      </c>
      <c r="U279" s="1" t="s">
        <v>420</v>
      </c>
      <c r="V279" s="1" t="s">
        <v>22</v>
      </c>
      <c r="W279" s="1" t="s">
        <v>421</v>
      </c>
      <c r="X279" s="1" t="s">
        <v>422</v>
      </c>
      <c r="Y279" s="1" t="s">
        <v>423</v>
      </c>
      <c r="Z279" s="1">
        <v>34972183241</v>
      </c>
      <c r="AA279" s="1" t="s">
        <v>22</v>
      </c>
      <c r="AB279" s="4" t="s">
        <v>22</v>
      </c>
      <c r="AC279" s="4" t="s">
        <v>22</v>
      </c>
      <c r="AF279">
        <v>16</v>
      </c>
      <c r="AG279" t="str">
        <v>offshore wind energy</v>
      </c>
      <c r="AH279" t="str">
        <v>Reliable OM decision tools and strategies for high LCoE reduction on Offshore wind</v>
      </c>
      <c r="AI279" t="str">
        <v>ROMEO</v>
      </c>
      <c r="AJ279">
        <v>745645</v>
      </c>
      <c r="AK279">
        <v>42887</v>
      </c>
      <c r="AL279">
        <v>44712</v>
      </c>
      <c r="AM279" t="str">
        <v>null</v>
      </c>
      <c r="AN279" t="str">
        <v>€ 16 376 051,45</v>
      </c>
      <c r="AO279" t="str">
        <v>null</v>
      </c>
      <c r="AP279" t="str">
        <v>null</v>
      </c>
      <c r="AQ279" t="str">
        <v>H2020-EU.3.3. - SOCIETAL CHALLENGES - Secure, clean and efficient energy</v>
      </c>
      <c r="AR279" t="str">
        <v>LCE-13-2016 - Solutions for reduced maintenance, increased reliability and extended life-time of off-shore wind turbines/farms</v>
      </c>
      <c r="AS279" t="str">
        <v>H2020-LCE-2016-2037</v>
      </c>
      <c r="AT279" t="str">
        <v>https://cordis.europa.eu/project/id/745645</v>
      </c>
      <c r="AU279" t="str">
        <v>Participant</v>
      </c>
      <c r="AV279">
        <v>1</v>
      </c>
      <c r="AW279" t="str">
        <v>UNIVERSITY OF STRATHCLYDE</v>
      </c>
      <c r="AX279" t="str">
        <v>United Kingdom</v>
      </c>
      <c r="AY279" t="str">
        <v>€ 536 519,79</v>
      </c>
      <c r="AZ279" t="str">
        <v>null</v>
      </c>
      <c r="BA279" t="str">
        <v>null</v>
      </c>
      <c r="BB279" t="str">
        <v>null</v>
      </c>
      <c r="BC279" t="str">
        <v>null</v>
      </c>
      <c r="BD279" t="str">
        <v>null</v>
      </c>
      <c r="BE279" t="str">
        <v>null</v>
      </c>
      <c r="BF279" t="str">
        <v>null</v>
      </c>
      <c r="BG279" t="str">
        <v>null</v>
      </c>
      <c r="BH279" t="str">
        <v>null</v>
      </c>
      <c r="BN279" s="1" t="str">
        <v>ZABALA INNOVATION CONSULTING SA</v>
      </c>
      <c r="BO279" t="s">
        <v>1297</v>
      </c>
      <c r="BP279" cm="1">
        <f t="array" ref="BP279">SUM(IF(FREQUENCY(IF($R$2:$R$3000=BO279, MATCH($C$2:$C$3000, $C$2:$C$3000, 0)), ROW($C$2:$C$3000)-ROW($C$2)+1), 1))</f>
        <v>1</v>
      </c>
      <c r="BV279" t="str">
        <v>ZABALA INNOVATION CONSULTING SA</v>
      </c>
      <c r="BW279" cm="1">
        <f t="array" ref="BW279">SUM(--(FREQUENCY(IF($R$2:$R$1538=BV279, MATCH($C$2:$C$1538, $C$2:$C$1538, 0)), ROW($C$2:$C$1538)-ROW($C$2)+1)&gt;0))</f>
        <v>2</v>
      </c>
    </row>
    <row r="280" spans="1:75" ht="31.8" customHeight="1" x14ac:dyDescent="0.3">
      <c r="A280" s="56">
        <v>3</v>
      </c>
      <c r="B280" s="54" t="s">
        <v>3680</v>
      </c>
      <c r="C280" s="1" t="s">
        <v>415</v>
      </c>
      <c r="D280" s="1" t="s">
        <v>416</v>
      </c>
      <c r="E280" s="1">
        <v>101112883</v>
      </c>
      <c r="F280" s="21">
        <v>45352</v>
      </c>
      <c r="G280" s="21">
        <v>46812</v>
      </c>
      <c r="H280" s="1" t="s">
        <v>22</v>
      </c>
      <c r="I280" s="1" t="s">
        <v>22</v>
      </c>
      <c r="J280" s="1" t="s">
        <v>22</v>
      </c>
      <c r="K280" s="1" t="s">
        <v>22</v>
      </c>
      <c r="L280" s="1" t="s">
        <v>23</v>
      </c>
      <c r="M280" s="102" t="s">
        <v>417</v>
      </c>
      <c r="N280" s="1" t="s">
        <v>115</v>
      </c>
      <c r="O280" s="1" t="s">
        <v>418</v>
      </c>
      <c r="P280" s="1" t="s">
        <v>22</v>
      </c>
      <c r="Q280" s="97">
        <f>IFERROR(INDEX(BP:BP, MATCH(R280, BN:BN, 0)), "")</f>
        <v>1</v>
      </c>
      <c r="R280" s="1" t="s">
        <v>424</v>
      </c>
      <c r="S280" s="1" t="s">
        <v>318</v>
      </c>
      <c r="T280" s="1" t="s">
        <v>22</v>
      </c>
      <c r="U280" s="1" t="s">
        <v>22</v>
      </c>
      <c r="V280" s="1" t="s">
        <v>22</v>
      </c>
      <c r="W280" s="1" t="s">
        <v>22</v>
      </c>
      <c r="X280" s="1" t="s">
        <v>22</v>
      </c>
      <c r="Y280" s="1" t="s">
        <v>22</v>
      </c>
      <c r="Z280" s="1" t="s">
        <v>22</v>
      </c>
      <c r="AA280" s="1" t="s">
        <v>22</v>
      </c>
      <c r="AB280" s="4" t="s">
        <v>22</v>
      </c>
      <c r="AC280" s="4" t="s">
        <v>22</v>
      </c>
      <c r="AF280">
        <v>16</v>
      </c>
      <c r="AG280" t="str">
        <v>offshore wind energy</v>
      </c>
      <c r="AH280" t="str">
        <v>Reliable OM decision tools and strategies for high LCoE reduction on Offshore wind</v>
      </c>
      <c r="AI280" t="str">
        <v>ROMEO</v>
      </c>
      <c r="AJ280">
        <v>745639</v>
      </c>
      <c r="AK280">
        <v>42887</v>
      </c>
      <c r="AL280">
        <v>44712</v>
      </c>
      <c r="AM280" t="str">
        <v>null</v>
      </c>
      <c r="AN280" t="str">
        <v>€ 16 376 051,39</v>
      </c>
      <c r="AO280" t="str">
        <v>null</v>
      </c>
      <c r="AP280" t="str">
        <v>null</v>
      </c>
      <c r="AQ280" t="str">
        <v>H2020-EU.3.3. - SOCIETAL CHALLENGES - Secure, clean and efficient energy</v>
      </c>
      <c r="AR280" t="str">
        <v>LCE-13-2016 - Solutions for reduced maintenance, increased reliability and extended life-time of off-shore wind turbines/farms</v>
      </c>
      <c r="AS280" t="str">
        <v>H2020-LCE-2016-2031</v>
      </c>
      <c r="AT280" t="str">
        <v>https://cordis.europa.eu/project/id/745639</v>
      </c>
      <c r="AU280" t="str">
        <v>Participant</v>
      </c>
      <c r="AV280">
        <v>1</v>
      </c>
      <c r="AW280" t="str">
        <v>UPTIME ENGINEERING GMBH</v>
      </c>
      <c r="AX280" t="str">
        <v>Austria</v>
      </c>
      <c r="AY280" t="str">
        <v>€ 733 250,00</v>
      </c>
      <c r="AZ280" t="str">
        <v>null</v>
      </c>
      <c r="BA280" t="str">
        <v>null</v>
      </c>
      <c r="BB280" t="str">
        <v>null</v>
      </c>
      <c r="BC280" t="str">
        <v>null</v>
      </c>
      <c r="BD280" t="str">
        <v>null</v>
      </c>
      <c r="BE280" t="str">
        <v>null</v>
      </c>
      <c r="BF280" t="str">
        <v>null</v>
      </c>
      <c r="BG280" t="str">
        <v>null</v>
      </c>
      <c r="BH280" t="str">
        <v>null</v>
      </c>
      <c r="BN280" s="93" t="str">
        <v>DEUTSCHES ZENTRUM FUR LUFT - UND RAUMFAHRT EV</v>
      </c>
      <c r="BO280" t="s">
        <v>1302</v>
      </c>
      <c r="BP280" cm="1">
        <f t="array" ref="BP280">SUM(IF(FREQUENCY(IF($R$2:$R$3000=BO280, MATCH($C$2:$C$3000, $C$2:$C$3000, 0)), ROW($C$2:$C$3000)-ROW($C$2)+1), 1))</f>
        <v>2</v>
      </c>
      <c r="BV280" t="str">
        <v>DEUTSCHES ZENTRUM FUR LUFT - UND RAUMFAHRT EV</v>
      </c>
      <c r="BW280" cm="1">
        <f t="array" ref="BW280">SUM(--(FREQUENCY(IF($R$2:$R$1538=BV280, MATCH($C$2:$C$1538, $C$2:$C$1538, 0)), ROW($C$2:$C$1538)-ROW($C$2)+1)&gt;0))</f>
        <v>3</v>
      </c>
    </row>
    <row r="281" spans="1:75" ht="31.8" customHeight="1" x14ac:dyDescent="0.3">
      <c r="A281" s="56">
        <v>8</v>
      </c>
      <c r="B281" s="54" t="s">
        <v>3685</v>
      </c>
      <c r="C281" s="1" t="s">
        <v>597</v>
      </c>
      <c r="D281" s="1" t="s">
        <v>598</v>
      </c>
      <c r="E281" s="1">
        <v>770064</v>
      </c>
      <c r="F281" s="21">
        <v>43101</v>
      </c>
      <c r="G281" s="21">
        <v>44165</v>
      </c>
      <c r="H281" s="1" t="s">
        <v>22</v>
      </c>
      <c r="I281" s="1" t="s">
        <v>22</v>
      </c>
      <c r="J281" s="1" t="s">
        <v>22</v>
      </c>
      <c r="K281" s="1" t="s">
        <v>22</v>
      </c>
      <c r="L281" s="1" t="s">
        <v>546</v>
      </c>
      <c r="M281" s="102" t="s">
        <v>547</v>
      </c>
      <c r="N281" s="1" t="s">
        <v>548</v>
      </c>
      <c r="O281" s="1" t="s">
        <v>599</v>
      </c>
      <c r="P281" s="1" t="s">
        <v>22</v>
      </c>
      <c r="Q281" s="97">
        <f>IFERROR(INDEX(BP:BP, MATCH(R281, BN:BN, 0)), "")</f>
        <v>1</v>
      </c>
      <c r="R281" s="1" t="s">
        <v>600</v>
      </c>
      <c r="S281" s="1" t="s">
        <v>318</v>
      </c>
      <c r="T281" s="1" t="s">
        <v>22</v>
      </c>
      <c r="U281" s="1" t="s">
        <v>22</v>
      </c>
      <c r="V281" s="1" t="s">
        <v>22</v>
      </c>
      <c r="W281" s="1" t="s">
        <v>22</v>
      </c>
      <c r="X281" s="1" t="s">
        <v>22</v>
      </c>
      <c r="Y281" s="1" t="s">
        <v>22</v>
      </c>
      <c r="Z281" s="1" t="s">
        <v>22</v>
      </c>
      <c r="AA281" s="1" t="s">
        <v>22</v>
      </c>
      <c r="AB281" s="4" t="s">
        <v>22</v>
      </c>
      <c r="AC281" s="4" t="s">
        <v>22</v>
      </c>
      <c r="AF281">
        <v>16</v>
      </c>
      <c r="AG281" t="str">
        <v>offshore wind energy</v>
      </c>
      <c r="AH281" t="str">
        <v>Reliable OM decision tools and strategies for high LCoE reduction on Offshore wind</v>
      </c>
      <c r="AI281" t="str">
        <v>ROMEO</v>
      </c>
      <c r="AJ281">
        <v>745643</v>
      </c>
      <c r="AK281">
        <v>42887</v>
      </c>
      <c r="AL281">
        <v>44712</v>
      </c>
      <c r="AM281" t="str">
        <v>null</v>
      </c>
      <c r="AN281" t="str">
        <v>€ 16 376 051,43</v>
      </c>
      <c r="AO281" t="str">
        <v>null</v>
      </c>
      <c r="AP281" t="str">
        <v>null</v>
      </c>
      <c r="AQ281" t="str">
        <v>H2020-EU.3.3. - SOCIETAL CHALLENGES - Secure, clean and efficient energy</v>
      </c>
      <c r="AR281" t="str">
        <v>LCE-13-2016 - Solutions for reduced maintenance, increased reliability and extended life-time of off-shore wind turbines/farms</v>
      </c>
      <c r="AS281" t="str">
        <v>H2020-LCE-2016-2035</v>
      </c>
      <c r="AT281" t="str">
        <v>https://cordis.europa.eu/project/id/745643</v>
      </c>
      <c r="AU281" t="str">
        <v>Participant</v>
      </c>
      <c r="AV281">
        <v>1</v>
      </c>
      <c r="AW281" t="str">
        <v>ZABALA INNOVATION CONSULTING SA</v>
      </c>
      <c r="AX281" t="str">
        <v>Spain</v>
      </c>
      <c r="AY281" t="str">
        <v>€ 414 653,01</v>
      </c>
      <c r="AZ281" t="str">
        <v>null</v>
      </c>
      <c r="BA281" t="str">
        <v>null</v>
      </c>
      <c r="BB281" t="str">
        <v>null</v>
      </c>
      <c r="BC281" t="str">
        <v>null</v>
      </c>
      <c r="BD281" t="str">
        <v>null</v>
      </c>
      <c r="BE281" t="str">
        <v>null</v>
      </c>
      <c r="BF281" t="str">
        <v>null</v>
      </c>
      <c r="BG281" t="str">
        <v>null</v>
      </c>
      <c r="BH281" t="str">
        <v>null</v>
      </c>
      <c r="BN281" s="1" t="str">
        <v>ENGINEERING - INGEGNERIA INFORMATICA SPA</v>
      </c>
      <c r="BO281" t="s">
        <v>1307</v>
      </c>
      <c r="BP281" cm="1">
        <f t="array" ref="BP281">SUM(IF(FREQUENCY(IF($R$2:$R$3000=BO281, MATCH($C$2:$C$3000, $C$2:$C$3000, 0)), ROW($C$2:$C$3000)-ROW($C$2)+1), 1))</f>
        <v>1</v>
      </c>
      <c r="BV281" t="str">
        <v>ENGINEERING - INGEGNERIA INFORMATICA SPA</v>
      </c>
      <c r="BW281" cm="1">
        <f t="array" ref="BW281">SUM(--(FREQUENCY(IF($R$2:$R$1538=BV281, MATCH($C$2:$C$1538, $C$2:$C$1538, 0)), ROW($C$2:$C$1538)-ROW($C$2)+1)&gt;0))</f>
        <v>3</v>
      </c>
    </row>
    <row r="282" spans="1:75" ht="31.8" customHeight="1" x14ac:dyDescent="0.3">
      <c r="A282" s="56">
        <v>12</v>
      </c>
      <c r="B282" s="54" t="s">
        <v>3710</v>
      </c>
      <c r="C282" s="1" t="s">
        <v>1098</v>
      </c>
      <c r="D282" s="1" t="s">
        <v>1099</v>
      </c>
      <c r="E282" s="1">
        <v>101056799</v>
      </c>
      <c r="F282" s="21">
        <v>44713</v>
      </c>
      <c r="G282" s="21">
        <v>45808</v>
      </c>
      <c r="H282" s="1" t="s">
        <v>22</v>
      </c>
      <c r="I282" s="1" t="s">
        <v>1100</v>
      </c>
      <c r="J282" s="1" t="s">
        <v>22</v>
      </c>
      <c r="K282" s="1" t="s">
        <v>22</v>
      </c>
      <c r="L282" s="1" t="s">
        <v>128</v>
      </c>
      <c r="M282" s="102" t="s">
        <v>1101</v>
      </c>
      <c r="N282" s="1" t="s">
        <v>1102</v>
      </c>
      <c r="O282" s="1" t="s">
        <v>1103</v>
      </c>
      <c r="P282" s="1" t="s">
        <v>457</v>
      </c>
      <c r="Q282" s="97">
        <f>IFERROR(INDEX(BP:BP, MATCH(R282, BN:BN, 0)), "")</f>
        <v>1</v>
      </c>
      <c r="R282" s="1" t="s">
        <v>1132</v>
      </c>
      <c r="S282" s="1" t="s">
        <v>47</v>
      </c>
      <c r="T282" s="1" t="s">
        <v>1133</v>
      </c>
      <c r="U282" s="1" t="s">
        <v>22</v>
      </c>
      <c r="V282" s="1" t="s">
        <v>22</v>
      </c>
      <c r="W282" s="1" t="s">
        <v>22</v>
      </c>
      <c r="X282" s="1" t="s">
        <v>22</v>
      </c>
      <c r="Y282" s="1" t="s">
        <v>22</v>
      </c>
      <c r="Z282" s="1" t="s">
        <v>22</v>
      </c>
      <c r="AA282" s="1" t="s">
        <v>22</v>
      </c>
      <c r="AB282" s="4" t="s">
        <v>22</v>
      </c>
      <c r="AC282" s="4" t="s">
        <v>22</v>
      </c>
      <c r="AF282">
        <v>14</v>
      </c>
      <c r="AG282" t="str">
        <v>off shore wind energy production</v>
      </c>
      <c r="AH282" t="str">
        <v>Strategies for the Exploitation of Anchors for FLoating Offshore Wind Energy Reaping</v>
      </c>
      <c r="AI282" t="str">
        <v>SEAFLOWER</v>
      </c>
      <c r="AJ282">
        <v>891826</v>
      </c>
      <c r="AK282">
        <v>44270</v>
      </c>
      <c r="AL282">
        <v>45365</v>
      </c>
      <c r="AM282" t="str">
        <v>null</v>
      </c>
      <c r="AN282" t="str">
        <v>null</v>
      </c>
      <c r="AO282" t="str">
        <v>null</v>
      </c>
      <c r="AP282" t="str">
        <v>null</v>
      </c>
      <c r="AQ282" t="str">
        <v>H2020-EU.1.3. - EXCELLENT SCIENCE - Marie Skłodowska-Curie Actions </v>
      </c>
      <c r="AR282" t="str">
        <v>MSCA-IF-2019 - Individual Fellowships</v>
      </c>
      <c r="AS282" t="str">
        <v>H2020-MSCA-IF-2019</v>
      </c>
      <c r="AT282" t="str">
        <v>https://cordis.europa.eu/project/id/891826</v>
      </c>
      <c r="AU282" t="str">
        <v>Coordinator</v>
      </c>
      <c r="AV282">
        <v>1</v>
      </c>
      <c r="AW282" t="str">
        <v>ALMA MATER STUDIORUM - UNIVERSITA DI BOLOGNA</v>
      </c>
      <c r="AX282" t="str">
        <v>Italy</v>
      </c>
      <c r="AY282" t="str">
        <v>null</v>
      </c>
      <c r="AZ282" t="str">
        <v>www.linkedin.com/school/unibo</v>
      </c>
      <c r="BA282" t="str">
        <v>null</v>
      </c>
      <c r="BB282" t="str">
        <v>Phil Watson</v>
      </c>
      <c r="BC282" t="str">
        <v>Supervisor at COFS</v>
      </c>
      <c r="BD282" t="str">
        <v>phillip.watson@uwa.edu.au</v>
      </c>
      <c r="BE282" t="str">
        <v>null</v>
      </c>
      <c r="BF282" t="str">
        <v>linkedin.com/in/phil-watson-6743306</v>
      </c>
      <c r="BG282" t="str">
        <v>null</v>
      </c>
      <c r="BH282" t="str">
        <v>null</v>
      </c>
      <c r="BN282" s="93" t="str">
        <v>GFT ITALIA SRL</v>
      </c>
      <c r="BO282" t="s">
        <v>1312</v>
      </c>
      <c r="BP282" cm="1">
        <f t="array" ref="BP282">SUM(IF(FREQUENCY(IF($R$2:$R$3000=BO282, MATCH($C$2:$C$3000, $C$2:$C$3000, 0)), ROW($C$2:$C$3000)-ROW($C$2)+1), 1))</f>
        <v>1</v>
      </c>
      <c r="BV282" t="str">
        <v>GFT ITALIA SRL</v>
      </c>
      <c r="BW282" cm="1">
        <f t="array" ref="BW282">SUM(--(FREQUENCY(IF($R$2:$R$1538=BV282, MATCH($C$2:$C$1538, $C$2:$C$1538, 0)), ROW($C$2:$C$1538)-ROW($C$2)+1)&gt;0))</f>
        <v>1</v>
      </c>
    </row>
    <row r="283" spans="1:75" ht="31.8" customHeight="1" x14ac:dyDescent="0.3">
      <c r="A283" s="56">
        <v>12</v>
      </c>
      <c r="B283" s="54" t="s">
        <v>3710</v>
      </c>
      <c r="C283" s="1" t="s">
        <v>1098</v>
      </c>
      <c r="D283" s="1" t="s">
        <v>1099</v>
      </c>
      <c r="E283" s="1">
        <v>101056799</v>
      </c>
      <c r="F283" s="21">
        <v>44713</v>
      </c>
      <c r="G283" s="21">
        <v>45808</v>
      </c>
      <c r="H283" s="1" t="s">
        <v>22</v>
      </c>
      <c r="I283" s="1" t="s">
        <v>1100</v>
      </c>
      <c r="J283" s="1" t="s">
        <v>22</v>
      </c>
      <c r="K283" s="1" t="s">
        <v>22</v>
      </c>
      <c r="L283" s="1" t="s">
        <v>128</v>
      </c>
      <c r="M283" s="102" t="s">
        <v>1101</v>
      </c>
      <c r="N283" s="1" t="s">
        <v>1102</v>
      </c>
      <c r="O283" s="1" t="s">
        <v>1103</v>
      </c>
      <c r="P283" s="1" t="s">
        <v>457</v>
      </c>
      <c r="Q283" s="97">
        <f>IFERROR(INDEX(BP:BP, MATCH(R283, BN:BN, 0)), "")</f>
        <v>1</v>
      </c>
      <c r="R283" s="1" t="s">
        <v>1138</v>
      </c>
      <c r="S283" s="1" t="s">
        <v>47</v>
      </c>
      <c r="T283" s="1" t="s">
        <v>1139</v>
      </c>
      <c r="U283" s="1" t="s">
        <v>22</v>
      </c>
      <c r="V283" s="1" t="s">
        <v>22</v>
      </c>
      <c r="W283" s="1" t="s">
        <v>22</v>
      </c>
      <c r="X283" s="1" t="s">
        <v>22</v>
      </c>
      <c r="Y283" s="1" t="s">
        <v>22</v>
      </c>
      <c r="Z283" s="1" t="s">
        <v>22</v>
      </c>
      <c r="AA283" s="1" t="s">
        <v>22</v>
      </c>
      <c r="AB283" s="4" t="s">
        <v>22</v>
      </c>
      <c r="AC283" s="4" t="s">
        <v>22</v>
      </c>
      <c r="AF283">
        <v>14</v>
      </c>
      <c r="AG283" t="str">
        <v>off shore wind energy production</v>
      </c>
      <c r="AH283" t="str">
        <v>Strategies for the Exploitation of Anchors for FLoating Offshore Wind Energy Reaping</v>
      </c>
      <c r="AI283" t="str">
        <v>SEAFLOWER</v>
      </c>
      <c r="AJ283">
        <v>891826</v>
      </c>
      <c r="AK283">
        <v>44270</v>
      </c>
      <c r="AL283">
        <v>45365</v>
      </c>
      <c r="AM283" t="str">
        <v>null</v>
      </c>
      <c r="AN283" t="str">
        <v>null</v>
      </c>
      <c r="AO283" t="str">
        <v>null</v>
      </c>
      <c r="AP283" t="str">
        <v>null</v>
      </c>
      <c r="AQ283" t="str">
        <v>H2020-EU.1.3. - EXCELLENT SCIENCE - Marie Skłodowska-Curie Actions </v>
      </c>
      <c r="AR283" t="str">
        <v>MSCA-IF-2019 - Individual Fellowships</v>
      </c>
      <c r="AS283" t="str">
        <v>H2020-MSCA-IF-2019</v>
      </c>
      <c r="AT283" t="str">
        <v>https://cordis.europa.eu/project/id/891826</v>
      </c>
      <c r="AU283" t="str">
        <v>null</v>
      </c>
      <c r="AV283">
        <v>1</v>
      </c>
      <c r="AW283" t="str">
        <v>THE UNIVERSITY OF WESTERN AUSTRALIA</v>
      </c>
      <c r="AX283" t="str">
        <v>Australia</v>
      </c>
      <c r="AY283" t="str">
        <v>null</v>
      </c>
      <c r="AZ283" t="str">
        <v>null</v>
      </c>
      <c r="BA283" t="str">
        <v>null</v>
      </c>
      <c r="BB283" t="str">
        <v>null</v>
      </c>
      <c r="BC283" t="str">
        <v>null</v>
      </c>
      <c r="BD283" t="str">
        <v>null</v>
      </c>
      <c r="BE283" t="str">
        <v>null</v>
      </c>
      <c r="BF283" t="str">
        <v>null</v>
      </c>
      <c r="BG283" t="str">
        <v>null</v>
      </c>
      <c r="BH283" t="str">
        <v>null</v>
      </c>
      <c r="BN283" s="1" t="str">
        <v>INOV INSTITUTO DE ENGENHARIA DE SISTEMAS E COMPUTADORES INOVACAO</v>
      </c>
      <c r="BO283" t="s">
        <v>1317</v>
      </c>
      <c r="BP283" cm="1">
        <f t="array" ref="BP283">SUM(IF(FREQUENCY(IF($R$2:$R$3000=BO283, MATCH($C$2:$C$3000, $C$2:$C$3000, 0)), ROW($C$2:$C$3000)-ROW($C$2)+1), 1))</f>
        <v>1</v>
      </c>
      <c r="BV283" t="str">
        <v>INOV INSTITUTO DE ENGENHARIA DE SISTEMAS E COMPUTADORES INOVACAO</v>
      </c>
      <c r="BW283" cm="1">
        <f t="array" ref="BW283">SUM(--(FREQUENCY(IF($R$2:$R$1538=BV283, MATCH($C$2:$C$1538, $C$2:$C$1538, 0)), ROW($C$2:$C$1538)-ROW($C$2)+1)&gt;0))</f>
        <v>2</v>
      </c>
    </row>
    <row r="284" spans="1:75" ht="31.8" customHeight="1" x14ac:dyDescent="0.3">
      <c r="A284" s="56">
        <v>12</v>
      </c>
      <c r="B284" s="54" t="s">
        <v>3710</v>
      </c>
      <c r="C284" s="1" t="s">
        <v>1098</v>
      </c>
      <c r="D284" s="1" t="s">
        <v>1099</v>
      </c>
      <c r="E284" s="1">
        <v>101056799</v>
      </c>
      <c r="F284" s="21">
        <v>44713</v>
      </c>
      <c r="G284" s="21">
        <v>45808</v>
      </c>
      <c r="H284" s="1" t="s">
        <v>22</v>
      </c>
      <c r="I284" s="1" t="s">
        <v>1100</v>
      </c>
      <c r="J284" s="1" t="s">
        <v>22</v>
      </c>
      <c r="K284" s="1" t="s">
        <v>22</v>
      </c>
      <c r="L284" s="1" t="s">
        <v>128</v>
      </c>
      <c r="M284" s="102" t="s">
        <v>1101</v>
      </c>
      <c r="N284" s="1" t="s">
        <v>1102</v>
      </c>
      <c r="O284" s="1" t="s">
        <v>1103</v>
      </c>
      <c r="P284" s="1" t="s">
        <v>457</v>
      </c>
      <c r="Q284" s="97">
        <f>IFERROR(INDEX(BP:BP, MATCH(R284, BN:BN, 0)), "")</f>
        <v>2</v>
      </c>
      <c r="R284" s="1" t="s">
        <v>1130</v>
      </c>
      <c r="S284" s="1" t="s">
        <v>132</v>
      </c>
      <c r="T284" s="1" t="s">
        <v>1131</v>
      </c>
      <c r="U284" s="1" t="s">
        <v>22</v>
      </c>
      <c r="V284" s="1" t="s">
        <v>22</v>
      </c>
      <c r="W284" s="1" t="s">
        <v>22</v>
      </c>
      <c r="X284" s="1" t="s">
        <v>22</v>
      </c>
      <c r="Y284" s="1" t="s">
        <v>22</v>
      </c>
      <c r="Z284" s="1" t="s">
        <v>22</v>
      </c>
      <c r="AA284" s="1" t="s">
        <v>22</v>
      </c>
      <c r="AB284" s="4" t="s">
        <v>22</v>
      </c>
      <c r="AC284" s="4" t="s">
        <v>22</v>
      </c>
      <c r="AF284">
        <v>16</v>
      </c>
      <c r="AG284" t="str">
        <v>offshore wind energy</v>
      </c>
      <c r="AH284" t="str">
        <v>Support and coordination of the European Technology and Innovation Platform on Wind Energy (ETIPWind) and the SET-Plan Implementation Working Group on Offshore Wind (IWG OW)</v>
      </c>
      <c r="AI284" t="str">
        <v>SETIPWind</v>
      </c>
      <c r="AJ284">
        <v>101075499</v>
      </c>
      <c r="AK284">
        <v>44805</v>
      </c>
      <c r="AL284">
        <v>45900</v>
      </c>
      <c r="AM284" t="str">
        <v>null</v>
      </c>
      <c r="AN284" t="str">
        <v>€ 996 107,50</v>
      </c>
      <c r="AO284" t="str">
        <v>null</v>
      </c>
      <c r="AP284" t="str">
        <v>null</v>
      </c>
      <c r="AQ284" t="str">
        <v>HORIZON.2.5 - Climate, Energy and Mobility</v>
      </c>
      <c r="AR284" t="str">
        <v>HORIZON-CL5-2021-D3-02-15 - Support to the activities of the ETIPs and technology areas of the SET Plan</v>
      </c>
      <c r="AS284" t="str">
        <v>HORIZON-CL5-2021-D3-02</v>
      </c>
      <c r="AT284" t="str">
        <v>https://cordis.europa.eu/project/id/101075499</v>
      </c>
      <c r="AU284" t="str">
        <v>coordinator</v>
      </c>
      <c r="AV284">
        <v>1</v>
      </c>
      <c r="AW284" t="str">
        <v>WindEurope (EWEA)</v>
      </c>
      <c r="AX284" t="str">
        <v>Belgium</v>
      </c>
      <c r="AY284" t="str">
        <v>€ 996 107,50</v>
      </c>
      <c r="AZ284" t="str">
        <v>www.linkedin.com/company/windeurope</v>
      </c>
      <c r="BA284" t="str">
        <v>null</v>
      </c>
      <c r="BB284" t="str">
        <v>Giles Dickson</v>
      </c>
      <c r="BC284" t="str">
        <v>CEO</v>
      </c>
      <c r="BD284" t="str">
        <v> info@windeurope.org</v>
      </c>
      <c r="BE284" t="str">
        <v>+32 2 213 18 80</v>
      </c>
      <c r="BF284" t="str">
        <v>linkedin.com/in/giles-dickson-98607229</v>
      </c>
      <c r="BG284" t="str">
        <v>null</v>
      </c>
      <c r="BH284" t="str">
        <v>null</v>
      </c>
      <c r="BN284" s="93" t="str">
        <v>ADDITESS ADVANCED INTEGRATED TECHNOLOGY SOLUTIONS &amp; SERVICES LTD</v>
      </c>
      <c r="BO284" t="s">
        <v>1322</v>
      </c>
      <c r="BP284" cm="1">
        <f t="array" ref="BP284">SUM(IF(FREQUENCY(IF($R$2:$R$3000=BO284, MATCH($C$2:$C$3000, $C$2:$C$3000, 0)), ROW($C$2:$C$3000)-ROW($C$2)+1), 1))</f>
        <v>1</v>
      </c>
      <c r="BV284" t="str">
        <v>ADDITESS ADVANCED INTEGRATED TECHNOLOGY SOLUTIONS &amp; SERVICES LTD</v>
      </c>
      <c r="BW284" cm="1">
        <f t="array" ref="BW284">SUM(--(FREQUENCY(IF($R$2:$R$1538=BV284, MATCH($C$2:$C$1538, $C$2:$C$1538, 0)), ROW($C$2:$C$1538)-ROW($C$2)+1)&gt;0))</f>
        <v>1</v>
      </c>
    </row>
    <row r="285" spans="1:75" ht="31.8" customHeight="1" x14ac:dyDescent="0.3">
      <c r="A285" s="56">
        <v>12</v>
      </c>
      <c r="B285" s="54" t="s">
        <v>3710</v>
      </c>
      <c r="C285" s="1" t="s">
        <v>1098</v>
      </c>
      <c r="D285" s="1" t="s">
        <v>1099</v>
      </c>
      <c r="E285" s="1">
        <v>101056799</v>
      </c>
      <c r="F285" s="21">
        <v>44713</v>
      </c>
      <c r="G285" s="21">
        <v>45808</v>
      </c>
      <c r="H285" s="1" t="s">
        <v>22</v>
      </c>
      <c r="I285" s="1" t="s">
        <v>1100</v>
      </c>
      <c r="J285" s="1" t="s">
        <v>22</v>
      </c>
      <c r="K285" s="1" t="s">
        <v>22</v>
      </c>
      <c r="L285" s="1" t="s">
        <v>128</v>
      </c>
      <c r="M285" s="102" t="s">
        <v>1101</v>
      </c>
      <c r="N285" s="1" t="s">
        <v>1102</v>
      </c>
      <c r="O285" s="1" t="s">
        <v>1103</v>
      </c>
      <c r="P285" s="1" t="s">
        <v>457</v>
      </c>
      <c r="Q285" s="97">
        <f>IFERROR(INDEX(BP:BP, MATCH(R285, BN:BN, 0)), "")</f>
        <v>1</v>
      </c>
      <c r="R285" s="1" t="s">
        <v>1142</v>
      </c>
      <c r="S285" s="1" t="s">
        <v>61</v>
      </c>
      <c r="T285" s="1" t="s">
        <v>1143</v>
      </c>
      <c r="U285" s="1" t="s">
        <v>22</v>
      </c>
      <c r="V285" s="1" t="s">
        <v>22</v>
      </c>
      <c r="W285" s="1" t="s">
        <v>22</v>
      </c>
      <c r="X285" s="1" t="s">
        <v>22</v>
      </c>
      <c r="Y285" s="1" t="s">
        <v>22</v>
      </c>
      <c r="Z285" s="1" t="s">
        <v>22</v>
      </c>
      <c r="AA285" s="1" t="s">
        <v>22</v>
      </c>
      <c r="AB285" s="4" t="s">
        <v>22</v>
      </c>
      <c r="AC285" s="4" t="s">
        <v>22</v>
      </c>
      <c r="AF285">
        <v>16</v>
      </c>
      <c r="AG285" t="str">
        <v>offshore wind energy</v>
      </c>
      <c r="AH285" t="str">
        <v>Support and coordination of the European Technology and Innovation Platform on Wind Energy (ETIPWind) and the SET-Plan Implementation Working Group on Offshore Wind (IWG OW)</v>
      </c>
      <c r="AI285" t="str">
        <v>SETIPWind</v>
      </c>
      <c r="AJ285">
        <v>101075499</v>
      </c>
      <c r="AK285">
        <v>44805</v>
      </c>
      <c r="AL285">
        <v>45900</v>
      </c>
      <c r="AM285" t="str">
        <v>null</v>
      </c>
      <c r="AN285" t="str">
        <v>€ 996 107,50</v>
      </c>
      <c r="AO285" t="str">
        <v>null</v>
      </c>
      <c r="AP285" t="str">
        <v>null</v>
      </c>
      <c r="AQ285" t="str">
        <v>HORIZON.2.5 - Climate, Energy and Mobility</v>
      </c>
      <c r="AR285" t="str">
        <v>HORIZON-CL5-2021-D3-02-15 - Support to the activities of the ETIPs and technology areas of the SET Plan</v>
      </c>
      <c r="AS285" t="str">
        <v>HORIZON-CL5-2021-D3-02</v>
      </c>
      <c r="AT285" t="str">
        <v>https://cordis.europa.eu/project/id/101075499</v>
      </c>
      <c r="AU285" t="str">
        <v>coordinator</v>
      </c>
      <c r="AV285">
        <v>1</v>
      </c>
      <c r="AW285" t="str">
        <v>WindEurope (EWEA)</v>
      </c>
      <c r="AX285" t="str">
        <v>Belgium</v>
      </c>
      <c r="AY285" t="str">
        <v>€ 996 107,50</v>
      </c>
      <c r="AZ285" t="str">
        <v>www.linkedin.com/company/windeurope</v>
      </c>
      <c r="BA285" t="str">
        <v>null</v>
      </c>
      <c r="BB285" t="str">
        <v>Oliver Joy</v>
      </c>
      <c r="BC285" t="str">
        <v>Spokesperson</v>
      </c>
      <c r="BD285" t="str">
        <v>oliver.joy@ewea.org</v>
      </c>
      <c r="BE285" t="str">
        <v>3222131867_x000D_
32499056845</v>
      </c>
      <c r="BF285" t="str">
        <v>null</v>
      </c>
      <c r="BG285" t="str">
        <v>null</v>
      </c>
      <c r="BH285" t="str">
        <v>null</v>
      </c>
      <c r="BN285" s="1" t="str">
        <v>ARTELIA EAU ET ENVIRONNEMENT SAS</v>
      </c>
      <c r="BO285" t="s">
        <v>1330</v>
      </c>
      <c r="BP285" cm="1">
        <f t="array" ref="BP285">SUM(IF(FREQUENCY(IF($R$2:$R$3000=BO285, MATCH($C$2:$C$3000, $C$2:$C$3000, 0)), ROW($C$2:$C$3000)-ROW($C$2)+1), 1))</f>
        <v>3</v>
      </c>
      <c r="BV285" t="str">
        <v>ARTELIA EAU ET ENVIRONNEMENT SAS</v>
      </c>
      <c r="BW285" cm="1">
        <f t="array" ref="BW285">SUM(--(FREQUENCY(IF($R$2:$R$1538=BV285, MATCH($C$2:$C$1538, $C$2:$C$1538, 0)), ROW($C$2:$C$1538)-ROW($C$2)+1)&gt;0))</f>
        <v>1</v>
      </c>
    </row>
    <row r="286" spans="1:75" ht="31.8" customHeight="1" x14ac:dyDescent="0.3">
      <c r="A286" s="58">
        <v>12</v>
      </c>
      <c r="B286" s="57" t="s">
        <v>3710</v>
      </c>
      <c r="C286" s="1" t="s">
        <v>1098</v>
      </c>
      <c r="D286" s="1" t="s">
        <v>1099</v>
      </c>
      <c r="E286" s="1">
        <v>101056799</v>
      </c>
      <c r="F286" s="21">
        <v>44713</v>
      </c>
      <c r="G286" s="21">
        <v>45808</v>
      </c>
      <c r="H286" s="1" t="s">
        <v>22</v>
      </c>
      <c r="I286" s="1" t="s">
        <v>1100</v>
      </c>
      <c r="J286" s="1" t="s">
        <v>22</v>
      </c>
      <c r="K286" s="1" t="s">
        <v>22</v>
      </c>
      <c r="L286" s="1" t="s">
        <v>128</v>
      </c>
      <c r="M286" s="102" t="s">
        <v>1101</v>
      </c>
      <c r="N286" s="1" t="s">
        <v>1102</v>
      </c>
      <c r="O286" s="1" t="s">
        <v>1103</v>
      </c>
      <c r="P286" s="1" t="s">
        <v>457</v>
      </c>
      <c r="Q286" s="97">
        <f>IFERROR(INDEX(BP:BP, MATCH(R286, BN:BN, 0)), "")</f>
        <v>4</v>
      </c>
      <c r="R286" s="1" t="s">
        <v>1111</v>
      </c>
      <c r="S286" s="1" t="s">
        <v>36</v>
      </c>
      <c r="T286" s="1" t="s">
        <v>1112</v>
      </c>
      <c r="U286" s="1" t="s">
        <v>22</v>
      </c>
      <c r="V286" s="1" t="s">
        <v>22</v>
      </c>
      <c r="W286" s="1" t="s">
        <v>22</v>
      </c>
      <c r="X286" s="1" t="s">
        <v>22</v>
      </c>
      <c r="Y286" s="1" t="s">
        <v>22</v>
      </c>
      <c r="Z286" s="1" t="s">
        <v>22</v>
      </c>
      <c r="AA286" s="1" t="s">
        <v>22</v>
      </c>
      <c r="AB286" s="4" t="s">
        <v>22</v>
      </c>
      <c r="AC286" s="4" t="s">
        <v>22</v>
      </c>
      <c r="AF286">
        <v>16</v>
      </c>
      <c r="AG286" t="str">
        <v>offshore wind energy</v>
      </c>
      <c r="AH286" t="str">
        <v>Supporting the SET-Plan implementation plan for offshore WIND energy</v>
      </c>
      <c r="AI286" t="str">
        <v>SETWIND</v>
      </c>
      <c r="AJ286">
        <v>842231</v>
      </c>
      <c r="AK286">
        <v>43540</v>
      </c>
      <c r="AL286">
        <v>44635</v>
      </c>
      <c r="AM286" t="str">
        <v>null</v>
      </c>
      <c r="AN286" t="str">
        <v>€ 998 512,25</v>
      </c>
      <c r="AO286" t="str">
        <v>null</v>
      </c>
      <c r="AP286" t="str">
        <v>null</v>
      </c>
      <c r="AQ286" t="str">
        <v>H2020-EU.3.3. - SOCIETAL CHALLENGES - Secure, clean and efficient energy</v>
      </c>
      <c r="AR286" t="str">
        <v>LC-SC3-JA-2-2018-2019 - Support to the realisation of the Implementation Plans of the SET Plan</v>
      </c>
      <c r="AS286" t="str">
        <v>H2020-LC-SC3-2018-2019-2020</v>
      </c>
      <c r="AT286" t="str">
        <v>https://cordis.europa.eu/project/id/842231</v>
      </c>
      <c r="AU286" t="str">
        <v>null</v>
      </c>
      <c r="AV286">
        <v>1</v>
      </c>
      <c r="AW286" t="str">
        <v>ALLIANCE EUROPEENNE DE RECHERCHE DANS LE DOMAINE DE L'ENERGIE</v>
      </c>
      <c r="AX286" t="str">
        <v>Belgium</v>
      </c>
      <c r="AY286" t="str">
        <v>€  91 534,75</v>
      </c>
      <c r="AZ286" t="str">
        <v>null</v>
      </c>
      <c r="BA286" t="str">
        <v>null</v>
      </c>
      <c r="BB286" t="str">
        <v>null</v>
      </c>
      <c r="BC286" t="str">
        <v>null</v>
      </c>
      <c r="BD286" t="str">
        <v>null</v>
      </c>
      <c r="BE286" t="str">
        <v>null</v>
      </c>
      <c r="BF286" t="str">
        <v>null</v>
      </c>
      <c r="BG286" t="str">
        <v>null</v>
      </c>
      <c r="BH286" t="str">
        <v>null</v>
      </c>
      <c r="BN286" s="93" t="str">
        <v>Drzavna uprava za zastitu i spasavanje</v>
      </c>
      <c r="BO286" t="s">
        <v>1336</v>
      </c>
      <c r="BP286" cm="1">
        <f t="array" ref="BP286">SUM(IF(FREQUENCY(IF($R$2:$R$3000=BO286, MATCH($C$2:$C$3000, $C$2:$C$3000, 0)), ROW($C$2:$C$3000)-ROW($C$2)+1), 1))</f>
        <v>15</v>
      </c>
      <c r="BV286" t="str">
        <v>Drzavna uprava za zastitu i spasavanje</v>
      </c>
      <c r="BW286" cm="1">
        <f t="array" ref="BW286">SUM(--(FREQUENCY(IF($R$2:$R$1538=BV286, MATCH($C$2:$C$1538, $C$2:$C$1538, 0)), ROW($C$2:$C$1538)-ROW($C$2)+1)&gt;0))</f>
        <v>1</v>
      </c>
    </row>
    <row r="287" spans="1:75" ht="31.8" customHeight="1" x14ac:dyDescent="0.3">
      <c r="A287" s="56">
        <v>12</v>
      </c>
      <c r="B287" s="54" t="s">
        <v>3710</v>
      </c>
      <c r="C287" s="1" t="s">
        <v>1098</v>
      </c>
      <c r="D287" s="1" t="s">
        <v>1099</v>
      </c>
      <c r="E287" s="1">
        <v>101056799</v>
      </c>
      <c r="F287" s="21">
        <v>44713</v>
      </c>
      <c r="G287" s="21">
        <v>45808</v>
      </c>
      <c r="H287" s="1" t="s">
        <v>22</v>
      </c>
      <c r="I287" s="1" t="s">
        <v>1100</v>
      </c>
      <c r="J287" s="1" t="s">
        <v>22</v>
      </c>
      <c r="K287" s="1" t="s">
        <v>22</v>
      </c>
      <c r="L287" s="1" t="s">
        <v>128</v>
      </c>
      <c r="M287" s="102" t="s">
        <v>1101</v>
      </c>
      <c r="N287" s="1" t="s">
        <v>1102</v>
      </c>
      <c r="O287" s="1" t="s">
        <v>1103</v>
      </c>
      <c r="P287" s="1" t="s">
        <v>457</v>
      </c>
      <c r="Q287" s="97">
        <f>IFERROR(INDEX(BP:BP, MATCH(R287, BN:BN, 0)), "")</f>
        <v>1</v>
      </c>
      <c r="R287" s="1" t="s">
        <v>1124</v>
      </c>
      <c r="S287" s="1" t="s">
        <v>318</v>
      </c>
      <c r="T287" s="1" t="s">
        <v>1125</v>
      </c>
      <c r="U287" s="1" t="s">
        <v>22</v>
      </c>
      <c r="V287" s="1" t="s">
        <v>22</v>
      </c>
      <c r="W287" s="1" t="s">
        <v>22</v>
      </c>
      <c r="X287" s="1" t="s">
        <v>22</v>
      </c>
      <c r="Y287" s="1" t="s">
        <v>22</v>
      </c>
      <c r="Z287" s="1" t="s">
        <v>22</v>
      </c>
      <c r="AA287" s="1" t="s">
        <v>22</v>
      </c>
      <c r="AB287" s="4" t="s">
        <v>22</v>
      </c>
      <c r="AC287" s="4" t="s">
        <v>22</v>
      </c>
      <c r="AF287">
        <v>16</v>
      </c>
      <c r="AG287" t="str">
        <v>offshore wind energy</v>
      </c>
      <c r="AH287" t="str">
        <v>Supporting the SET-Plan implementation plan for offshore WIND energy</v>
      </c>
      <c r="AI287" t="str">
        <v>SETWIND</v>
      </c>
      <c r="AJ287">
        <v>842231</v>
      </c>
      <c r="AK287">
        <v>43540</v>
      </c>
      <c r="AL287">
        <v>44635</v>
      </c>
      <c r="AM287" t="str">
        <v>null</v>
      </c>
      <c r="AN287" t="str">
        <v>€ 998 512,25</v>
      </c>
      <c r="AO287" t="str">
        <v>null</v>
      </c>
      <c r="AP287" t="str">
        <v>null</v>
      </c>
      <c r="AQ287" t="str">
        <v>H2020-EU.3.3. - SOCIETAL CHALLENGES - Secure, clean and efficient energy</v>
      </c>
      <c r="AR287" t="str">
        <v>LC-SC3-JA-2-2018-2019 - Support to the realisation of the Implementation Plans of the SET Plan</v>
      </c>
      <c r="AS287" t="str">
        <v>H2020-LC-SC3-2018-2019-2020</v>
      </c>
      <c r="AT287" t="str">
        <v>https://cordis.europa.eu/project/id/842231</v>
      </c>
      <c r="AU287" t="str">
        <v>null</v>
      </c>
      <c r="AV287">
        <v>3</v>
      </c>
      <c r="AW287" t="str">
        <v>CARL VON OSSIETZKY UNIVERSITAET OLDENBURG</v>
      </c>
      <c r="AX287" t="str">
        <v>Germany</v>
      </c>
      <c r="AY287" t="str">
        <v>€  121 000,00</v>
      </c>
      <c r="AZ287" t="str">
        <v>null</v>
      </c>
      <c r="BA287" t="str">
        <v>null</v>
      </c>
      <c r="BB287" t="str">
        <v>null</v>
      </c>
      <c r="BC287" t="str">
        <v>null</v>
      </c>
      <c r="BD287" t="str">
        <v>null</v>
      </c>
      <c r="BE287" t="str">
        <v>null</v>
      </c>
      <c r="BF287" t="str">
        <v>null</v>
      </c>
      <c r="BG287" t="str">
        <v>null</v>
      </c>
      <c r="BH287" t="str">
        <v>null</v>
      </c>
      <c r="BN287" s="1" t="str">
        <v>DRZAVNI HIDROMETEOROLOSKI ZAVOD</v>
      </c>
      <c r="BO287" t="s">
        <v>1340</v>
      </c>
      <c r="BP287" cm="1">
        <f t="array" ref="BP287">SUM(IF(FREQUENCY(IF($R$2:$R$3000=BO287, MATCH($C$2:$C$3000, $C$2:$C$3000, 0)), ROW($C$2:$C$3000)-ROW($C$2)+1), 1))</f>
        <v>4</v>
      </c>
      <c r="BV287" t="str">
        <v>DRZAVNI HIDROMETEOROLOSKI ZAVOD</v>
      </c>
      <c r="BW287" cm="1">
        <f t="array" ref="BW287">SUM(--(FREQUENCY(IF($R$2:$R$1538=BV287, MATCH($C$2:$C$1538, $C$2:$C$1538, 0)), ROW($C$2:$C$1538)-ROW($C$2)+1)&gt;0))</f>
        <v>1</v>
      </c>
    </row>
    <row r="288" spans="1:75" ht="31.8" customHeight="1" x14ac:dyDescent="0.3">
      <c r="A288" s="56">
        <v>12</v>
      </c>
      <c r="B288" s="54" t="s">
        <v>3710</v>
      </c>
      <c r="C288" s="1" t="s">
        <v>1098</v>
      </c>
      <c r="D288" s="1" t="s">
        <v>1099</v>
      </c>
      <c r="E288" s="1">
        <v>101056799</v>
      </c>
      <c r="F288" s="21">
        <v>44713</v>
      </c>
      <c r="G288" s="21">
        <v>45808</v>
      </c>
      <c r="H288" s="1" t="s">
        <v>22</v>
      </c>
      <c r="I288" s="1" t="s">
        <v>1100</v>
      </c>
      <c r="J288" s="1" t="s">
        <v>22</v>
      </c>
      <c r="K288" s="1" t="s">
        <v>22</v>
      </c>
      <c r="L288" s="1" t="s">
        <v>128</v>
      </c>
      <c r="M288" s="102" t="s">
        <v>1101</v>
      </c>
      <c r="N288" s="1" t="s">
        <v>1102</v>
      </c>
      <c r="O288" s="1" t="s">
        <v>1103</v>
      </c>
      <c r="P288" s="1" t="s">
        <v>457</v>
      </c>
      <c r="Q288" s="97">
        <f>IFERROR(INDEX(BP:BP, MATCH(R288, BN:BN, 0)), "")</f>
        <v>1</v>
      </c>
      <c r="R288" s="1" t="s">
        <v>1118</v>
      </c>
      <c r="S288" s="1" t="s">
        <v>573</v>
      </c>
      <c r="T288" s="1" t="s">
        <v>1119</v>
      </c>
      <c r="U288" s="1" t="s">
        <v>22</v>
      </c>
      <c r="V288" s="1" t="s">
        <v>22</v>
      </c>
      <c r="W288" s="1" t="s">
        <v>22</v>
      </c>
      <c r="X288" s="1" t="s">
        <v>22</v>
      </c>
      <c r="Y288" s="1" t="s">
        <v>22</v>
      </c>
      <c r="Z288" s="1" t="s">
        <v>22</v>
      </c>
      <c r="AA288" s="1" t="s">
        <v>22</v>
      </c>
      <c r="AB288" s="4" t="s">
        <v>22</v>
      </c>
      <c r="AC288" s="4" t="s">
        <v>22</v>
      </c>
      <c r="AF288">
        <v>16</v>
      </c>
      <c r="AG288" t="str">
        <v>offshore wind energy</v>
      </c>
      <c r="AH288" t="str">
        <v>Supporting the SET-Plan implementation plan for offshore WIND energy</v>
      </c>
      <c r="AI288" t="str">
        <v>SETWIND</v>
      </c>
      <c r="AJ288">
        <v>842231</v>
      </c>
      <c r="AK288">
        <v>43540</v>
      </c>
      <c r="AL288">
        <v>44635</v>
      </c>
      <c r="AM288" t="str">
        <v>null</v>
      </c>
      <c r="AN288" t="str">
        <v>€ 998 512,25</v>
      </c>
      <c r="AO288" t="str">
        <v>null</v>
      </c>
      <c r="AP288" t="str">
        <v>null</v>
      </c>
      <c r="AQ288" t="str">
        <v>H2020-EU.3.3. - SOCIETAL CHALLENGES - Secure, clean and efficient energy</v>
      </c>
      <c r="AR288" t="str">
        <v>LC-SC3-JA-2-2018-2019 - Support to the realisation of the Implementation Plans of the SET Plan</v>
      </c>
      <c r="AS288" t="str">
        <v>H2020-LC-SC3-2018-2019-2020</v>
      </c>
      <c r="AT288" t="str">
        <v>https://cordis.europa.eu/project/id/842231</v>
      </c>
      <c r="AU288" t="str">
        <v>coordinator</v>
      </c>
      <c r="AV288">
        <v>1</v>
      </c>
      <c r="AW288" t="str">
        <v>DANMARKS TEKNISKE UNIVERSITET</v>
      </c>
      <c r="AX288" t="str">
        <v>Denmark</v>
      </c>
      <c r="AY288" t="str">
        <v>€ 429 900,00</v>
      </c>
      <c r="AZ288" t="str">
        <v>null</v>
      </c>
      <c r="BA288" t="str">
        <v>null</v>
      </c>
      <c r="BB288" t="str">
        <v>Mattias Andersson</v>
      </c>
      <c r="BC288" t="str">
        <v>null</v>
      </c>
      <c r="BD288" t="str">
        <v>mattias.andersson@llcr.med.gu.se</v>
      </c>
      <c r="BE288" t="str">
        <v>null</v>
      </c>
      <c r="BF288" t="str">
        <v>null</v>
      </c>
      <c r="BG288" t="str">
        <v>null</v>
      </c>
      <c r="BH288" t="str">
        <v>null</v>
      </c>
      <c r="BN288" s="93" t="str">
        <v>ENTENTE POUR LA FORÊT MÉDITERRANÉENNE</v>
      </c>
      <c r="BO288" t="s">
        <v>1342</v>
      </c>
      <c r="BP288" cm="1">
        <f t="array" ref="BP288">SUM(IF(FREQUENCY(IF($R$2:$R$3000=BO288, MATCH($C$2:$C$3000, $C$2:$C$3000, 0)), ROW($C$2:$C$3000)-ROW($C$2)+1), 1))</f>
        <v>1</v>
      </c>
      <c r="BV288" t="str">
        <v>ENTENTE POUR LA FORÊT MÉDITERRANÉENNE</v>
      </c>
      <c r="BW288" cm="1">
        <f t="array" ref="BW288">SUM(--(FREQUENCY(IF($R$2:$R$1538=BV288, MATCH($C$2:$C$1538, $C$2:$C$1538, 0)), ROW($C$2:$C$1538)-ROW($C$2)+1)&gt;0))</f>
        <v>1</v>
      </c>
    </row>
    <row r="289" spans="1:75" ht="31.8" customHeight="1" x14ac:dyDescent="0.3">
      <c r="A289" s="56">
        <v>12</v>
      </c>
      <c r="B289" s="54" t="s">
        <v>3710</v>
      </c>
      <c r="C289" s="1" t="s">
        <v>1098</v>
      </c>
      <c r="D289" s="1" t="s">
        <v>1099</v>
      </c>
      <c r="E289" s="1">
        <v>101056799</v>
      </c>
      <c r="F289" s="21">
        <v>44713</v>
      </c>
      <c r="G289" s="21">
        <v>45808</v>
      </c>
      <c r="H289" s="1" t="s">
        <v>22</v>
      </c>
      <c r="I289" s="1" t="s">
        <v>1100</v>
      </c>
      <c r="J289" s="1" t="s">
        <v>22</v>
      </c>
      <c r="K289" s="1" t="s">
        <v>22</v>
      </c>
      <c r="L289" s="1" t="s">
        <v>128</v>
      </c>
      <c r="M289" s="102" t="s">
        <v>1101</v>
      </c>
      <c r="N289" s="1" t="s">
        <v>1102</v>
      </c>
      <c r="O289" s="1" t="s">
        <v>1103</v>
      </c>
      <c r="P289" s="1" t="s">
        <v>457</v>
      </c>
      <c r="Q289" s="97">
        <f>IFERROR(INDEX(BP:BP, MATCH(R289, BN:BN, 0)), "")</f>
        <v>1</v>
      </c>
      <c r="R289" s="1" t="s">
        <v>792</v>
      </c>
      <c r="S289" s="1" t="s">
        <v>61</v>
      </c>
      <c r="T289" s="1" t="s">
        <v>1123</v>
      </c>
      <c r="U289" s="1" t="s">
        <v>22</v>
      </c>
      <c r="V289" s="1" t="s">
        <v>22</v>
      </c>
      <c r="W289" s="1" t="s">
        <v>22</v>
      </c>
      <c r="X289" s="1" t="s">
        <v>22</v>
      </c>
      <c r="Y289" s="1" t="s">
        <v>22</v>
      </c>
      <c r="Z289" s="1" t="s">
        <v>22</v>
      </c>
      <c r="AA289" s="1" t="s">
        <v>22</v>
      </c>
      <c r="AB289" s="4" t="s">
        <v>22</v>
      </c>
      <c r="AC289" s="4" t="s">
        <v>22</v>
      </c>
      <c r="AF289">
        <v>16</v>
      </c>
      <c r="AG289" t="str">
        <v>offshore wind energy</v>
      </c>
      <c r="AH289" t="str">
        <v>Supporting the SET-Plan implementation plan for offshore WIND energy</v>
      </c>
      <c r="AI289" t="str">
        <v>SETWIND</v>
      </c>
      <c r="AJ289">
        <v>842231</v>
      </c>
      <c r="AK289">
        <v>43540</v>
      </c>
      <c r="AL289">
        <v>44635</v>
      </c>
      <c r="AM289" t="str">
        <v>null</v>
      </c>
      <c r="AN289" t="str">
        <v>€ 998 512,25</v>
      </c>
      <c r="AO289" t="str">
        <v>null</v>
      </c>
      <c r="AP289" t="str">
        <v>null</v>
      </c>
      <c r="AQ289" t="str">
        <v>H2020-EU.3.3. - SOCIETAL CHALLENGES - Secure, clean and efficient energy</v>
      </c>
      <c r="AR289" t="str">
        <v>LC-SC3-JA-2-2018-2019 - Support to the realisation of the Implementation Plans of the SET Plan</v>
      </c>
      <c r="AS289" t="str">
        <v>H2020-LC-SC3-2018-2019-2020</v>
      </c>
      <c r="AT289" t="str">
        <v>https://cordis.europa.eu/project/id/842231</v>
      </c>
      <c r="AU289" t="str">
        <v>null</v>
      </c>
      <c r="AV289">
        <v>1</v>
      </c>
      <c r="AW289" t="str">
        <v>FUNDACION CENER</v>
      </c>
      <c r="AX289" t="str">
        <v>Spain</v>
      </c>
      <c r="AY289" t="str">
        <v>€  102 500,00</v>
      </c>
      <c r="AZ289" t="str">
        <v>null</v>
      </c>
      <c r="BA289" t="str">
        <v>null</v>
      </c>
      <c r="BB289" t="str">
        <v>null</v>
      </c>
      <c r="BC289" t="str">
        <v>null</v>
      </c>
      <c r="BD289" t="str">
        <v>null</v>
      </c>
      <c r="BE289" t="str">
        <v>null</v>
      </c>
      <c r="BF289" t="str">
        <v>null</v>
      </c>
      <c r="BG289" t="str">
        <v>null</v>
      </c>
      <c r="BH289" t="str">
        <v>null</v>
      </c>
      <c r="BN289" s="1" t="str">
        <v>EUROPEAN UNIVERSITY - CYPRUS LTD</v>
      </c>
      <c r="BO289" t="s">
        <v>1344</v>
      </c>
      <c r="BP289" cm="1">
        <f t="array" ref="BP289">SUM(IF(FREQUENCY(IF($R$2:$R$3000=BO289, MATCH($C$2:$C$3000, $C$2:$C$3000, 0)), ROW($C$2:$C$3000)-ROW($C$2)+1), 1))</f>
        <v>3</v>
      </c>
      <c r="BV289" t="str">
        <v>EUROPEAN UNIVERSITY - CYPRUS LTD</v>
      </c>
      <c r="BW289" cm="1">
        <f t="array" ref="BW289">SUM(--(FREQUENCY(IF($R$2:$R$1538=BV289, MATCH($C$2:$C$1538, $C$2:$C$1538, 0)), ROW($C$2:$C$1538)-ROW($C$2)+1)&gt;0))</f>
        <v>1</v>
      </c>
    </row>
    <row r="290" spans="1:75" ht="31.8" customHeight="1" x14ac:dyDescent="0.3">
      <c r="A290" s="56">
        <v>12</v>
      </c>
      <c r="B290" s="54" t="s">
        <v>3710</v>
      </c>
      <c r="C290" s="1" t="s">
        <v>1098</v>
      </c>
      <c r="D290" s="1" t="s">
        <v>1099</v>
      </c>
      <c r="E290" s="1">
        <v>101056799</v>
      </c>
      <c r="F290" s="21">
        <v>44713</v>
      </c>
      <c r="G290" s="21">
        <v>45808</v>
      </c>
      <c r="H290" s="1" t="s">
        <v>22</v>
      </c>
      <c r="I290" s="1" t="s">
        <v>1100</v>
      </c>
      <c r="J290" s="1" t="s">
        <v>22</v>
      </c>
      <c r="K290" s="1" t="s">
        <v>22</v>
      </c>
      <c r="L290" s="1" t="s">
        <v>128</v>
      </c>
      <c r="M290" s="102" t="s">
        <v>1101</v>
      </c>
      <c r="N290" s="1" t="s">
        <v>1102</v>
      </c>
      <c r="O290" s="1" t="s">
        <v>1103</v>
      </c>
      <c r="P290" s="1" t="s">
        <v>457</v>
      </c>
      <c r="Q290" s="97">
        <f>IFERROR(INDEX(BP:BP, MATCH(R290, BN:BN, 0)), "")</f>
        <v>1</v>
      </c>
      <c r="R290" s="1" t="s">
        <v>1146</v>
      </c>
      <c r="S290" s="1" t="s">
        <v>318</v>
      </c>
      <c r="T290" s="1" t="s">
        <v>1147</v>
      </c>
      <c r="U290" s="1" t="s">
        <v>22</v>
      </c>
      <c r="V290" s="1" t="s">
        <v>22</v>
      </c>
      <c r="W290" s="1" t="s">
        <v>22</v>
      </c>
      <c r="X290" s="1" t="s">
        <v>22</v>
      </c>
      <c r="Y290" s="1" t="s">
        <v>22</v>
      </c>
      <c r="Z290" s="1" t="s">
        <v>22</v>
      </c>
      <c r="AA290" s="1" t="s">
        <v>22</v>
      </c>
      <c r="AB290" s="4" t="s">
        <v>22</v>
      </c>
      <c r="AC290" s="4" t="s">
        <v>22</v>
      </c>
      <c r="AF290">
        <v>16</v>
      </c>
      <c r="AG290" t="str">
        <v>offshore wind energy</v>
      </c>
      <c r="AH290" t="str">
        <v>Supporting the SET-Plan implementation plan for offshore WIND energy</v>
      </c>
      <c r="AI290" t="str">
        <v>SETWIND</v>
      </c>
      <c r="AJ290">
        <v>842231</v>
      </c>
      <c r="AK290">
        <v>43540</v>
      </c>
      <c r="AL290">
        <v>44635</v>
      </c>
      <c r="AM290" t="str">
        <v>null</v>
      </c>
      <c r="AN290" t="str">
        <v>€ 998 512,25</v>
      </c>
      <c r="AO290" t="str">
        <v>null</v>
      </c>
      <c r="AP290" t="str">
        <v>null</v>
      </c>
      <c r="AQ290" t="str">
        <v>H2020-EU.3.3. - SOCIETAL CHALLENGES - Secure, clean and efficient energy</v>
      </c>
      <c r="AR290" t="str">
        <v>LC-SC3-JA-2-2018-2019 - Support to the realisation of the Implementation Plans of the SET Plan</v>
      </c>
      <c r="AS290" t="str">
        <v>H2020-LC-SC3-2018-2019-2020</v>
      </c>
      <c r="AT290" t="str">
        <v>https://cordis.europa.eu/project/id/842231</v>
      </c>
      <c r="AU290" t="str">
        <v>null</v>
      </c>
      <c r="AV290">
        <v>1</v>
      </c>
      <c r="AW290" t="str">
        <v>NEDERLANDSE ORGANISATIE VOOR TOEGEPAST NATUURWETENSCHAPPELIJK ONDERZOEK TNO</v>
      </c>
      <c r="AX290" t="str">
        <v>Netherlands</v>
      </c>
      <c r="AY290" t="str">
        <v>€  125 348,75</v>
      </c>
      <c r="AZ290" t="str">
        <v>null</v>
      </c>
      <c r="BA290" t="str">
        <v>null</v>
      </c>
      <c r="BB290" t="str">
        <v>null</v>
      </c>
      <c r="BC290" t="str">
        <v>null</v>
      </c>
      <c r="BD290" t="str">
        <v>null</v>
      </c>
      <c r="BE290" t="str">
        <v>null</v>
      </c>
      <c r="BF290" t="str">
        <v>null</v>
      </c>
      <c r="BG290" t="str">
        <v>null</v>
      </c>
      <c r="BH290" t="str">
        <v>null</v>
      </c>
      <c r="BN290" s="93" t="str">
        <v>KENTRO MELETON ASFALEIAS</v>
      </c>
      <c r="BO290" t="s">
        <v>1346</v>
      </c>
      <c r="BP290" cm="1">
        <f t="array" ref="BP290">SUM(IF(FREQUENCY(IF($R$2:$R$3000=BO290, MATCH($C$2:$C$3000, $C$2:$C$3000, 0)), ROW($C$2:$C$3000)-ROW($C$2)+1), 1))</f>
        <v>3</v>
      </c>
      <c r="BV290" t="str">
        <v>KENTRO MELETON ASFALEIAS</v>
      </c>
      <c r="BW290" cm="1">
        <f t="array" ref="BW290">SUM(--(FREQUENCY(IF($R$2:$R$1538=BV290, MATCH($C$2:$C$1538, $C$2:$C$1538, 0)), ROW($C$2:$C$1538)-ROW($C$2)+1)&gt;0))</f>
        <v>1</v>
      </c>
    </row>
    <row r="291" spans="1:75" ht="31.8" customHeight="1" x14ac:dyDescent="0.3">
      <c r="A291" s="56">
        <v>12</v>
      </c>
      <c r="B291" s="54" t="s">
        <v>3710</v>
      </c>
      <c r="C291" s="1" t="s">
        <v>1098</v>
      </c>
      <c r="D291" s="1" t="s">
        <v>1099</v>
      </c>
      <c r="E291" s="1">
        <v>101056799</v>
      </c>
      <c r="F291" s="21">
        <v>44713</v>
      </c>
      <c r="G291" s="21">
        <v>45808</v>
      </c>
      <c r="H291" s="1" t="s">
        <v>22</v>
      </c>
      <c r="I291" s="1" t="s">
        <v>1100</v>
      </c>
      <c r="J291" s="1" t="s">
        <v>22</v>
      </c>
      <c r="K291" s="1" t="s">
        <v>22</v>
      </c>
      <c r="L291" s="1" t="s">
        <v>128</v>
      </c>
      <c r="M291" s="102" t="s">
        <v>1101</v>
      </c>
      <c r="N291" s="1" t="s">
        <v>1102</v>
      </c>
      <c r="O291" s="1" t="s">
        <v>1103</v>
      </c>
      <c r="P291" s="1" t="s">
        <v>457</v>
      </c>
      <c r="Q291" s="97">
        <f>IFERROR(INDEX(BP:BP, MATCH(R291, BN:BN, 0)), "")</f>
        <v>1</v>
      </c>
      <c r="R291" s="1" t="s">
        <v>1121</v>
      </c>
      <c r="S291" s="1" t="s">
        <v>110</v>
      </c>
      <c r="T291" s="1" t="s">
        <v>1122</v>
      </c>
      <c r="U291" s="1" t="s">
        <v>22</v>
      </c>
      <c r="V291" s="1" t="s">
        <v>22</v>
      </c>
      <c r="W291" s="1" t="s">
        <v>22</v>
      </c>
      <c r="X291" s="1" t="s">
        <v>22</v>
      </c>
      <c r="Y291" s="1" t="s">
        <v>22</v>
      </c>
      <c r="Z291" s="1" t="s">
        <v>22</v>
      </c>
      <c r="AA291" s="1" t="s">
        <v>22</v>
      </c>
      <c r="AB291" s="4" t="s">
        <v>22</v>
      </c>
      <c r="AC291" s="4" t="s">
        <v>22</v>
      </c>
      <c r="AF291">
        <v>16</v>
      </c>
      <c r="AG291" t="str">
        <v>offshore wind energy</v>
      </c>
      <c r="AH291" t="str">
        <v>Supporting the SET-Plan implementation plan for offshore WIND energy</v>
      </c>
      <c r="AI291" t="str">
        <v>SETWIND</v>
      </c>
      <c r="AJ291">
        <v>842231</v>
      </c>
      <c r="AK291">
        <v>43540</v>
      </c>
      <c r="AL291">
        <v>44635</v>
      </c>
      <c r="AM291" t="str">
        <v>null</v>
      </c>
      <c r="AN291" t="str">
        <v>€ 998 512,25</v>
      </c>
      <c r="AO291" t="str">
        <v>null</v>
      </c>
      <c r="AP291" t="str">
        <v>null</v>
      </c>
      <c r="AQ291" t="str">
        <v>H2020-EU.3.3. - SOCIETAL CHALLENGES - Secure, clean and efficient energy</v>
      </c>
      <c r="AR291" t="str">
        <v>LC-SC3-JA-2-2018-2019 - Support to the realisation of the Implementation Plans of the SET Plan</v>
      </c>
      <c r="AS291" t="str">
        <v>H2020-LC-SC3-2018-2019-2020</v>
      </c>
      <c r="AT291" t="str">
        <v>https://cordis.europa.eu/project/id/842231</v>
      </c>
      <c r="AU291" t="str">
        <v>null</v>
      </c>
      <c r="AV291">
        <v>1</v>
      </c>
      <c r="AW291" t="str">
        <v>SINTEF ENERGI AS</v>
      </c>
      <c r="AX291" t="str">
        <v>Norway</v>
      </c>
      <c r="AY291" t="str">
        <v>€  128 228,75</v>
      </c>
      <c r="AZ291" t="str">
        <v>null</v>
      </c>
      <c r="BA291" t="str">
        <v>null</v>
      </c>
      <c r="BB291" t="str">
        <v>null</v>
      </c>
      <c r="BC291" t="str">
        <v>null</v>
      </c>
      <c r="BD291" t="str">
        <v>null</v>
      </c>
      <c r="BE291" t="str">
        <v>null</v>
      </c>
      <c r="BF291" t="str">
        <v>null</v>
      </c>
      <c r="BG291" t="str">
        <v>null</v>
      </c>
      <c r="BH291" t="str">
        <v>null</v>
      </c>
      <c r="BN291" s="1" t="str">
        <v>METEOROLOGISK INSTITUTT</v>
      </c>
      <c r="BO291" t="s">
        <v>1348</v>
      </c>
      <c r="BP291" cm="1">
        <f t="array" ref="BP291">SUM(IF(FREQUENCY(IF($R$2:$R$3000=BO291, MATCH($C$2:$C$3000, $C$2:$C$3000, 0)), ROW($C$2:$C$3000)-ROW($C$2)+1), 1))</f>
        <v>2</v>
      </c>
      <c r="BV291" t="str">
        <v>METEOROLOGISK INSTITUTT</v>
      </c>
      <c r="BW291" cm="1">
        <f t="array" ref="BW291">SUM(--(FREQUENCY(IF($R$2:$R$1538=BV291, MATCH($C$2:$C$1538, $C$2:$C$1538, 0)), ROW($C$2:$C$1538)-ROW($C$2)+1)&gt;0))</f>
        <v>1</v>
      </c>
    </row>
    <row r="292" spans="1:75" ht="31.8" customHeight="1" x14ac:dyDescent="0.3">
      <c r="A292" s="56">
        <v>12</v>
      </c>
      <c r="B292" s="54" t="s">
        <v>3710</v>
      </c>
      <c r="C292" s="1" t="s">
        <v>1098</v>
      </c>
      <c r="D292" s="1" t="s">
        <v>1099</v>
      </c>
      <c r="E292" s="1">
        <v>101056799</v>
      </c>
      <c r="F292" s="21">
        <v>44713</v>
      </c>
      <c r="G292" s="21">
        <v>45808</v>
      </c>
      <c r="H292" s="1" t="s">
        <v>22</v>
      </c>
      <c r="I292" s="1" t="s">
        <v>1100</v>
      </c>
      <c r="J292" s="1" t="s">
        <v>22</v>
      </c>
      <c r="K292" s="1" t="s">
        <v>22</v>
      </c>
      <c r="L292" s="1" t="s">
        <v>128</v>
      </c>
      <c r="M292" s="102" t="s">
        <v>1101</v>
      </c>
      <c r="N292" s="1" t="s">
        <v>1102</v>
      </c>
      <c r="O292" s="1" t="s">
        <v>1103</v>
      </c>
      <c r="P292" s="1" t="s">
        <v>457</v>
      </c>
      <c r="Q292" s="97">
        <f>IFERROR(INDEX(BP:BP, MATCH(R292, BN:BN, 0)), "")</f>
        <v>1</v>
      </c>
      <c r="R292" s="1" t="s">
        <v>773</v>
      </c>
      <c r="S292" s="1" t="s">
        <v>132</v>
      </c>
      <c r="T292" s="1" t="s">
        <v>1120</v>
      </c>
      <c r="U292" s="1" t="s">
        <v>22</v>
      </c>
      <c r="V292" s="1" t="s">
        <v>22</v>
      </c>
      <c r="W292" s="1" t="s">
        <v>22</v>
      </c>
      <c r="X292" s="1" t="s">
        <v>22</v>
      </c>
      <c r="Y292" s="1" t="s">
        <v>22</v>
      </c>
      <c r="Z292" s="1" t="s">
        <v>22</v>
      </c>
      <c r="AA292" s="1" t="s">
        <v>22</v>
      </c>
      <c r="AB292" s="4" t="s">
        <v>22</v>
      </c>
      <c r="AC292" s="4" t="s">
        <v>22</v>
      </c>
      <c r="AF292">
        <v>16</v>
      </c>
      <c r="AG292" t="str">
        <v>offshore wind energy</v>
      </c>
      <c r="AH292" t="str">
        <v xml:space="preserve">Sustainable resilient data-enabled offshore wind farm and control co-design for Med Sea environments </v>
      </c>
      <c r="AI292" t="str">
        <v>SUDOCO</v>
      </c>
      <c r="AJ292">
        <v>101122256</v>
      </c>
      <c r="AK292">
        <v>44936</v>
      </c>
      <c r="AL292">
        <v>46660</v>
      </c>
      <c r="AM292" t="str">
        <v>null</v>
      </c>
      <c r="AN292" t="str">
        <v>€ 5 769 120,00</v>
      </c>
      <c r="AO292" t="str">
        <v>null</v>
      </c>
      <c r="AP292" t="str">
        <v>null</v>
      </c>
      <c r="AQ292" t="str">
        <v>HORIZON-CL5-2022-D3-03</v>
      </c>
      <c r="AR292" t="str">
        <v>HORIZON-CL5-2022-D3-03-04 - Integrated wind farm control</v>
      </c>
      <c r="AS292" t="str">
        <v xml:space="preserve">HORIZON.2.5 - Climate, Energy and Mobility </v>
      </c>
      <c r="AT292" t="str">
        <v>https://cordis.europa.eu/project/id/101122256</v>
      </c>
      <c r="AU292" t="str">
        <v>null</v>
      </c>
      <c r="AV292">
        <v>1</v>
      </c>
      <c r="AW292" t="str">
        <v>DANMARKS TEKNISKE UNIVERSITET</v>
      </c>
      <c r="AX292" t="str">
        <v>Denmark</v>
      </c>
      <c r="AY292" t="str">
        <v>€  1 006 343,75</v>
      </c>
      <c r="AZ292" t="str">
        <v>null</v>
      </c>
      <c r="BA292" t="str">
        <v>null</v>
      </c>
      <c r="BB292" t="str">
        <v>null</v>
      </c>
      <c r="BC292" t="str">
        <v>null</v>
      </c>
      <c r="BD292" t="str">
        <v>null</v>
      </c>
      <c r="BE292" t="str">
        <v>null</v>
      </c>
      <c r="BF292" t="str">
        <v>null</v>
      </c>
      <c r="BG292" t="str">
        <v>null</v>
      </c>
      <c r="BH292" t="str">
        <v>null</v>
      </c>
      <c r="BN292" s="93" t="str">
        <v>MRK MANAGEMENT CONSULTANTS GMBH</v>
      </c>
      <c r="BO292" t="s">
        <v>1349</v>
      </c>
      <c r="BP292" cm="1">
        <f t="array" ref="BP292">SUM(IF(FREQUENCY(IF($R$2:$R$3000=BO292, MATCH($C$2:$C$3000, $C$2:$C$3000, 0)), ROW($C$2:$C$3000)-ROW($C$2)+1), 1))</f>
        <v>2</v>
      </c>
      <c r="BV292" t="str">
        <v>MRK MANAGEMENT CONSULTANTS GMBH</v>
      </c>
      <c r="BW292" cm="1">
        <f t="array" ref="BW292">SUM(--(FREQUENCY(IF($R$2:$R$1538=BV292, MATCH($C$2:$C$1538, $C$2:$C$1538, 0)), ROW($C$2:$C$1538)-ROW($C$2)+1)&gt;0))</f>
        <v>1</v>
      </c>
    </row>
    <row r="293" spans="1:75" ht="31.8" customHeight="1" x14ac:dyDescent="0.3">
      <c r="A293" s="56">
        <v>12</v>
      </c>
      <c r="B293" s="54" t="s">
        <v>3710</v>
      </c>
      <c r="C293" s="1" t="s">
        <v>1098</v>
      </c>
      <c r="D293" s="1" t="s">
        <v>1099</v>
      </c>
      <c r="E293" s="1">
        <v>101056799</v>
      </c>
      <c r="F293" s="21">
        <v>44713</v>
      </c>
      <c r="G293" s="21">
        <v>45808</v>
      </c>
      <c r="H293" s="1" t="s">
        <v>22</v>
      </c>
      <c r="I293" s="1" t="s">
        <v>1100</v>
      </c>
      <c r="J293" s="1" t="s">
        <v>22</v>
      </c>
      <c r="K293" s="1" t="s">
        <v>22</v>
      </c>
      <c r="L293" s="1" t="s">
        <v>128</v>
      </c>
      <c r="M293" s="102" t="s">
        <v>1101</v>
      </c>
      <c r="N293" s="1" t="s">
        <v>1102</v>
      </c>
      <c r="O293" s="1" t="s">
        <v>1103</v>
      </c>
      <c r="P293" s="1" t="s">
        <v>457</v>
      </c>
      <c r="Q293" s="97">
        <f>IFERROR(INDEX(BP:BP, MATCH(R293, BN:BN, 0)), "")</f>
        <v>1</v>
      </c>
      <c r="R293" s="1" t="s">
        <v>1134</v>
      </c>
      <c r="S293" s="1" t="s">
        <v>47</v>
      </c>
      <c r="T293" s="1" t="s">
        <v>1135</v>
      </c>
      <c r="U293" s="1" t="s">
        <v>22</v>
      </c>
      <c r="V293" s="1" t="s">
        <v>22</v>
      </c>
      <c r="W293" s="1" t="s">
        <v>22</v>
      </c>
      <c r="X293" s="1" t="s">
        <v>22</v>
      </c>
      <c r="Y293" s="1" t="s">
        <v>22</v>
      </c>
      <c r="Z293" s="1" t="s">
        <v>22</v>
      </c>
      <c r="AA293" s="1" t="s">
        <v>22</v>
      </c>
      <c r="AB293" s="4" t="s">
        <v>22</v>
      </c>
      <c r="AC293" s="4" t="s">
        <v>22</v>
      </c>
      <c r="AF293">
        <v>16</v>
      </c>
      <c r="AG293" t="str">
        <v>offshore wind energy</v>
      </c>
      <c r="AH293" t="str">
        <v xml:space="preserve">Sustainable resilient data-enabled offshore wind farm and control co-design for Med Sea environments </v>
      </c>
      <c r="AI293" t="str">
        <v>SUDOCO</v>
      </c>
      <c r="AJ293">
        <v>101122256</v>
      </c>
      <c r="AK293">
        <v>44936</v>
      </c>
      <c r="AL293">
        <v>46660</v>
      </c>
      <c r="AM293" t="str">
        <v>null</v>
      </c>
      <c r="AN293" t="str">
        <v>€ 5 769 120,00</v>
      </c>
      <c r="AO293" t="str">
        <v>null</v>
      </c>
      <c r="AP293" t="str">
        <v>null</v>
      </c>
      <c r="AQ293" t="str">
        <v>HORIZON-CL5-2022-D3-03</v>
      </c>
      <c r="AR293" t="str">
        <v>HORIZON-CL5-2022-D3-03-04 - Integrated wind farm control</v>
      </c>
      <c r="AS293" t="str">
        <v xml:space="preserve">HORIZON.2.5 - Climate, Energy and Mobility </v>
      </c>
      <c r="AT293" t="str">
        <v>https://cordis.europa.eu/project/id/101122256</v>
      </c>
      <c r="AU293" t="str">
        <v>null</v>
      </c>
      <c r="AV293">
        <v>1</v>
      </c>
      <c r="AW293" t="str">
        <v>FONDAZIONE ICONS</v>
      </c>
      <c r="AX293" t="str">
        <v>Italy</v>
      </c>
      <c r="AY293" t="str">
        <v>€  374 375,00</v>
      </c>
      <c r="AZ293" t="str">
        <v>null</v>
      </c>
      <c r="BA293" t="str">
        <v>null</v>
      </c>
      <c r="BB293" t="str">
        <v>null</v>
      </c>
      <c r="BC293" t="str">
        <v>null</v>
      </c>
      <c r="BD293" t="str">
        <v>null</v>
      </c>
      <c r="BE293" t="str">
        <v>null</v>
      </c>
      <c r="BF293" t="str">
        <v>null</v>
      </c>
      <c r="BG293" t="str">
        <v>null</v>
      </c>
      <c r="BH293" t="str">
        <v>null</v>
      </c>
      <c r="BN293" s="1" t="str">
        <v>National Center for Scientific Research "Demokritos"</v>
      </c>
      <c r="BO293" t="s">
        <v>1352</v>
      </c>
      <c r="BP293" cm="1">
        <f t="array" ref="BP293">SUM(IF(FREQUENCY(IF($R$2:$R$3000=BO293, MATCH($C$2:$C$3000, $C$2:$C$3000, 0)), ROW($C$2:$C$3000)-ROW($C$2)+1), 1))</f>
        <v>3</v>
      </c>
      <c r="BV293" t="str">
        <v>National Center for Scientific Research "Demokritos"</v>
      </c>
      <c r="BW293" cm="1">
        <f t="array" ref="BW293">SUM(--(FREQUENCY(IF($R$2:$R$1538=BV293, MATCH($C$2:$C$1538, $C$2:$C$1538, 0)), ROW($C$2:$C$1538)-ROW($C$2)+1)&gt;0))</f>
        <v>1</v>
      </c>
    </row>
    <row r="294" spans="1:75" ht="31.8" customHeight="1" x14ac:dyDescent="0.3">
      <c r="A294" s="56">
        <v>12</v>
      </c>
      <c r="B294" s="54" t="s">
        <v>3710</v>
      </c>
      <c r="C294" s="1" t="s">
        <v>1098</v>
      </c>
      <c r="D294" s="1" t="s">
        <v>1099</v>
      </c>
      <c r="E294" s="1">
        <v>101056799</v>
      </c>
      <c r="F294" s="21">
        <v>44713</v>
      </c>
      <c r="G294" s="21">
        <v>45808</v>
      </c>
      <c r="H294" s="1" t="s">
        <v>22</v>
      </c>
      <c r="I294" s="1" t="s">
        <v>1100</v>
      </c>
      <c r="J294" s="1" t="s">
        <v>22</v>
      </c>
      <c r="K294" s="1" t="s">
        <v>22</v>
      </c>
      <c r="L294" s="1" t="s">
        <v>128</v>
      </c>
      <c r="M294" s="102" t="s">
        <v>1101</v>
      </c>
      <c r="N294" s="1" t="s">
        <v>1102</v>
      </c>
      <c r="O294" s="1" t="s">
        <v>1103</v>
      </c>
      <c r="P294" s="1" t="s">
        <v>457</v>
      </c>
      <c r="Q294" s="97">
        <f>IFERROR(INDEX(BP:BP, MATCH(R294, BN:BN, 0)), "")</f>
        <v>1</v>
      </c>
      <c r="R294" s="1" t="s">
        <v>1140</v>
      </c>
      <c r="S294" s="1" t="s">
        <v>338</v>
      </c>
      <c r="T294" s="1" t="s">
        <v>1141</v>
      </c>
      <c r="U294" s="1" t="s">
        <v>22</v>
      </c>
      <c r="V294" s="1" t="s">
        <v>22</v>
      </c>
      <c r="W294" s="1" t="s">
        <v>22</v>
      </c>
      <c r="X294" s="1" t="s">
        <v>22</v>
      </c>
      <c r="Y294" s="1" t="s">
        <v>22</v>
      </c>
      <c r="Z294" s="1" t="s">
        <v>22</v>
      </c>
      <c r="AA294" s="1" t="s">
        <v>22</v>
      </c>
      <c r="AB294" s="4" t="s">
        <v>22</v>
      </c>
      <c r="AC294" s="4" t="s">
        <v>22</v>
      </c>
      <c r="AF294">
        <v>16</v>
      </c>
      <c r="AG294" t="str">
        <v>offshore wind energy</v>
      </c>
      <c r="AH294" t="str">
        <v xml:space="preserve">Sustainable resilient data-enabled offshore wind farm and control co-design for Med Sea environments </v>
      </c>
      <c r="AI294" t="str">
        <v>SUDOCO</v>
      </c>
      <c r="AJ294">
        <v>101122256</v>
      </c>
      <c r="AK294">
        <v>44936</v>
      </c>
      <c r="AL294">
        <v>46660</v>
      </c>
      <c r="AM294" t="str">
        <v>null</v>
      </c>
      <c r="AN294" t="str">
        <v>€ 5 769 120,00</v>
      </c>
      <c r="AO294" t="str">
        <v>null</v>
      </c>
      <c r="AP294" t="str">
        <v>null</v>
      </c>
      <c r="AQ294" t="str">
        <v>HORIZON-CL5-2022-D3-03</v>
      </c>
      <c r="AR294" t="str">
        <v>HORIZON-CL5-2022-D3-03-04 - Integrated wind farm control</v>
      </c>
      <c r="AS294" t="str">
        <v xml:space="preserve">HORIZON.2.5 - Climate, Energy and Mobility </v>
      </c>
      <c r="AT294" t="str">
        <v>https://cordis.europa.eu/project/id/101122256</v>
      </c>
      <c r="AU294" t="str">
        <v>null</v>
      </c>
      <c r="AV294">
        <v>1</v>
      </c>
      <c r="AW294" t="str">
        <v>POLITECNICO DI MILANO</v>
      </c>
      <c r="AX294" t="str">
        <v>Italy</v>
      </c>
      <c r="AY294" t="str">
        <v>€  301 875,00</v>
      </c>
      <c r="AZ294" t="str">
        <v>null</v>
      </c>
      <c r="BA294" t="str">
        <v>null</v>
      </c>
      <c r="BB294" t="str">
        <v>null</v>
      </c>
      <c r="BC294" t="str">
        <v>null</v>
      </c>
      <c r="BD294" t="str">
        <v>null</v>
      </c>
      <c r="BE294" t="str">
        <v>null</v>
      </c>
      <c r="BF294" t="str">
        <v>null</v>
      </c>
      <c r="BG294" t="str">
        <v>null</v>
      </c>
      <c r="BH294" t="str">
        <v>null</v>
      </c>
      <c r="BN294" s="93" t="str">
        <v>SATWAYS-OLOKLIROMENES LYSEIS ASFALEIAS KAI AMYNAS-IDIOTIKI EPICHEIRISI PAROCHIS YPIRESION ASFALEIAS (IEPYA)-ETAIREIA PERIORISMENIS EFTHYNIS</v>
      </c>
      <c r="BO294" t="s">
        <v>1358</v>
      </c>
      <c r="BP294" cm="1">
        <f t="array" ref="BP294">SUM(IF(FREQUENCY(IF($R$2:$R$3000=BO294, MATCH($C$2:$C$3000, $C$2:$C$3000, 0)), ROW($C$2:$C$3000)-ROW($C$2)+1), 1))</f>
        <v>1</v>
      </c>
      <c r="BV294" t="str">
        <v>SATWAYS-OLOKLIROMENES LYSEIS ASFALEIAS KAI AMYNAS-IDIOTIKI EPICHEIRISI PAROCHIS YPIRESION ASFALEIAS (IEPYA)-ETAIREIA PERIORISMENIS EFTHYNIS</v>
      </c>
      <c r="BW294" cm="1">
        <f t="array" ref="BW294">SUM(--(FREQUENCY(IF($R$2:$R$1538=BV294, MATCH($C$2:$C$1538, $C$2:$C$1538, 0)), ROW($C$2:$C$1538)-ROW($C$2)+1)&gt;0))</f>
        <v>1</v>
      </c>
    </row>
    <row r="295" spans="1:75" ht="31.8" customHeight="1" x14ac:dyDescent="0.3">
      <c r="A295" s="56">
        <v>12</v>
      </c>
      <c r="B295" s="54" t="s">
        <v>3710</v>
      </c>
      <c r="C295" s="1" t="s">
        <v>1098</v>
      </c>
      <c r="D295" s="1" t="s">
        <v>1099</v>
      </c>
      <c r="E295" s="1">
        <v>101056799</v>
      </c>
      <c r="F295" s="21">
        <v>44713</v>
      </c>
      <c r="G295" s="21">
        <v>45808</v>
      </c>
      <c r="H295" s="1" t="s">
        <v>22</v>
      </c>
      <c r="I295" s="1" t="s">
        <v>1100</v>
      </c>
      <c r="J295" s="1" t="s">
        <v>22</v>
      </c>
      <c r="K295" s="1" t="s">
        <v>22</v>
      </c>
      <c r="L295" s="1" t="s">
        <v>128</v>
      </c>
      <c r="M295" s="102" t="s">
        <v>1101</v>
      </c>
      <c r="N295" s="1" t="s">
        <v>1102</v>
      </c>
      <c r="O295" s="1" t="s">
        <v>1103</v>
      </c>
      <c r="P295" s="1" t="s">
        <v>408</v>
      </c>
      <c r="Q295" s="97">
        <f>IFERROR(INDEX(BP:BP, MATCH(R295, BN:BN, 0)), "")</f>
        <v>1</v>
      </c>
      <c r="R295" s="1" t="s">
        <v>1104</v>
      </c>
      <c r="S295" s="1" t="s">
        <v>61</v>
      </c>
      <c r="T295" s="1" t="s">
        <v>1105</v>
      </c>
      <c r="U295" s="1" t="s">
        <v>1106</v>
      </c>
      <c r="V295" s="1" t="s">
        <v>22</v>
      </c>
      <c r="W295" s="1" t="s">
        <v>1107</v>
      </c>
      <c r="X295" s="1" t="s">
        <v>1108</v>
      </c>
      <c r="Y295" s="1" t="s">
        <v>1109</v>
      </c>
      <c r="Z295" s="1" t="s">
        <v>22</v>
      </c>
      <c r="AA295" s="1" t="s">
        <v>1110</v>
      </c>
      <c r="AB295" s="4" t="s">
        <v>22</v>
      </c>
      <c r="AC295" s="4" t="s">
        <v>22</v>
      </c>
      <c r="AF295">
        <v>16</v>
      </c>
      <c r="AG295" t="str">
        <v>offshore wind energy</v>
      </c>
      <c r="AH295" t="str">
        <v xml:space="preserve">Sustainable resilient data-enabled offshore wind farm and control co-design for Med Sea environments </v>
      </c>
      <c r="AI295" t="str">
        <v>SUDOCO</v>
      </c>
      <c r="AJ295">
        <v>101122256</v>
      </c>
      <c r="AK295">
        <v>44936</v>
      </c>
      <c r="AL295">
        <v>46660</v>
      </c>
      <c r="AM295" t="str">
        <v>null</v>
      </c>
      <c r="AN295" t="str">
        <v>€ 5 769 120,00</v>
      </c>
      <c r="AO295" t="str">
        <v>null</v>
      </c>
      <c r="AP295" t="str">
        <v>null</v>
      </c>
      <c r="AQ295" t="str">
        <v>HORIZON-CL5-2022-D3-03</v>
      </c>
      <c r="AR295" t="str">
        <v>HORIZON-CL5-2022-D3-03-04 - Integrated wind farm control</v>
      </c>
      <c r="AS295" t="str">
        <v xml:space="preserve">HORIZON.2.5 - Climate, Energy and Mobility </v>
      </c>
      <c r="AT295" t="str">
        <v>https://cordis.europa.eu/project/id/101122256</v>
      </c>
      <c r="AU295" t="str">
        <v>null</v>
      </c>
      <c r="AV295">
        <v>1</v>
      </c>
      <c r="AW295" t="str">
        <v>SHELL GLOBAL SOLUTIONS INTERNATIONAL BV</v>
      </c>
      <c r="AX295" t="str">
        <v>Netherlands</v>
      </c>
      <c r="AY295" t="str">
        <v>€  213 950,00</v>
      </c>
      <c r="AZ295" t="str">
        <v>null</v>
      </c>
      <c r="BA295" t="str">
        <v>null</v>
      </c>
      <c r="BB295" t="str">
        <v>null</v>
      </c>
      <c r="BC295" t="str">
        <v>null</v>
      </c>
      <c r="BD295" t="str">
        <v>null</v>
      </c>
      <c r="BE295" t="str">
        <v>null</v>
      </c>
      <c r="BF295" t="str">
        <v>null</v>
      </c>
      <c r="BG295" t="str">
        <v>null</v>
      </c>
      <c r="BH295" t="str">
        <v>null</v>
      </c>
      <c r="BN295" s="1" t="str">
        <v>THE COUNCIL OF THE BOROUGH OF TORBAY</v>
      </c>
      <c r="BO295" t="s">
        <v>1360</v>
      </c>
      <c r="BP295" cm="1">
        <f t="array" ref="BP295">SUM(IF(FREQUENCY(IF($R$2:$R$3000=BO295, MATCH($C$2:$C$3000, $C$2:$C$3000, 0)), ROW($C$2:$C$3000)-ROW($C$2)+1), 1))</f>
        <v>1</v>
      </c>
      <c r="BV295" t="str">
        <v>THE COUNCIL OF THE BOROUGH OF TORBAY</v>
      </c>
      <c r="BW295" cm="1">
        <f t="array" ref="BW295">SUM(--(FREQUENCY(IF($R$2:$R$1538=BV295, MATCH($C$2:$C$1538, $C$2:$C$1538, 0)), ROW($C$2:$C$1538)-ROW($C$2)+1)&gt;0))</f>
        <v>1</v>
      </c>
    </row>
    <row r="296" spans="1:75" ht="31.8" customHeight="1" x14ac:dyDescent="0.3">
      <c r="A296" s="56">
        <v>12</v>
      </c>
      <c r="B296" s="54" t="s">
        <v>3710</v>
      </c>
      <c r="C296" s="1" t="s">
        <v>1098</v>
      </c>
      <c r="D296" s="1" t="s">
        <v>1099</v>
      </c>
      <c r="E296" s="1">
        <v>101056799</v>
      </c>
      <c r="F296" s="21">
        <v>44713</v>
      </c>
      <c r="G296" s="21">
        <v>45808</v>
      </c>
      <c r="H296" s="1" t="s">
        <v>22</v>
      </c>
      <c r="I296" s="1" t="s">
        <v>1100</v>
      </c>
      <c r="J296" s="1" t="s">
        <v>22</v>
      </c>
      <c r="K296" s="1" t="s">
        <v>22</v>
      </c>
      <c r="L296" s="1" t="s">
        <v>128</v>
      </c>
      <c r="M296" s="102" t="s">
        <v>1101</v>
      </c>
      <c r="N296" s="1" t="s">
        <v>1102</v>
      </c>
      <c r="O296" s="1" t="s">
        <v>1103</v>
      </c>
      <c r="P296" s="1" t="s">
        <v>457</v>
      </c>
      <c r="Q296" s="97">
        <f>IFERROR(INDEX(BP:BP, MATCH(R296, BN:BN, 0)), "")</f>
        <v>1</v>
      </c>
      <c r="R296" s="1" t="s">
        <v>1148</v>
      </c>
      <c r="S296" s="1" t="s">
        <v>47</v>
      </c>
      <c r="T296" s="1" t="s">
        <v>1149</v>
      </c>
      <c r="U296" s="1" t="s">
        <v>22</v>
      </c>
      <c r="V296" s="1" t="s">
        <v>22</v>
      </c>
      <c r="W296" s="1" t="s">
        <v>22</v>
      </c>
      <c r="X296" s="1" t="s">
        <v>22</v>
      </c>
      <c r="Y296" s="1" t="s">
        <v>22</v>
      </c>
      <c r="Z296" s="1" t="s">
        <v>22</v>
      </c>
      <c r="AA296" s="1" t="s">
        <v>22</v>
      </c>
      <c r="AB296" s="4" t="s">
        <v>22</v>
      </c>
      <c r="AC296" s="4" t="s">
        <v>22</v>
      </c>
      <c r="AF296">
        <v>16</v>
      </c>
      <c r="AG296" t="str">
        <v>offshore wind energy</v>
      </c>
      <c r="AH296" t="str">
        <v xml:space="preserve">Sustainable resilient data-enabled offshore wind farm and control co-design for Med Sea environments </v>
      </c>
      <c r="AI296" t="str">
        <v>SUDOCO</v>
      </c>
      <c r="AJ296">
        <v>101122256</v>
      </c>
      <c r="AK296">
        <v>44936</v>
      </c>
      <c r="AL296">
        <v>46660</v>
      </c>
      <c r="AM296" t="str">
        <v>null</v>
      </c>
      <c r="AN296" t="str">
        <v>€ 5 769 120,00</v>
      </c>
      <c r="AO296" t="str">
        <v>null</v>
      </c>
      <c r="AP296" t="str">
        <v>null</v>
      </c>
      <c r="AQ296" t="str">
        <v>HORIZON-CL5-2022-D3-03</v>
      </c>
      <c r="AR296" t="str">
        <v>HORIZON-CL5-2022-D3-03-04 - Integrated wind farm control</v>
      </c>
      <c r="AS296" t="str">
        <v xml:space="preserve">HORIZON.2.5 - Climate, Energy and Mobility </v>
      </c>
      <c r="AT296" t="str">
        <v>https://cordis.europa.eu/project/id/101122256</v>
      </c>
      <c r="AU296" t="str">
        <v>null</v>
      </c>
      <c r="AV296">
        <v>1</v>
      </c>
      <c r="AW296" t="str">
        <v>SOWENTO GMBH</v>
      </c>
      <c r="AX296" t="str">
        <v>Germany</v>
      </c>
      <c r="AY296" t="str">
        <v>€  408 625,00</v>
      </c>
      <c r="AZ296" t="str">
        <v>null</v>
      </c>
      <c r="BA296" t="str">
        <v>null</v>
      </c>
      <c r="BB296" t="str">
        <v>null</v>
      </c>
      <c r="BC296" t="str">
        <v>null</v>
      </c>
      <c r="BD296" t="str">
        <v>null</v>
      </c>
      <c r="BE296" t="str">
        <v>null</v>
      </c>
      <c r="BF296" t="str">
        <v>null</v>
      </c>
      <c r="BG296" t="str">
        <v>null</v>
      </c>
      <c r="BH296" t="str">
        <v>null</v>
      </c>
      <c r="BN296" s="93" t="str">
        <v>THE UNIVERSITY OF EXETER</v>
      </c>
      <c r="BO296" t="s">
        <v>1368</v>
      </c>
      <c r="BP296" cm="1">
        <f t="array" ref="BP296">SUM(IF(FREQUENCY(IF($R$2:$R$3000=BO296, MATCH($C$2:$C$3000, $C$2:$C$3000, 0)), ROW($C$2:$C$3000)-ROW($C$2)+1), 1))</f>
        <v>7</v>
      </c>
      <c r="BV296" t="str">
        <v>THE UNIVERSITY OF EXETER</v>
      </c>
      <c r="BW296" cm="1">
        <f t="array" ref="BW296">SUM(--(FREQUENCY(IF($R$2:$R$1538=BV296, MATCH($C$2:$C$1538, $C$2:$C$1538, 0)), ROW($C$2:$C$1538)-ROW($C$2)+1)&gt;0))</f>
        <v>3</v>
      </c>
    </row>
    <row r="297" spans="1:75" ht="31.8" customHeight="1" x14ac:dyDescent="0.3">
      <c r="A297" s="56">
        <v>12</v>
      </c>
      <c r="B297" s="54" t="s">
        <v>3710</v>
      </c>
      <c r="C297" s="1" t="s">
        <v>1098</v>
      </c>
      <c r="D297" s="1" t="s">
        <v>1099</v>
      </c>
      <c r="E297" s="1">
        <v>101056799</v>
      </c>
      <c r="F297" s="21">
        <v>44713</v>
      </c>
      <c r="G297" s="21">
        <v>45808</v>
      </c>
      <c r="H297" s="1" t="s">
        <v>22</v>
      </c>
      <c r="I297" s="1" t="s">
        <v>1100</v>
      </c>
      <c r="J297" s="1" t="s">
        <v>22</v>
      </c>
      <c r="K297" s="1" t="s">
        <v>22</v>
      </c>
      <c r="L297" s="1" t="s">
        <v>128</v>
      </c>
      <c r="M297" s="102" t="s">
        <v>1101</v>
      </c>
      <c r="N297" s="1" t="s">
        <v>1102</v>
      </c>
      <c r="O297" s="1" t="s">
        <v>1103</v>
      </c>
      <c r="P297" s="1" t="s">
        <v>457</v>
      </c>
      <c r="Q297" s="97">
        <f>IFERROR(INDEX(BP:BP, MATCH(R297, BN:BN, 0)), "")</f>
        <v>1</v>
      </c>
      <c r="R297" s="1" t="s">
        <v>1144</v>
      </c>
      <c r="S297" s="1" t="s">
        <v>769</v>
      </c>
      <c r="T297" s="1" t="s">
        <v>1145</v>
      </c>
      <c r="U297" s="1" t="s">
        <v>22</v>
      </c>
      <c r="V297" s="1" t="s">
        <v>22</v>
      </c>
      <c r="W297" s="1" t="s">
        <v>22</v>
      </c>
      <c r="X297" s="1" t="s">
        <v>22</v>
      </c>
      <c r="Y297" s="1" t="s">
        <v>22</v>
      </c>
      <c r="Z297" s="1" t="s">
        <v>22</v>
      </c>
      <c r="AA297" s="1" t="s">
        <v>22</v>
      </c>
      <c r="AB297" s="4" t="s">
        <v>22</v>
      </c>
      <c r="AC297" s="4" t="s">
        <v>22</v>
      </c>
      <c r="AF297">
        <v>16</v>
      </c>
      <c r="AG297" t="str">
        <v>offshore wind energy</v>
      </c>
      <c r="AH297" t="str">
        <v xml:space="preserve">Sustainable resilient data-enabled offshore wind farm and control co-design for Med Sea environments </v>
      </c>
      <c r="AI297" t="str">
        <v>SUDOCO</v>
      </c>
      <c r="AJ297">
        <v>101122256</v>
      </c>
      <c r="AK297">
        <v>44936</v>
      </c>
      <c r="AL297">
        <v>46660</v>
      </c>
      <c r="AM297" t="str">
        <v>null</v>
      </c>
      <c r="AN297" t="str">
        <v>€ 5 769 120,00</v>
      </c>
      <c r="AO297" t="str">
        <v>null</v>
      </c>
      <c r="AP297" t="str">
        <v>null</v>
      </c>
      <c r="AQ297" t="str">
        <v>HORIZON-CL5-2022-D3-03</v>
      </c>
      <c r="AR297" t="str">
        <v>HORIZON-CL5-2022-D3-03-04 - Integrated wind farm control</v>
      </c>
      <c r="AS297" t="str">
        <v xml:space="preserve">HORIZON.2.5 - Climate, Energy and Mobility </v>
      </c>
      <c r="AT297" t="str">
        <v>https://cordis.europa.eu/project/id/101122256</v>
      </c>
      <c r="AU297" t="str">
        <v>null</v>
      </c>
      <c r="AV297">
        <v>1</v>
      </c>
      <c r="AW297" t="str">
        <v>TECHNISCHE UNIVERSITAET MUENCHEN</v>
      </c>
      <c r="AX297" t="str">
        <v>Germany</v>
      </c>
      <c r="AY297" t="str">
        <v>€  1 146 750,00</v>
      </c>
      <c r="AZ297" t="str">
        <v>null</v>
      </c>
      <c r="BA297" t="str">
        <v>null</v>
      </c>
      <c r="BB297" t="str">
        <v>null</v>
      </c>
      <c r="BC297" t="str">
        <v>null</v>
      </c>
      <c r="BD297" t="str">
        <v>null</v>
      </c>
      <c r="BE297" t="str">
        <v>null</v>
      </c>
      <c r="BF297" t="str">
        <v>null</v>
      </c>
      <c r="BG297" t="str">
        <v>null</v>
      </c>
      <c r="BH297" t="str">
        <v>null</v>
      </c>
      <c r="BN297" s="1" t="str">
        <v>THE UNIVERSITY OF SALFORD</v>
      </c>
      <c r="BO297" t="s">
        <v>1370</v>
      </c>
      <c r="BP297" cm="1">
        <f t="array" ref="BP297">SUM(IF(FREQUENCY(IF($R$2:$R$3000=BO297, MATCH($C$2:$C$3000, $C$2:$C$3000, 0)), ROW($C$2:$C$3000)-ROW($C$2)+1), 1))</f>
        <v>1</v>
      </c>
      <c r="BV297" t="str">
        <v>THE UNIVERSITY OF SALFORD</v>
      </c>
      <c r="BW297" cm="1">
        <f t="array" ref="BW297">SUM(--(FREQUENCY(IF($R$2:$R$1538=BV297, MATCH($C$2:$C$1538, $C$2:$C$1538, 0)), ROW($C$2:$C$1538)-ROW($C$2)+1)&gt;0))</f>
        <v>1</v>
      </c>
    </row>
    <row r="298" spans="1:75" ht="31.8" customHeight="1" x14ac:dyDescent="0.3">
      <c r="A298" s="56">
        <v>12</v>
      </c>
      <c r="B298" s="54" t="s">
        <v>3710</v>
      </c>
      <c r="C298" s="1" t="s">
        <v>1098</v>
      </c>
      <c r="D298" s="1" t="s">
        <v>1099</v>
      </c>
      <c r="E298" s="1">
        <v>101056799</v>
      </c>
      <c r="F298" s="21">
        <v>44713</v>
      </c>
      <c r="G298" s="21">
        <v>45808</v>
      </c>
      <c r="H298" s="1" t="s">
        <v>22</v>
      </c>
      <c r="I298" s="1" t="s">
        <v>1100</v>
      </c>
      <c r="J298" s="1" t="s">
        <v>22</v>
      </c>
      <c r="K298" s="1" t="s">
        <v>22</v>
      </c>
      <c r="L298" s="1" t="s">
        <v>128</v>
      </c>
      <c r="M298" s="102" t="s">
        <v>1101</v>
      </c>
      <c r="N298" s="1" t="s">
        <v>1102</v>
      </c>
      <c r="O298" s="1" t="s">
        <v>1103</v>
      </c>
      <c r="P298" s="1" t="s">
        <v>457</v>
      </c>
      <c r="Q298" s="97">
        <f>IFERROR(INDEX(BP:BP, MATCH(R298, BN:BN, 0)), "")</f>
        <v>3</v>
      </c>
      <c r="R298" s="1" t="s">
        <v>1113</v>
      </c>
      <c r="S298" s="1" t="s">
        <v>318</v>
      </c>
      <c r="T298" s="1" t="s">
        <v>1114</v>
      </c>
      <c r="U298" s="1" t="s">
        <v>22</v>
      </c>
      <c r="V298" s="1" t="s">
        <v>22</v>
      </c>
      <c r="W298" s="1" t="s">
        <v>22</v>
      </c>
      <c r="X298" s="1" t="s">
        <v>22</v>
      </c>
      <c r="Y298" s="1" t="s">
        <v>22</v>
      </c>
      <c r="Z298" s="1" t="s">
        <v>22</v>
      </c>
      <c r="AA298" s="1" t="s">
        <v>22</v>
      </c>
      <c r="AB298" s="4" t="s">
        <v>22</v>
      </c>
      <c r="AC298" s="4" t="s">
        <v>22</v>
      </c>
      <c r="AF298">
        <v>16</v>
      </c>
      <c r="AG298" t="str">
        <v>offshore wind energy</v>
      </c>
      <c r="AH298" t="str">
        <v xml:space="preserve">Sustainable resilient data-enabled offshore wind farm and control co-design for Med Sea environments </v>
      </c>
      <c r="AI298" t="str">
        <v>SUDOCO</v>
      </c>
      <c r="AJ298">
        <v>101122256</v>
      </c>
      <c r="AK298">
        <v>44936</v>
      </c>
      <c r="AL298">
        <v>46660</v>
      </c>
      <c r="AM298" t="str">
        <v>null</v>
      </c>
      <c r="AN298" t="str">
        <v>€ 5 769 120,00</v>
      </c>
      <c r="AO298" t="str">
        <v>null</v>
      </c>
      <c r="AP298" t="str">
        <v>null</v>
      </c>
      <c r="AQ298" t="str">
        <v>HORIZON-CL5-2022-D3-03</v>
      </c>
      <c r="AR298" t="str">
        <v>HORIZON-CL5-2022-D3-03-04 - Integrated wind farm control</v>
      </c>
      <c r="AS298" t="str">
        <v xml:space="preserve">HORIZON.2.5 - Climate, Energy and Mobility </v>
      </c>
      <c r="AT298" t="str">
        <v>https://cordis.europa.eu/project/id/101122256</v>
      </c>
      <c r="AU298" t="str">
        <v>coordinator</v>
      </c>
      <c r="AV298">
        <v>1</v>
      </c>
      <c r="AW298" t="str">
        <v>TECHNISCHE UNIVERSITEIT DELFT</v>
      </c>
      <c r="AX298" t="str">
        <v>Netherlands</v>
      </c>
      <c r="AY298" t="str">
        <v>€ 1 314 131,25</v>
      </c>
      <c r="AZ298" t="str">
        <v>www.linkedin.com/company/sudoco-eu</v>
      </c>
      <c r="BA298" t="str">
        <v>null</v>
      </c>
      <c r="BB298" t="str">
        <v>Jan-Willem van Wingerden</v>
      </c>
      <c r="BC298" t="str">
        <v>Coordinator</v>
      </c>
      <c r="BD298" t="str">
        <v>j.w.vanwingerden@tudelft.nl</v>
      </c>
      <c r="BE298" t="str">
        <v>null</v>
      </c>
      <c r="BF298" t="str">
        <v>www.linkedin.com/in/jan-willem-van-wingerden-52a3096</v>
      </c>
      <c r="BG298" t="str">
        <v>null</v>
      </c>
      <c r="BH298" t="str">
        <v>null</v>
      </c>
      <c r="BN298" s="93" t="str">
        <v>UNIVERSITY OF HUDDERSFIELD</v>
      </c>
      <c r="BO298" t="s">
        <v>1372</v>
      </c>
      <c r="BP298" cm="1">
        <f t="array" ref="BP298">SUM(IF(FREQUENCY(IF($R$2:$R$3000=BO298, MATCH($C$2:$C$3000, $C$2:$C$3000, 0)), ROW($C$2:$C$3000)-ROW($C$2)+1), 1))</f>
        <v>1</v>
      </c>
      <c r="BV298" t="str">
        <v>UNIVERSITY OF HUDDERSFIELD</v>
      </c>
      <c r="BW298" cm="1">
        <f t="array" ref="BW298">SUM(--(FREQUENCY(IF($R$2:$R$1538=BV298, MATCH($C$2:$C$1538, $C$2:$C$1538, 0)), ROW($C$2:$C$1538)-ROW($C$2)+1)&gt;0))</f>
        <v>1</v>
      </c>
    </row>
    <row r="299" spans="1:75" ht="31.8" customHeight="1" x14ac:dyDescent="0.3">
      <c r="A299" s="56">
        <v>12</v>
      </c>
      <c r="B299" s="54" t="s">
        <v>3710</v>
      </c>
      <c r="C299" s="1" t="s">
        <v>1098</v>
      </c>
      <c r="D299" s="1" t="s">
        <v>1099</v>
      </c>
      <c r="E299" s="1">
        <v>101056799</v>
      </c>
      <c r="F299" s="21">
        <v>44713</v>
      </c>
      <c r="G299" s="21">
        <v>45808</v>
      </c>
      <c r="H299" s="1" t="s">
        <v>22</v>
      </c>
      <c r="I299" s="1" t="s">
        <v>1100</v>
      </c>
      <c r="J299" s="1" t="s">
        <v>22</v>
      </c>
      <c r="K299" s="1" t="s">
        <v>22</v>
      </c>
      <c r="L299" s="1" t="s">
        <v>128</v>
      </c>
      <c r="M299" s="102" t="s">
        <v>1101</v>
      </c>
      <c r="N299" s="1" t="s">
        <v>1102</v>
      </c>
      <c r="O299" s="1" t="s">
        <v>1103</v>
      </c>
      <c r="P299" s="1" t="s">
        <v>689</v>
      </c>
      <c r="Q299" s="97">
        <f>IFERROR(INDEX(BP:BP, MATCH(R299, BN:BN, 0)), "")</f>
        <v>1</v>
      </c>
      <c r="R299" s="1" t="s">
        <v>1115</v>
      </c>
      <c r="S299" s="1" t="s">
        <v>318</v>
      </c>
      <c r="T299" s="1" t="s">
        <v>1116</v>
      </c>
      <c r="U299" s="1" t="s">
        <v>22</v>
      </c>
      <c r="V299" s="1" t="s">
        <v>22</v>
      </c>
      <c r="W299" s="1" t="s">
        <v>22</v>
      </c>
      <c r="X299" s="1" t="s">
        <v>22</v>
      </c>
      <c r="Y299" s="1" t="s">
        <v>22</v>
      </c>
      <c r="Z299" s="1" t="s">
        <v>22</v>
      </c>
      <c r="AA299" s="1" t="s">
        <v>22</v>
      </c>
      <c r="AB299" s="4" t="s">
        <v>22</v>
      </c>
      <c r="AC299" s="4" t="s">
        <v>22</v>
      </c>
      <c r="AF299">
        <v>16</v>
      </c>
      <c r="AG299" t="str">
        <v>offshore wind energy</v>
      </c>
      <c r="AH299" t="str">
        <v xml:space="preserve">Sustainable resilient data-enabled offshore wind farm and control co-design for Med Sea environments </v>
      </c>
      <c r="AI299" t="str">
        <v>SUDOCO</v>
      </c>
      <c r="AJ299">
        <v>101122256</v>
      </c>
      <c r="AK299">
        <v>44936</v>
      </c>
      <c r="AL299">
        <v>46660</v>
      </c>
      <c r="AM299" t="str">
        <v>null</v>
      </c>
      <c r="AN299" t="str">
        <v>€ 5 769 120,00</v>
      </c>
      <c r="AO299" t="str">
        <v>null</v>
      </c>
      <c r="AP299" t="str">
        <v>null</v>
      </c>
      <c r="AQ299" t="str">
        <v>HORIZON-CL5-2022-D3-03</v>
      </c>
      <c r="AR299" t="str">
        <v>HORIZON-CL5-2022-D3-03-04 - Integrated wind farm control</v>
      </c>
      <c r="AS299" t="str">
        <v xml:space="preserve">HORIZON.2.5 - Climate, Energy and Mobility </v>
      </c>
      <c r="AT299" t="str">
        <v>https://cordis.europa.eu/project/id/101122256</v>
      </c>
      <c r="AU299" t="str">
        <v>coordinator</v>
      </c>
      <c r="AV299">
        <v>1</v>
      </c>
      <c r="AW299" t="str">
        <v>TECHNISCHE UNIVERSITEIT DELFT</v>
      </c>
      <c r="AX299" t="str">
        <v>Netherlands</v>
      </c>
      <c r="AY299" t="str">
        <v>€ 1 314 131,25</v>
      </c>
      <c r="AZ299" t="str">
        <v>www.linkedin.com/company/sudoco-eu</v>
      </c>
      <c r="BA299" t="str">
        <v>null</v>
      </c>
      <c r="BB299" t="str">
        <v>Chiara Palazzetti</v>
      </c>
      <c r="BC299" t="str">
        <v>Icons referent</v>
      </c>
      <c r="BD299" t="str">
        <v>chiara.palazzetti@icons.it</v>
      </c>
      <c r="BE299" t="str">
        <v>null</v>
      </c>
      <c r="BF299" t="str">
        <v>null</v>
      </c>
      <c r="BG299" t="str">
        <v>null</v>
      </c>
      <c r="BH299" t="str">
        <v>null</v>
      </c>
      <c r="BN299" s="1" t="str">
        <v>UNIWERSYTET MORSKI W GDYNI </v>
      </c>
      <c r="BO299" t="s">
        <v>1374</v>
      </c>
      <c r="BP299" cm="1">
        <f t="array" ref="BP299">SUM(IF(FREQUENCY(IF($R$2:$R$3000=BO299, MATCH($C$2:$C$3000, $C$2:$C$3000, 0)), ROW($C$2:$C$3000)-ROW($C$2)+1), 1))</f>
        <v>1</v>
      </c>
      <c r="BV299" t="str">
        <v>UNIWERSYTET MORSKI W GDYNI </v>
      </c>
      <c r="BW299" cm="1">
        <f t="array" ref="BW299">SUM(--(FREQUENCY(IF($R$2:$R$1538=BV299, MATCH($C$2:$C$1538, $C$2:$C$1538, 0)), ROW($C$2:$C$1538)-ROW($C$2)+1)&gt;0))</f>
        <v>1</v>
      </c>
    </row>
    <row r="300" spans="1:75" ht="31.8" customHeight="1" x14ac:dyDescent="0.3">
      <c r="A300" s="56">
        <v>12</v>
      </c>
      <c r="B300" s="54" t="s">
        <v>3710</v>
      </c>
      <c r="C300" s="1" t="s">
        <v>1098</v>
      </c>
      <c r="D300" s="1" t="s">
        <v>1099</v>
      </c>
      <c r="E300" s="1">
        <v>101056799</v>
      </c>
      <c r="F300" s="21">
        <v>44713</v>
      </c>
      <c r="G300" s="21">
        <v>45808</v>
      </c>
      <c r="H300" s="1" t="s">
        <v>22</v>
      </c>
      <c r="I300" s="1" t="s">
        <v>1100</v>
      </c>
      <c r="J300" s="1" t="s">
        <v>22</v>
      </c>
      <c r="K300" s="1" t="s">
        <v>22</v>
      </c>
      <c r="L300" s="1" t="s">
        <v>128</v>
      </c>
      <c r="M300" s="102" t="s">
        <v>1101</v>
      </c>
      <c r="N300" s="1" t="s">
        <v>1102</v>
      </c>
      <c r="O300" s="1" t="s">
        <v>1103</v>
      </c>
      <c r="P300" s="1" t="s">
        <v>457</v>
      </c>
      <c r="Q300" s="97">
        <f>IFERROR(INDEX(BP:BP, MATCH(R300, BN:BN, 0)), "")</f>
        <v>1</v>
      </c>
      <c r="R300" s="1" t="s">
        <v>1126</v>
      </c>
      <c r="S300" s="1" t="s">
        <v>132</v>
      </c>
      <c r="T300" s="1" t="s">
        <v>1127</v>
      </c>
      <c r="U300" s="1" t="s">
        <v>22</v>
      </c>
      <c r="V300" s="1" t="s">
        <v>22</v>
      </c>
      <c r="W300" s="1" t="s">
        <v>22</v>
      </c>
      <c r="X300" s="1" t="s">
        <v>22</v>
      </c>
      <c r="Y300" s="1" t="s">
        <v>22</v>
      </c>
      <c r="Z300" s="1" t="s">
        <v>22</v>
      </c>
      <c r="AA300" s="1" t="s">
        <v>22</v>
      </c>
      <c r="AB300" s="4" t="s">
        <v>22</v>
      </c>
      <c r="AC300" s="4" t="s">
        <v>22</v>
      </c>
      <c r="AF300">
        <v>16</v>
      </c>
      <c r="AG300" t="str">
        <v>offshore wind energy</v>
      </c>
      <c r="AH300" t="str">
        <v xml:space="preserve">Sustainable resilient data-enabled offshore wind farm and control co-design for Med Sea environments </v>
      </c>
      <c r="AI300" t="str">
        <v>SUDOCO</v>
      </c>
      <c r="AJ300">
        <v>101122256</v>
      </c>
      <c r="AK300">
        <v>44936</v>
      </c>
      <c r="AL300">
        <v>46660</v>
      </c>
      <c r="AM300" t="str">
        <v>null</v>
      </c>
      <c r="AN300" t="str">
        <v>€ 5 769 120,00</v>
      </c>
      <c r="AO300" t="str">
        <v>null</v>
      </c>
      <c r="AP300" t="str">
        <v>null</v>
      </c>
      <c r="AQ300" t="str">
        <v>HORIZON-CL5-2022-D3-03</v>
      </c>
      <c r="AR300" t="str">
        <v>HORIZON-CL5-2022-D3-03-04 - Integrated wind farm control</v>
      </c>
      <c r="AS300" t="str">
        <v xml:space="preserve">HORIZON.2.5 - Climate, Energy and Mobility </v>
      </c>
      <c r="AT300" t="str">
        <v>https://cordis.europa.eu/project/id/101122256</v>
      </c>
      <c r="AU300" t="str">
        <v>null</v>
      </c>
      <c r="AV300">
        <v>1</v>
      </c>
      <c r="AW300" t="str">
        <v>YOUWIND CAPITAL SL</v>
      </c>
      <c r="AX300" t="str">
        <v>Spain</v>
      </c>
      <c r="AY300" t="str">
        <v>€  1 003 070,00</v>
      </c>
      <c r="AZ300" t="str">
        <v>null</v>
      </c>
      <c r="BA300" t="str">
        <v>null</v>
      </c>
      <c r="BB300" t="str">
        <v>null</v>
      </c>
      <c r="BC300" t="str">
        <v>null</v>
      </c>
      <c r="BD300" t="str">
        <v>null</v>
      </c>
      <c r="BE300" t="str">
        <v>null</v>
      </c>
      <c r="BF300" t="str">
        <v>null</v>
      </c>
      <c r="BG300" t="str">
        <v>null</v>
      </c>
      <c r="BH300" t="str">
        <v>null</v>
      </c>
      <c r="BN300" s="93" t="str">
        <v>VELEUCILISTE VELIKA GORICA</v>
      </c>
      <c r="BO300" t="s">
        <v>1376</v>
      </c>
      <c r="BP300" cm="1">
        <f t="array" ref="BP300">SUM(IF(FREQUENCY(IF($R$2:$R$3000=BO300, MATCH($C$2:$C$3000, $C$2:$C$3000, 0)), ROW($C$2:$C$3000)-ROW($C$2)+1), 1))</f>
        <v>1</v>
      </c>
      <c r="BV300" t="str">
        <v>VELEUCILISTE VELIKA GORICA</v>
      </c>
      <c r="BW300" cm="1">
        <f t="array" ref="BW300">SUM(--(FREQUENCY(IF($R$2:$R$1538=BV300, MATCH($C$2:$C$1538, $C$2:$C$1538, 0)), ROW($C$2:$C$1538)-ROW($C$2)+1)&gt;0))</f>
        <v>1</v>
      </c>
    </row>
    <row r="301" spans="1:75" ht="31.8" customHeight="1" x14ac:dyDescent="0.3">
      <c r="A301" s="56">
        <v>12</v>
      </c>
      <c r="B301" s="54" t="s">
        <v>3710</v>
      </c>
      <c r="C301" s="1" t="s">
        <v>1098</v>
      </c>
      <c r="D301" s="1" t="s">
        <v>1099</v>
      </c>
      <c r="E301" s="1">
        <v>101056799</v>
      </c>
      <c r="F301" s="21">
        <v>44713</v>
      </c>
      <c r="G301" s="21">
        <v>45808</v>
      </c>
      <c r="H301" s="1" t="s">
        <v>22</v>
      </c>
      <c r="I301" s="1" t="s">
        <v>1100</v>
      </c>
      <c r="J301" s="1" t="s">
        <v>22</v>
      </c>
      <c r="K301" s="1" t="s">
        <v>22</v>
      </c>
      <c r="L301" s="1" t="s">
        <v>128</v>
      </c>
      <c r="M301" s="102" t="s">
        <v>1101</v>
      </c>
      <c r="N301" s="1" t="s">
        <v>1102</v>
      </c>
      <c r="O301" s="1" t="s">
        <v>1103</v>
      </c>
      <c r="P301" s="1" t="s">
        <v>457</v>
      </c>
      <c r="Q301" s="97">
        <f>IFERROR(INDEX(BP:BP, MATCH(R301, BN:BN, 0)), "")</f>
        <v>1</v>
      </c>
      <c r="R301" s="1" t="s">
        <v>1136</v>
      </c>
      <c r="S301" s="1" t="s">
        <v>573</v>
      </c>
      <c r="T301" s="1" t="s">
        <v>1137</v>
      </c>
      <c r="U301" s="1" t="s">
        <v>22</v>
      </c>
      <c r="V301" s="1" t="s">
        <v>22</v>
      </c>
      <c r="W301" s="1" t="s">
        <v>22</v>
      </c>
      <c r="X301" s="1" t="s">
        <v>22</v>
      </c>
      <c r="Y301" s="1" t="s">
        <v>22</v>
      </c>
      <c r="Z301" s="1" t="s">
        <v>22</v>
      </c>
      <c r="AA301" s="1" t="s">
        <v>22</v>
      </c>
      <c r="AB301" s="4" t="s">
        <v>22</v>
      </c>
      <c r="AC301" s="4" t="s">
        <v>22</v>
      </c>
      <c r="AF301">
        <v>16</v>
      </c>
      <c r="AG301" t="str">
        <v>offshore wind energy</v>
      </c>
      <c r="AH301" t="str">
        <v>SUSTAINABLE AND NATURE INCLUSIVE OFFSHORE ENERGY WITH THE PARALLEL BIODIVERSITY FLOURISHING, PROTECTION </v>
      </c>
      <c r="AI301" t="str">
        <v>Sun-Bio</v>
      </c>
      <c r="AJ301" t="str">
        <v>101157493  </v>
      </c>
      <c r="AK301">
        <v>45297</v>
      </c>
      <c r="AL301">
        <v>46538</v>
      </c>
      <c r="AM301" t="str">
        <v>null</v>
      </c>
      <c r="AN301" t="str">
        <v>€ 1 869 000,00</v>
      </c>
      <c r="AO301" t="str">
        <v>null</v>
      </c>
      <c r="AP301" t="str">
        <v>null</v>
      </c>
      <c r="AQ301" t="str">
        <v>HORIZON.2.5 - Climate, Energy and Mobility </v>
      </c>
      <c r="AR301" t="str">
        <v>HORIZON-MISS-2023-OCEAN-01-06 - Cross-basin topic - Innovative nature-inclusive concepts to reconcile offshore renewables with ocean protection</v>
      </c>
      <c r="AS301" t="str">
        <v>HORIZON-MISS-2023-OCEAN-01</v>
      </c>
      <c r="AT301" t="str">
        <v>https://cordis.europa.eu/project/id/101157493</v>
      </c>
      <c r="AU301" t="str">
        <v>null</v>
      </c>
      <c r="AV301">
        <v>1</v>
      </c>
      <c r="AW301" t="str">
        <v>AGENCIA ESTATAL CONSEJO SUPERIOR DE INVESTIGACIONES CIENTIFICAS</v>
      </c>
      <c r="AX301" t="str">
        <v>Spain</v>
      </c>
      <c r="AY301" t="str">
        <v>€ 499 625,00</v>
      </c>
      <c r="AZ301" t="str">
        <v>null</v>
      </c>
      <c r="BA301" t="str">
        <v>null</v>
      </c>
      <c r="BB301" t="str">
        <v>null</v>
      </c>
      <c r="BC301" t="str">
        <v>null</v>
      </c>
      <c r="BD301" t="str">
        <v>null</v>
      </c>
      <c r="BE301" t="str">
        <v>null</v>
      </c>
      <c r="BF301" t="str">
        <v>null</v>
      </c>
      <c r="BG301" t="str">
        <v>null</v>
      </c>
      <c r="BH301" t="str">
        <v>null</v>
      </c>
      <c r="BN301" s="1" t="str">
        <v>XUVASI LTD</v>
      </c>
      <c r="BO301" t="s">
        <v>1378</v>
      </c>
      <c r="BP301" cm="1">
        <f t="array" ref="BP301">SUM(IF(FREQUENCY(IF($R$2:$R$3000=BO301, MATCH($C$2:$C$3000, $C$2:$C$3000, 0)), ROW($C$2:$C$3000)-ROW($C$2)+1), 1))</f>
        <v>2</v>
      </c>
      <c r="BV301" t="str">
        <v>XUVASI LTD</v>
      </c>
      <c r="BW301" cm="1">
        <f t="array" ref="BW301">SUM(--(FREQUENCY(IF($R$2:$R$1538=BV301, MATCH($C$2:$C$1538, $C$2:$C$1538, 0)), ROW($C$2:$C$1538)-ROW($C$2)+1)&gt;0))</f>
        <v>1</v>
      </c>
    </row>
    <row r="302" spans="1:75" ht="31.8" customHeight="1" x14ac:dyDescent="0.3">
      <c r="A302" s="56">
        <v>12</v>
      </c>
      <c r="B302" s="54" t="s">
        <v>3710</v>
      </c>
      <c r="C302" s="1" t="s">
        <v>1098</v>
      </c>
      <c r="D302" s="1" t="s">
        <v>1099</v>
      </c>
      <c r="E302" s="1">
        <v>101056799</v>
      </c>
      <c r="F302" s="21">
        <v>44713</v>
      </c>
      <c r="G302" s="21">
        <v>45808</v>
      </c>
      <c r="H302" s="1" t="s">
        <v>22</v>
      </c>
      <c r="I302" s="1" t="s">
        <v>1100</v>
      </c>
      <c r="J302" s="1" t="s">
        <v>22</v>
      </c>
      <c r="K302" s="1" t="s">
        <v>22</v>
      </c>
      <c r="L302" s="1" t="s">
        <v>128</v>
      </c>
      <c r="M302" s="102" t="s">
        <v>1101</v>
      </c>
      <c r="N302" s="1" t="s">
        <v>1102</v>
      </c>
      <c r="O302" s="1" t="s">
        <v>1103</v>
      </c>
      <c r="P302" s="1" t="s">
        <v>457</v>
      </c>
      <c r="Q302" s="97">
        <f>IFERROR(INDEX(BP:BP, MATCH(R302, BN:BN, 0)), "")</f>
        <v>1</v>
      </c>
      <c r="R302" s="1" t="s">
        <v>1128</v>
      </c>
      <c r="S302" s="1" t="s">
        <v>110</v>
      </c>
      <c r="T302" s="1" t="s">
        <v>1129</v>
      </c>
      <c r="U302" s="1" t="s">
        <v>22</v>
      </c>
      <c r="V302" s="1" t="s">
        <v>22</v>
      </c>
      <c r="W302" s="1" t="s">
        <v>22</v>
      </c>
      <c r="X302" s="1" t="s">
        <v>22</v>
      </c>
      <c r="Y302" s="1" t="s">
        <v>22</v>
      </c>
      <c r="Z302" s="1" t="s">
        <v>22</v>
      </c>
      <c r="AA302" s="1" t="s">
        <v>22</v>
      </c>
      <c r="AB302" s="4" t="s">
        <v>22</v>
      </c>
      <c r="AC302" s="4" t="s">
        <v>22</v>
      </c>
      <c r="AF302">
        <v>16</v>
      </c>
      <c r="AG302" t="str">
        <v>offshore wind energy</v>
      </c>
      <c r="AH302" t="str">
        <v>SUSTAINABLE AND NATURE INCLUSIVE OFFSHORE ENERGY WITH THE PARALLEL BIODIVERSITY FLOURISHING, PROTECTION </v>
      </c>
      <c r="AI302" t="str">
        <v>Sun-Bio</v>
      </c>
      <c r="AJ302" t="str">
        <v>101157493  </v>
      </c>
      <c r="AK302">
        <v>45297</v>
      </c>
      <c r="AL302">
        <v>46538</v>
      </c>
      <c r="AM302" t="str">
        <v>null</v>
      </c>
      <c r="AN302" t="str">
        <v>€ 1 869 000,00</v>
      </c>
      <c r="AO302" t="str">
        <v>null</v>
      </c>
      <c r="AP302" t="str">
        <v>null</v>
      </c>
      <c r="AQ302" t="str">
        <v>HORIZON.2.5 - Climate, Energy and Mobility </v>
      </c>
      <c r="AR302" t="str">
        <v>HORIZON-MISS-2023-OCEAN-01-06 - Cross-basin topic - Innovative nature-inclusive concepts to reconcile offshore renewables with ocean protection</v>
      </c>
      <c r="AS302" t="str">
        <v>HORIZON-MISS-2023-OCEAN-01</v>
      </c>
      <c r="AT302" t="str">
        <v>https://cordis.europa.eu/project/id/101157493</v>
      </c>
      <c r="AU302" t="str">
        <v>null</v>
      </c>
      <c r="AV302">
        <v>1</v>
      </c>
      <c r="AW302" t="str">
        <v>ATLANTIS SYMVOULEFTIKI ANONYMI ETAIREIA ATLANTIS CONSULTING SA</v>
      </c>
      <c r="AX302" t="str">
        <v>Greece</v>
      </c>
      <c r="AY302" t="str">
        <v>€ 186 250,00</v>
      </c>
      <c r="AZ302" t="str">
        <v>null</v>
      </c>
      <c r="BA302" t="str">
        <v>null</v>
      </c>
      <c r="BB302" t="str">
        <v>null</v>
      </c>
      <c r="BC302" t="str">
        <v>null</v>
      </c>
      <c r="BD302" t="str">
        <v>null</v>
      </c>
      <c r="BE302" t="str">
        <v>null</v>
      </c>
      <c r="BF302" t="str">
        <v>null</v>
      </c>
      <c r="BG302" t="str">
        <v>null</v>
      </c>
      <c r="BH302" t="str">
        <v>null</v>
      </c>
      <c r="BN302" s="93" t="str">
        <v>YPOURGEIO ETHNIKIS AMYNAS</v>
      </c>
      <c r="BO302" t="s">
        <v>1386</v>
      </c>
      <c r="BP302" cm="1">
        <f t="array" ref="BP302">SUM(IF(FREQUENCY(IF($R$2:$R$3000=BO302, MATCH($C$2:$C$3000, $C$2:$C$3000, 0)), ROW($C$2:$C$3000)-ROW($C$2)+1), 1))</f>
        <v>1</v>
      </c>
      <c r="BV302" t="str">
        <v>YPOURGEIO ETHNIKIS AMYNAS</v>
      </c>
      <c r="BW302" cm="1">
        <f t="array" ref="BW302">SUM(--(FREQUENCY(IF($R$2:$R$1538=BV302, MATCH($C$2:$C$1538, $C$2:$C$1538, 0)), ROW($C$2:$C$1538)-ROW($C$2)+1)&gt;0))</f>
        <v>1</v>
      </c>
    </row>
    <row r="303" spans="1:75" ht="31.8" customHeight="1" x14ac:dyDescent="0.3">
      <c r="A303" s="56">
        <v>12</v>
      </c>
      <c r="B303" s="54" t="s">
        <v>3710</v>
      </c>
      <c r="C303" s="1" t="s">
        <v>1098</v>
      </c>
      <c r="D303" s="1" t="s">
        <v>1099</v>
      </c>
      <c r="E303" s="1">
        <v>101056799</v>
      </c>
      <c r="F303" s="21">
        <v>44713</v>
      </c>
      <c r="G303" s="21">
        <v>45808</v>
      </c>
      <c r="H303" s="1" t="s">
        <v>22</v>
      </c>
      <c r="I303" s="1" t="s">
        <v>1100</v>
      </c>
      <c r="J303" s="1" t="s">
        <v>22</v>
      </c>
      <c r="K303" s="1" t="s">
        <v>22</v>
      </c>
      <c r="L303" s="1" t="s">
        <v>128</v>
      </c>
      <c r="M303" s="102" t="s">
        <v>1101</v>
      </c>
      <c r="N303" s="1" t="s">
        <v>1102</v>
      </c>
      <c r="O303" s="1" t="s">
        <v>1103</v>
      </c>
      <c r="P303" s="1" t="s">
        <v>457</v>
      </c>
      <c r="Q303" s="97">
        <f>IFERROR(INDEX(BP:BP, MATCH(R303, BN:BN, 0)), "")</f>
        <v>1</v>
      </c>
      <c r="R303" s="1" t="s">
        <v>817</v>
      </c>
      <c r="S303" s="1" t="s">
        <v>61</v>
      </c>
      <c r="T303" s="1" t="s">
        <v>1117</v>
      </c>
      <c r="U303" s="1" t="s">
        <v>22</v>
      </c>
      <c r="V303" s="1" t="s">
        <v>22</v>
      </c>
      <c r="W303" s="1" t="s">
        <v>22</v>
      </c>
      <c r="X303" s="1" t="s">
        <v>22</v>
      </c>
      <c r="Y303" s="1" t="s">
        <v>22</v>
      </c>
      <c r="Z303" s="1" t="s">
        <v>22</v>
      </c>
      <c r="AA303" s="1" t="s">
        <v>22</v>
      </c>
      <c r="AB303" s="4" t="s">
        <v>22</v>
      </c>
      <c r="AC303" s="4" t="s">
        <v>22</v>
      </c>
      <c r="AF303">
        <v>16</v>
      </c>
      <c r="AG303" t="str">
        <v>offshore wind energy</v>
      </c>
      <c r="AH303" t="str">
        <v>SUSTAINABLE AND NATURE INCLUSIVE OFFSHORE ENERGY WITH THE PARALLEL BIODIVERSITY FLOURISHING, PROTECTION </v>
      </c>
      <c r="AI303" t="str">
        <v>Sun-Bio</v>
      </c>
      <c r="AJ303" t="str">
        <v>101157493  </v>
      </c>
      <c r="AK303">
        <v>45297</v>
      </c>
      <c r="AL303">
        <v>46538</v>
      </c>
      <c r="AM303" t="str">
        <v>null</v>
      </c>
      <c r="AN303" t="str">
        <v>€ 1 869 000,00</v>
      </c>
      <c r="AO303" t="str">
        <v>null</v>
      </c>
      <c r="AP303" t="str">
        <v>null</v>
      </c>
      <c r="AQ303" t="str">
        <v>HORIZON.2.5 - Climate, Energy and Mobility </v>
      </c>
      <c r="AR303" t="str">
        <v>HORIZON-MISS-2023-OCEAN-01-06 - Cross-basin topic - Innovative nature-inclusive concepts to reconcile offshore renewables with ocean protection</v>
      </c>
      <c r="AS303" t="str">
        <v>HORIZON-MISS-2023-OCEAN-01</v>
      </c>
      <c r="AT303" t="str">
        <v>https://cordis.europa.eu/project/id/101157493</v>
      </c>
      <c r="AU303" t="str">
        <v>null</v>
      </c>
      <c r="AV303">
        <v>1</v>
      </c>
      <c r="AW303" t="str">
        <v>ENGITEC SYSTEMS INTERNATIONAL LIMITED</v>
      </c>
      <c r="AX303" t="str">
        <v>Cyprus</v>
      </c>
      <c r="AY303" t="str">
        <v>€ 366 250,00</v>
      </c>
      <c r="AZ303" t="str">
        <v>null</v>
      </c>
      <c r="BA303" t="str">
        <v>null</v>
      </c>
      <c r="BB303" t="str">
        <v>null</v>
      </c>
      <c r="BC303" t="str">
        <v>null</v>
      </c>
      <c r="BD303" t="str">
        <v>null</v>
      </c>
      <c r="BE303" t="str">
        <v>null</v>
      </c>
      <c r="BF303" t="str">
        <v>null</v>
      </c>
      <c r="BG303" t="str">
        <v>null</v>
      </c>
      <c r="BH303" t="str">
        <v>null</v>
      </c>
      <c r="BN303" s="1" t="str">
        <v>AIT AUSTRIAN INSTITUTE OF TECHNOLOGY GMBH</v>
      </c>
      <c r="BO303" t="s">
        <v>1399</v>
      </c>
      <c r="BP303" cm="1">
        <f t="array" ref="BP303">SUM(IF(FREQUENCY(IF($R$2:$R$3000=BO303, MATCH($C$2:$C$3000, $C$2:$C$3000, 0)), ROW($C$2:$C$3000)-ROW($C$2)+1), 1))</f>
        <v>2</v>
      </c>
      <c r="BV303" t="str">
        <v>AIT AUSTRIAN INSTITUTE OF TECHNOLOGY GMBH</v>
      </c>
      <c r="BW303" cm="1">
        <f t="array" ref="BW303">SUM(--(FREQUENCY(IF($R$2:$R$1538=BV303, MATCH($C$2:$C$1538, $C$2:$C$1538, 0)), ROW($C$2:$C$1538)-ROW($C$2)+1)&gt;0))</f>
        <v>1</v>
      </c>
    </row>
    <row r="304" spans="1:75" ht="31.8" customHeight="1" x14ac:dyDescent="0.3">
      <c r="A304" s="56">
        <v>16</v>
      </c>
      <c r="B304" s="54" t="s">
        <v>3714</v>
      </c>
      <c r="C304" s="1" t="s">
        <v>2805</v>
      </c>
      <c r="D304" s="1" t="s">
        <v>2806</v>
      </c>
      <c r="E304" s="1">
        <v>691919</v>
      </c>
      <c r="F304" s="21">
        <v>42370</v>
      </c>
      <c r="G304" s="21">
        <v>43555</v>
      </c>
      <c r="H304" s="1" t="s">
        <v>22</v>
      </c>
      <c r="I304" s="1" t="s">
        <v>2807</v>
      </c>
      <c r="J304" s="1" t="s">
        <v>22</v>
      </c>
      <c r="K304" s="1" t="s">
        <v>22</v>
      </c>
      <c r="L304" s="1" t="s">
        <v>1219</v>
      </c>
      <c r="M304" s="102" t="s">
        <v>2808</v>
      </c>
      <c r="N304" s="1" t="s">
        <v>1456</v>
      </c>
      <c r="O304" s="1" t="s">
        <v>2809</v>
      </c>
      <c r="P304" s="1" t="s">
        <v>457</v>
      </c>
      <c r="Q304" s="97">
        <f>IFERROR(INDEX(BP:BP, MATCH(R304, BN:BN, 0)), "")</f>
        <v>1</v>
      </c>
      <c r="R304" s="1" t="s">
        <v>2823</v>
      </c>
      <c r="S304" s="1" t="s">
        <v>2817</v>
      </c>
      <c r="T304" s="1" t="s">
        <v>2824</v>
      </c>
      <c r="U304" s="1" t="s">
        <v>22</v>
      </c>
      <c r="V304" s="1" t="s">
        <v>22</v>
      </c>
      <c r="W304" s="1" t="s">
        <v>22</v>
      </c>
      <c r="X304" s="1" t="s">
        <v>22</v>
      </c>
      <c r="Y304" s="1" t="s">
        <v>22</v>
      </c>
      <c r="Z304" s="1" t="s">
        <v>22</v>
      </c>
      <c r="AA304" s="1" t="s">
        <v>22</v>
      </c>
      <c r="AB304" s="4" t="s">
        <v>22</v>
      </c>
      <c r="AC304" s="4" t="s">
        <v>22</v>
      </c>
      <c r="AF304">
        <v>16</v>
      </c>
      <c r="AG304" t="str">
        <v>offshore wind energy</v>
      </c>
      <c r="AH304" t="str">
        <v>SUSTAINABLE AND NATURE INCLUSIVE OFFSHORE ENERGY WITH THE PARALLEL BIODIVERSITY FLOURISHING, PROTECTION </v>
      </c>
      <c r="AI304" t="str">
        <v>Sun-Bio</v>
      </c>
      <c r="AJ304" t="str">
        <v>101157493  </v>
      </c>
      <c r="AK304">
        <v>45297</v>
      </c>
      <c r="AL304">
        <v>46538</v>
      </c>
      <c r="AM304" t="str">
        <v>null</v>
      </c>
      <c r="AN304" t="str">
        <v>€ 1 869 000,00</v>
      </c>
      <c r="AO304" t="str">
        <v>null</v>
      </c>
      <c r="AP304" t="str">
        <v>null</v>
      </c>
      <c r="AQ304" t="str">
        <v>HORIZON.2.5 - Climate, Energy and Mobility </v>
      </c>
      <c r="AR304" t="str">
        <v>HORIZON-MISS-2023-OCEAN-01-06 - Cross-basin topic - Innovative nature-inclusive concepts to reconcile offshore renewables with ocean protection</v>
      </c>
      <c r="AS304" t="str">
        <v>HORIZON-MISS-2023-OCEAN-01</v>
      </c>
      <c r="AT304" t="str">
        <v>https://cordis.europa.eu/project/id/101157493</v>
      </c>
      <c r="AU304" t="str">
        <v>null</v>
      </c>
      <c r="AV304">
        <v>1</v>
      </c>
      <c r="AW304" t="str">
        <v>ETHNICON METSOVION POLYTECHNION</v>
      </c>
      <c r="AX304" t="str">
        <v>Greece</v>
      </c>
      <c r="AY304" t="str">
        <v>€ 300 000,00</v>
      </c>
      <c r="AZ304" t="str">
        <v>null</v>
      </c>
      <c r="BA304" t="str">
        <v>null</v>
      </c>
      <c r="BB304" t="str">
        <v>null</v>
      </c>
      <c r="BC304" t="str">
        <v>null</v>
      </c>
      <c r="BD304" t="str">
        <v>null</v>
      </c>
      <c r="BE304" t="str">
        <v>null</v>
      </c>
      <c r="BF304" t="str">
        <v>null</v>
      </c>
      <c r="BG304" t="str">
        <v>null</v>
      </c>
      <c r="BH304" t="str">
        <v>null</v>
      </c>
      <c r="BN304" s="93" t="str">
        <v>EUROPEAN DYNAMICS LUXEMBOURG SA</v>
      </c>
      <c r="BO304" t="s">
        <v>1411</v>
      </c>
      <c r="BP304" cm="1">
        <f t="array" ref="BP304">SUM(IF(FREQUENCY(IF($R$2:$R$3000=BO304, MATCH($C$2:$C$3000, $C$2:$C$3000, 0)), ROW($C$2:$C$3000)-ROW($C$2)+1), 1))</f>
        <v>1</v>
      </c>
      <c r="BV304" t="str">
        <v>EUROPEAN DYNAMICS LUXEMBOURG SA</v>
      </c>
      <c r="BW304" cm="1">
        <f t="array" ref="BW304">SUM(--(FREQUENCY(IF($R$2:$R$1538=BV304, MATCH($C$2:$C$1538, $C$2:$C$1538, 0)), ROW($C$2:$C$1538)-ROW($C$2)+1)&gt;0))</f>
        <v>3</v>
      </c>
    </row>
    <row r="305" spans="1:75" ht="31.8" customHeight="1" x14ac:dyDescent="0.3">
      <c r="A305" s="56">
        <v>16</v>
      </c>
      <c r="B305" s="54" t="s">
        <v>3714</v>
      </c>
      <c r="C305" s="1" t="s">
        <v>2805</v>
      </c>
      <c r="D305" s="1" t="s">
        <v>2806</v>
      </c>
      <c r="E305" s="1">
        <v>691919</v>
      </c>
      <c r="F305" s="21">
        <v>42370</v>
      </c>
      <c r="G305" s="21">
        <v>43555</v>
      </c>
      <c r="H305" s="1" t="s">
        <v>22</v>
      </c>
      <c r="I305" s="1" t="s">
        <v>2807</v>
      </c>
      <c r="J305" s="1" t="s">
        <v>22</v>
      </c>
      <c r="K305" s="1" t="s">
        <v>22</v>
      </c>
      <c r="L305" s="1" t="s">
        <v>1219</v>
      </c>
      <c r="M305" s="102" t="s">
        <v>2808</v>
      </c>
      <c r="N305" s="1" t="s">
        <v>1456</v>
      </c>
      <c r="O305" s="1" t="s">
        <v>2809</v>
      </c>
      <c r="P305" s="1" t="s">
        <v>689</v>
      </c>
      <c r="Q305" s="97">
        <f>IFERROR(INDEX(BP:BP, MATCH(R305, BN:BN, 0)), "")</f>
        <v>1</v>
      </c>
      <c r="R305" s="1" t="s">
        <v>2821</v>
      </c>
      <c r="S305" s="1" t="s">
        <v>2817</v>
      </c>
      <c r="T305" s="2">
        <v>0</v>
      </c>
      <c r="U305" s="1" t="s">
        <v>22</v>
      </c>
      <c r="V305" s="1" t="s">
        <v>22</v>
      </c>
      <c r="W305" s="1" t="s">
        <v>22</v>
      </c>
      <c r="X305" s="1" t="s">
        <v>22</v>
      </c>
      <c r="Y305" s="1" t="s">
        <v>22</v>
      </c>
      <c r="Z305" s="1" t="s">
        <v>22</v>
      </c>
      <c r="AA305" s="1" t="s">
        <v>22</v>
      </c>
      <c r="AB305" s="4" t="s">
        <v>22</v>
      </c>
      <c r="AC305" s="4" t="s">
        <v>22</v>
      </c>
      <c r="AF305">
        <v>16</v>
      </c>
      <c r="AG305" t="str">
        <v>offshore wind energy</v>
      </c>
      <c r="AH305" t="str">
        <v>SUSTAINABLE AND NATURE INCLUSIVE OFFSHORE ENERGY WITH THE PARALLEL BIODIVERSITY FLOURISHING, PROTECTION </v>
      </c>
      <c r="AI305" t="str">
        <v>Sun-Bio</v>
      </c>
      <c r="AJ305" t="str">
        <v>101157493  </v>
      </c>
      <c r="AK305">
        <v>45297</v>
      </c>
      <c r="AL305">
        <v>46538</v>
      </c>
      <c r="AM305" t="str">
        <v>null</v>
      </c>
      <c r="AN305" t="str">
        <v>€ 1 869 000,00</v>
      </c>
      <c r="AO305" t="str">
        <v>null</v>
      </c>
      <c r="AP305" t="str">
        <v>null</v>
      </c>
      <c r="AQ305" t="str">
        <v>HORIZON.2.5 - Climate, Energy and Mobility </v>
      </c>
      <c r="AR305" t="str">
        <v>HORIZON-MISS-2023-OCEAN-01-06 - Cross-basin topic - Innovative nature-inclusive concepts to reconcile offshore renewables with ocean protection</v>
      </c>
      <c r="AS305" t="str">
        <v>HORIZON-MISS-2023-OCEAN-01</v>
      </c>
      <c r="AT305" t="str">
        <v>https://cordis.europa.eu/project/id/101157493</v>
      </c>
      <c r="AU305" t="str">
        <v>null</v>
      </c>
      <c r="AV305">
        <v>1</v>
      </c>
      <c r="AW305" t="str">
        <v>ROBUST SYSTEMS ENGINEERING SCC LTD</v>
      </c>
      <c r="AX305" t="str">
        <v>Cyprus</v>
      </c>
      <c r="AY305" t="str">
        <v>€ 286 875,00</v>
      </c>
      <c r="AZ305" t="str">
        <v>null</v>
      </c>
      <c r="BA305" t="str">
        <v>null</v>
      </c>
      <c r="BB305" t="str">
        <v>null</v>
      </c>
      <c r="BC305" t="str">
        <v>null</v>
      </c>
      <c r="BD305" t="str">
        <v>null</v>
      </c>
      <c r="BE305" t="str">
        <v>null</v>
      </c>
      <c r="BF305" t="str">
        <v>null</v>
      </c>
      <c r="BG305" t="str">
        <v>null</v>
      </c>
      <c r="BH305" t="str">
        <v>null</v>
      </c>
      <c r="BN305" s="1" t="str">
        <v>GEOSYSTEMS HELLAS IT KAI EFARMOGESGEOPLIROFORIAKON SYSTIMATON ANONIMIETAIREIA</v>
      </c>
      <c r="BO305" t="s">
        <v>1413</v>
      </c>
      <c r="BP305" cm="1">
        <f t="array" ref="BP305">SUM(IF(FREQUENCY(IF($R$2:$R$3000=BO305, MATCH($C$2:$C$3000, $C$2:$C$3000, 0)), ROW($C$2:$C$3000)-ROW($C$2)+1), 1))</f>
        <v>1</v>
      </c>
      <c r="BV305" t="str">
        <v>GEOSYSTEMS HELLAS IT KAI EFARMOGESGEOPLIROFORIAKON SYSTIMATON ANONIMIETAIREIA</v>
      </c>
      <c r="BW305" cm="1">
        <f t="array" ref="BW305">SUM(--(FREQUENCY(IF($R$2:$R$1538=BV305, MATCH($C$2:$C$1538, $C$2:$C$1538, 0)), ROW($C$2:$C$1538)-ROW($C$2)+1)&gt;0))</f>
        <v>1</v>
      </c>
    </row>
    <row r="306" spans="1:75" ht="31.8" customHeight="1" x14ac:dyDescent="0.3">
      <c r="A306" s="56">
        <v>16</v>
      </c>
      <c r="B306" s="54" t="s">
        <v>3714</v>
      </c>
      <c r="C306" s="1" t="s">
        <v>2805</v>
      </c>
      <c r="D306" s="1" t="s">
        <v>2806</v>
      </c>
      <c r="E306" s="1">
        <v>691919</v>
      </c>
      <c r="F306" s="21">
        <v>42370</v>
      </c>
      <c r="G306" s="21">
        <v>43555</v>
      </c>
      <c r="H306" s="1" t="s">
        <v>22</v>
      </c>
      <c r="I306" s="1" t="s">
        <v>2807</v>
      </c>
      <c r="J306" s="1" t="s">
        <v>22</v>
      </c>
      <c r="K306" s="1" t="s">
        <v>22</v>
      </c>
      <c r="L306" s="1" t="s">
        <v>1219</v>
      </c>
      <c r="M306" s="102" t="s">
        <v>2808</v>
      </c>
      <c r="N306" s="1" t="s">
        <v>1456</v>
      </c>
      <c r="O306" s="1" t="s">
        <v>2809</v>
      </c>
      <c r="P306" s="1" t="s">
        <v>457</v>
      </c>
      <c r="Q306" s="97">
        <f>IFERROR(INDEX(BP:BP, MATCH(R306, BN:BN, 0)), "")</f>
        <v>1</v>
      </c>
      <c r="R306" s="1" t="s">
        <v>2816</v>
      </c>
      <c r="S306" s="1" t="s">
        <v>2817</v>
      </c>
      <c r="T306" s="1" t="s">
        <v>2818</v>
      </c>
      <c r="U306" s="1" t="s">
        <v>22</v>
      </c>
      <c r="V306" s="1" t="s">
        <v>22</v>
      </c>
      <c r="W306" s="1" t="s">
        <v>22</v>
      </c>
      <c r="X306" s="1" t="s">
        <v>22</v>
      </c>
      <c r="Y306" s="1" t="s">
        <v>22</v>
      </c>
      <c r="Z306" s="1" t="s">
        <v>22</v>
      </c>
      <c r="AA306" s="1" t="s">
        <v>22</v>
      </c>
      <c r="AB306" s="4" t="s">
        <v>22</v>
      </c>
      <c r="AC306" s="4" t="s">
        <v>22</v>
      </c>
      <c r="AF306">
        <v>16</v>
      </c>
      <c r="AG306" t="str">
        <v>offshore wind energy</v>
      </c>
      <c r="AH306" t="str">
        <v>SUSTAINABLE AND NATURE INCLUSIVE OFFSHORE ENERGY WITH THE PARALLEL BIODIVERSITY FLOURISHING, PROTECTION </v>
      </c>
      <c r="AI306" t="str">
        <v>Sun-Bio</v>
      </c>
      <c r="AJ306" t="str">
        <v>101157493  </v>
      </c>
      <c r="AK306">
        <v>45297</v>
      </c>
      <c r="AL306">
        <v>46538</v>
      </c>
      <c r="AM306" t="str">
        <v>null</v>
      </c>
      <c r="AN306" t="str">
        <v>€ 1 869 000,00</v>
      </c>
      <c r="AO306" t="str">
        <v>null</v>
      </c>
      <c r="AP306" t="str">
        <v>null</v>
      </c>
      <c r="AQ306" t="str">
        <v>HORIZON.2.5 - Climate, Energy and Mobility </v>
      </c>
      <c r="AR306" t="str">
        <v>HORIZON-MISS-2023-OCEAN-01-06 - Cross-basin topic - Innovative nature-inclusive concepts to reconcile offshore renewables with ocean protection</v>
      </c>
      <c r="AS306" t="str">
        <v>HORIZON-MISS-2023-OCEAN-01</v>
      </c>
      <c r="AT306" t="str">
        <v>https://cordis.europa.eu/project/id/101157493</v>
      </c>
      <c r="AU306" t="str">
        <v>Partner</v>
      </c>
      <c r="AV306">
        <v>1</v>
      </c>
      <c r="AW306" t="str">
        <v>THE UNIVERSITY OF BIRMINGHAM</v>
      </c>
      <c r="AX306" t="str">
        <v>United Kingdom</v>
      </c>
      <c r="AY306">
        <v>0</v>
      </c>
      <c r="AZ306" t="str">
        <v>null</v>
      </c>
      <c r="BA306" t="str">
        <v>null</v>
      </c>
      <c r="BB306" t="str">
        <v>Mayorkinos Papaelias</v>
      </c>
      <c r="BC306" t="str">
        <v>Principal Investigator</v>
      </c>
      <c r="BD306" t="str">
        <v>m.papaelias@bham.ac.uk</v>
      </c>
      <c r="BE306" t="str">
        <v>null</v>
      </c>
      <c r="BF306" t="str">
        <v>http://www.linkedin.com/in/mayorkinos-papaelias-26ab4943</v>
      </c>
      <c r="BG306" t="str">
        <v>null</v>
      </c>
      <c r="BH306" t="str">
        <v>null</v>
      </c>
      <c r="BN306" s="93" t="str">
        <v>EUROGOOS</v>
      </c>
      <c r="BO306" t="s">
        <v>1424</v>
      </c>
      <c r="BP306" cm="1">
        <f t="array" ref="BP306">SUM(IF(FREQUENCY(IF($R$2:$R$3000=BO306, MATCH($C$2:$C$3000, $C$2:$C$3000, 0)), ROW($C$2:$C$3000)-ROW($C$2)+1), 1))</f>
        <v>3</v>
      </c>
      <c r="BV306" t="str">
        <v>EUROGOOS</v>
      </c>
      <c r="BW306" cm="1">
        <f t="array" ref="BW306">SUM(--(FREQUENCY(IF($R$2:$R$1538=BV306, MATCH($C$2:$C$1538, $C$2:$C$1538, 0)), ROW($C$2:$C$1538)-ROW($C$2)+1)&gt;0))</f>
        <v>1</v>
      </c>
    </row>
    <row r="307" spans="1:75" ht="31.8" customHeight="1" x14ac:dyDescent="0.3">
      <c r="A307" s="56">
        <v>16</v>
      </c>
      <c r="B307" s="54" t="s">
        <v>3714</v>
      </c>
      <c r="C307" s="1" t="s">
        <v>2805</v>
      </c>
      <c r="D307" s="1" t="s">
        <v>2806</v>
      </c>
      <c r="E307" s="1">
        <v>691919</v>
      </c>
      <c r="F307" s="21">
        <v>42370</v>
      </c>
      <c r="G307" s="21">
        <v>43555</v>
      </c>
      <c r="H307" s="1" t="s">
        <v>22</v>
      </c>
      <c r="I307" s="1" t="s">
        <v>2807</v>
      </c>
      <c r="J307" s="1" t="s">
        <v>22</v>
      </c>
      <c r="K307" s="1" t="s">
        <v>22</v>
      </c>
      <c r="L307" s="1" t="s">
        <v>1219</v>
      </c>
      <c r="M307" s="102" t="s">
        <v>2808</v>
      </c>
      <c r="N307" s="1" t="s">
        <v>1456</v>
      </c>
      <c r="O307" s="1" t="s">
        <v>2809</v>
      </c>
      <c r="P307" s="1" t="s">
        <v>457</v>
      </c>
      <c r="Q307" s="97">
        <f>IFERROR(INDEX(BP:BP, MATCH(R307, BN:BN, 0)), "")</f>
        <v>1</v>
      </c>
      <c r="R307" s="1" t="s">
        <v>2819</v>
      </c>
      <c r="S307" s="1" t="s">
        <v>1729</v>
      </c>
      <c r="T307" s="1" t="s">
        <v>2820</v>
      </c>
      <c r="U307" s="1" t="s">
        <v>22</v>
      </c>
      <c r="V307" s="1" t="s">
        <v>22</v>
      </c>
      <c r="W307" s="1" t="s">
        <v>22</v>
      </c>
      <c r="X307" s="1" t="s">
        <v>22</v>
      </c>
      <c r="Y307" s="1" t="s">
        <v>22</v>
      </c>
      <c r="Z307" s="1" t="s">
        <v>22</v>
      </c>
      <c r="AA307" s="1" t="s">
        <v>22</v>
      </c>
      <c r="AB307" s="4" t="s">
        <v>22</v>
      </c>
      <c r="AC307" s="4" t="s">
        <v>22</v>
      </c>
      <c r="AF307">
        <v>16</v>
      </c>
      <c r="AG307" t="str">
        <v>offshore wind energy</v>
      </c>
      <c r="AH307" t="str">
        <v>SUSTAINABLE AND NATURE INCLUSIVE OFFSHORE ENERGY WITH THE PARALLEL BIODIVERSITY FLOURISHING, PROTECTION </v>
      </c>
      <c r="AI307" t="str">
        <v>Sun-Bio</v>
      </c>
      <c r="AJ307" t="str">
        <v>101157493  </v>
      </c>
      <c r="AK307">
        <v>45297</v>
      </c>
      <c r="AL307">
        <v>46538</v>
      </c>
      <c r="AM307" t="str">
        <v>null</v>
      </c>
      <c r="AN307" t="str">
        <v>€ 1 869 000,00</v>
      </c>
      <c r="AO307" t="str">
        <v>null</v>
      </c>
      <c r="AP307" t="str">
        <v>null</v>
      </c>
      <c r="AQ307" t="str">
        <v>HORIZON.2.5 - Climate, Energy and Mobility </v>
      </c>
      <c r="AR307" t="str">
        <v>HORIZON-MISS-2023-OCEAN-01-06 - Cross-basin topic - Innovative nature-inclusive concepts to reconcile offshore renewables with ocean protection</v>
      </c>
      <c r="AS307" t="str">
        <v>HORIZON-MISS-2023-OCEAN-01</v>
      </c>
      <c r="AT307" t="str">
        <v>https://cordis.europa.eu/project/id/101157493</v>
      </c>
      <c r="AU307" t="str">
        <v>null</v>
      </c>
      <c r="AV307">
        <v>1</v>
      </c>
      <c r="AW307" t="str">
        <v>UNIVERSITAT POLITECNICA DE CATALUNYA</v>
      </c>
      <c r="AX307" t="str">
        <v>Spain</v>
      </c>
      <c r="AY307" t="str">
        <v>€ 230 000,00</v>
      </c>
      <c r="AZ307" t="str">
        <v>null</v>
      </c>
      <c r="BA307" t="str">
        <v>null</v>
      </c>
      <c r="BB307" t="str">
        <v>null</v>
      </c>
      <c r="BC307" t="str">
        <v>null</v>
      </c>
      <c r="BD307" t="str">
        <v>null</v>
      </c>
      <c r="BE307" t="str">
        <v>null</v>
      </c>
      <c r="BF307" t="str">
        <v>null</v>
      </c>
      <c r="BG307" t="str">
        <v>null</v>
      </c>
      <c r="BH307" t="str">
        <v>null</v>
      </c>
      <c r="BN307" s="1" t="str">
        <v>HELMHOLTZ-ZENTRUM FUR OZEANFORSCHUNG KIEL (GEOMAR)</v>
      </c>
      <c r="BO307" t="s">
        <v>1426</v>
      </c>
      <c r="BP307" cm="1">
        <f t="array" ref="BP307">SUM(IF(FREQUENCY(IF($R$2:$R$3000=BO307, MATCH($C$2:$C$3000, $C$2:$C$3000, 0)), ROW($C$2:$C$3000)-ROW($C$2)+1), 1))</f>
        <v>5</v>
      </c>
      <c r="BV307" t="str">
        <v>HELMHOLTZ-ZENTRUM FUR OZEANFORSCHUNG KIEL (GEOMAR)</v>
      </c>
      <c r="BW307" cm="1">
        <f t="array" ref="BW307">SUM(--(FREQUENCY(IF($R$2:$R$1538=BV307, MATCH($C$2:$C$1538, $C$2:$C$1538, 0)), ROW($C$2:$C$1538)-ROW($C$2)+1)&gt;0))</f>
        <v>1</v>
      </c>
    </row>
    <row r="308" spans="1:75" ht="31.8" customHeight="1" x14ac:dyDescent="0.3">
      <c r="A308" s="56">
        <v>16</v>
      </c>
      <c r="B308" s="54" t="s">
        <v>3714</v>
      </c>
      <c r="C308" s="1" t="s">
        <v>2805</v>
      </c>
      <c r="D308" s="1" t="s">
        <v>2806</v>
      </c>
      <c r="E308" s="1">
        <v>691919</v>
      </c>
      <c r="F308" s="21">
        <v>42370</v>
      </c>
      <c r="G308" s="21">
        <v>43555</v>
      </c>
      <c r="H308" s="1" t="s">
        <v>22</v>
      </c>
      <c r="I308" s="1" t="s">
        <v>2807</v>
      </c>
      <c r="J308" s="1" t="s">
        <v>22</v>
      </c>
      <c r="K308" s="1" t="s">
        <v>22</v>
      </c>
      <c r="L308" s="1" t="s">
        <v>1219</v>
      </c>
      <c r="M308" s="102" t="s">
        <v>2808</v>
      </c>
      <c r="N308" s="1" t="s">
        <v>1456</v>
      </c>
      <c r="O308" s="1" t="s">
        <v>2809</v>
      </c>
      <c r="P308" s="1" t="s">
        <v>457</v>
      </c>
      <c r="Q308" s="97">
        <f>IFERROR(INDEX(BP:BP, MATCH(R308, BN:BN, 0)), "")</f>
        <v>3</v>
      </c>
      <c r="R308" s="1" t="s">
        <v>1346</v>
      </c>
      <c r="S308" s="1" t="s">
        <v>2817</v>
      </c>
      <c r="T308" s="1" t="s">
        <v>1916</v>
      </c>
      <c r="U308" s="1" t="s">
        <v>22</v>
      </c>
      <c r="V308" s="1" t="s">
        <v>22</v>
      </c>
      <c r="W308" s="1" t="s">
        <v>22</v>
      </c>
      <c r="X308" s="1" t="s">
        <v>22</v>
      </c>
      <c r="Y308" s="1" t="s">
        <v>22</v>
      </c>
      <c r="Z308" s="1" t="s">
        <v>22</v>
      </c>
      <c r="AA308" s="1" t="s">
        <v>22</v>
      </c>
      <c r="AB308" s="4" t="s">
        <v>22</v>
      </c>
      <c r="AC308" s="4" t="s">
        <v>22</v>
      </c>
      <c r="AF308">
        <v>16</v>
      </c>
      <c r="AG308" t="str">
        <v>offshore wind energy</v>
      </c>
      <c r="AH308" t="str">
        <v>SUPerconducting, Reliable, lightweight, And more POWERful offshore wind turbine</v>
      </c>
      <c r="AI308" t="str">
        <v>SUPRAPOWER</v>
      </c>
      <c r="AJ308" t="str">
        <v>308793  </v>
      </c>
      <c r="AK308">
        <v>40920</v>
      </c>
      <c r="AL308">
        <v>42886</v>
      </c>
      <c r="AM308" t="str">
        <v>null</v>
      </c>
      <c r="AN308" t="str">
        <v>€ 5 152 069,37</v>
      </c>
      <c r="AO308" t="str">
        <v>null</v>
      </c>
      <c r="AP308" t="str">
        <v>null</v>
      </c>
      <c r="AQ308" t="str">
        <v>FP7-ENERGY - Specific Programme "Cooperation": Energy</v>
      </c>
      <c r="AR308" t="str">
        <v>ENERGY.2012.2.3.1 - Innovative wind conversion systems (10-20MW) for offshore applications</v>
      </c>
      <c r="AS308" t="str">
        <v>FP7-ENERGY-2012-1-2STAGE</v>
      </c>
      <c r="AT308" t="str">
        <v>https://cordis.europa.eu/project/id/308793</v>
      </c>
      <c r="AU308" t="str">
        <v>null</v>
      </c>
      <c r="AV308">
        <v>2</v>
      </c>
      <c r="AW308" t="str">
        <v>ACCIONA GENERACION RENOVABLE, S.A.</v>
      </c>
      <c r="AX308" t="str">
        <v>Spain</v>
      </c>
      <c r="AY308" t="str">
        <v>€  21 751,79</v>
      </c>
      <c r="AZ308" t="str">
        <v>null</v>
      </c>
      <c r="BA308" t="str">
        <v>null</v>
      </c>
      <c r="BB308" t="str">
        <v>null</v>
      </c>
      <c r="BC308" t="str">
        <v>null</v>
      </c>
      <c r="BD308" t="str">
        <v>null</v>
      </c>
      <c r="BE308" t="str">
        <v>null</v>
      </c>
      <c r="BF308" t="str">
        <v>null</v>
      </c>
      <c r="BG308" t="str">
        <v>null</v>
      </c>
      <c r="BH308" t="str">
        <v>null</v>
      </c>
      <c r="BN308" s="93" t="str">
        <v>MERCATOR OCEAN</v>
      </c>
      <c r="BO308" t="s">
        <v>1429</v>
      </c>
      <c r="BP308" cm="1">
        <f t="array" ref="BP308">SUM(IF(FREQUENCY(IF($R$2:$R$3000=BO308, MATCH($C$2:$C$3000, $C$2:$C$3000, 0)), ROW($C$2:$C$3000)-ROW($C$2)+1), 1))</f>
        <v>2</v>
      </c>
      <c r="BV308" t="str">
        <v>MERCATOR OCEAN</v>
      </c>
      <c r="BW308" cm="1">
        <f t="array" ref="BW308">SUM(--(FREQUENCY(IF($R$2:$R$1538=BV308, MATCH($C$2:$C$1538, $C$2:$C$1538, 0)), ROW($C$2:$C$1538)-ROW($C$2)+1)&gt;0))</f>
        <v>1</v>
      </c>
    </row>
    <row r="309" spans="1:75" ht="31.8" customHeight="1" x14ac:dyDescent="0.3">
      <c r="A309" s="56">
        <v>16</v>
      </c>
      <c r="B309" s="54" t="s">
        <v>3714</v>
      </c>
      <c r="C309" s="1" t="s">
        <v>2805</v>
      </c>
      <c r="D309" s="1" t="s">
        <v>2806</v>
      </c>
      <c r="E309" s="1">
        <v>691919</v>
      </c>
      <c r="F309" s="21">
        <v>42370</v>
      </c>
      <c r="G309" s="21">
        <v>43555</v>
      </c>
      <c r="H309" s="1" t="s">
        <v>22</v>
      </c>
      <c r="I309" s="1" t="s">
        <v>2807</v>
      </c>
      <c r="J309" s="1" t="s">
        <v>22</v>
      </c>
      <c r="K309" s="1" t="s">
        <v>22</v>
      </c>
      <c r="L309" s="1" t="s">
        <v>1219</v>
      </c>
      <c r="M309" s="102" t="s">
        <v>2808</v>
      </c>
      <c r="N309" s="1" t="s">
        <v>1456</v>
      </c>
      <c r="O309" s="1" t="s">
        <v>2809</v>
      </c>
      <c r="P309" s="1" t="s">
        <v>408</v>
      </c>
      <c r="Q309" s="97">
        <f>IFERROR(INDEX(BP:BP, MATCH(R309, BN:BN, 0)), "")</f>
        <v>1</v>
      </c>
      <c r="R309" s="1" t="s">
        <v>2810</v>
      </c>
      <c r="S309" s="1" t="s">
        <v>132</v>
      </c>
      <c r="T309" s="1" t="s">
        <v>2811</v>
      </c>
      <c r="U309" s="1" t="s">
        <v>2812</v>
      </c>
      <c r="V309" s="1" t="s">
        <v>22</v>
      </c>
      <c r="W309" s="1" t="s">
        <v>2813</v>
      </c>
      <c r="X309" s="1" t="s">
        <v>2814</v>
      </c>
      <c r="Y309" s="1" t="s">
        <v>22</v>
      </c>
      <c r="Z309" s="1" t="s">
        <v>22</v>
      </c>
      <c r="AA309" s="1" t="s">
        <v>2815</v>
      </c>
      <c r="AB309" s="4" t="s">
        <v>22</v>
      </c>
      <c r="AC309" s="4" t="s">
        <v>22</v>
      </c>
      <c r="AF309">
        <v>16</v>
      </c>
      <c r="AG309" t="str">
        <v>offshore wind energy</v>
      </c>
      <c r="AH309" t="str">
        <v>SUPerconducting, Reliable, lightweight, And more POWERful offshore wind turbine</v>
      </c>
      <c r="AI309" t="str">
        <v>SUPRAPOWER</v>
      </c>
      <c r="AJ309" t="str">
        <v>308793  </v>
      </c>
      <c r="AK309">
        <v>40920</v>
      </c>
      <c r="AL309">
        <v>42886</v>
      </c>
      <c r="AM309" t="str">
        <v>null</v>
      </c>
      <c r="AN309" t="str">
        <v>€ 5 152 069,37</v>
      </c>
      <c r="AO309" t="str">
        <v>null</v>
      </c>
      <c r="AP309" t="str">
        <v>null</v>
      </c>
      <c r="AQ309" t="str">
        <v>FP7-ENERGY - Specific Programme "Cooperation": Energy</v>
      </c>
      <c r="AR309" t="str">
        <v>ENERGY.2012.2.3.1 - Innovative wind conversion systems (10-20MW) for offshore applications</v>
      </c>
      <c r="AS309" t="str">
        <v>FP7-ENERGY-2012-1-2STAGE</v>
      </c>
      <c r="AT309" t="str">
        <v>https://cordis.europa.eu/project/id/308793</v>
      </c>
      <c r="AU309" t="str">
        <v>null</v>
      </c>
      <c r="AV309">
        <v>1</v>
      </c>
      <c r="AW309" t="str">
        <v>ACCIONA WINDPOWER SA</v>
      </c>
      <c r="AX309" t="str">
        <v>Spain</v>
      </c>
      <c r="AY309" t="str">
        <v>€  2 275,56</v>
      </c>
      <c r="AZ309" t="str">
        <v>null</v>
      </c>
      <c r="BA309" t="str">
        <v>null</v>
      </c>
      <c r="BB309" t="str">
        <v>null</v>
      </c>
      <c r="BC309" t="str">
        <v>null</v>
      </c>
      <c r="BD309" t="str">
        <v>null</v>
      </c>
      <c r="BE309" t="str">
        <v>null</v>
      </c>
      <c r="BF309" t="str">
        <v>null</v>
      </c>
      <c r="BG309" t="str">
        <v>null</v>
      </c>
      <c r="BH309" t="str">
        <v>null</v>
      </c>
      <c r="BN309" s="1" t="str">
        <v>UNITED NATIONS EDUCATIONAL SCIENTIFIC AND CULTURAL ORGANIZATION</v>
      </c>
      <c r="BO309" t="s">
        <v>1431</v>
      </c>
      <c r="BP309" cm="1">
        <f t="array" ref="BP309">SUM(IF(FREQUENCY(IF($R$2:$R$3000=BO309, MATCH($C$2:$C$3000, $C$2:$C$3000, 0)), ROW($C$2:$C$3000)-ROW($C$2)+1), 1))</f>
        <v>1</v>
      </c>
      <c r="BV309" t="str">
        <v>UNITED NATIONS EDUCATIONAL SCIENTIFIC AND CULTURAL ORGANIZATION</v>
      </c>
      <c r="BW309" cm="1">
        <f t="array" ref="BW309">SUM(--(FREQUENCY(IF($R$2:$R$1538=BV309, MATCH($C$2:$C$1538, $C$2:$C$1538, 0)), ROW($C$2:$C$1538)-ROW($C$2)+1)&gt;0))</f>
        <v>1</v>
      </c>
    </row>
    <row r="310" spans="1:75" ht="31.8" customHeight="1" x14ac:dyDescent="0.3">
      <c r="A310" s="56">
        <v>16</v>
      </c>
      <c r="B310" s="54" t="s">
        <v>3714</v>
      </c>
      <c r="C310" s="1" t="s">
        <v>2805</v>
      </c>
      <c r="D310" s="1" t="s">
        <v>2806</v>
      </c>
      <c r="E310" s="1">
        <v>691919</v>
      </c>
      <c r="F310" s="21">
        <v>42370</v>
      </c>
      <c r="G310" s="21">
        <v>43555</v>
      </c>
      <c r="H310" s="1" t="s">
        <v>22</v>
      </c>
      <c r="I310" s="1" t="s">
        <v>2807</v>
      </c>
      <c r="J310" s="1" t="s">
        <v>22</v>
      </c>
      <c r="K310" s="1" t="s">
        <v>22</v>
      </c>
      <c r="L310" s="1" t="s">
        <v>1219</v>
      </c>
      <c r="M310" s="102" t="s">
        <v>2808</v>
      </c>
      <c r="N310" s="1" t="s">
        <v>1456</v>
      </c>
      <c r="O310" s="1" t="s">
        <v>2809</v>
      </c>
      <c r="P310" s="1" t="s">
        <v>457</v>
      </c>
      <c r="Q310" s="97">
        <f>IFERROR(INDEX(BP:BP, MATCH(R310, BN:BN, 0)), "")</f>
        <v>3</v>
      </c>
      <c r="R310" s="1" t="s">
        <v>2825</v>
      </c>
      <c r="S310" s="1" t="s">
        <v>2817</v>
      </c>
      <c r="T310" s="1" t="s">
        <v>2826</v>
      </c>
      <c r="U310" s="1" t="s">
        <v>22</v>
      </c>
      <c r="V310" s="1" t="s">
        <v>22</v>
      </c>
      <c r="W310" s="1" t="s">
        <v>22</v>
      </c>
      <c r="X310" s="1" t="s">
        <v>22</v>
      </c>
      <c r="Y310" s="1" t="s">
        <v>22</v>
      </c>
      <c r="Z310" s="1" t="s">
        <v>22</v>
      </c>
      <c r="AA310" s="1" t="s">
        <v>22</v>
      </c>
      <c r="AB310" s="4" t="s">
        <v>22</v>
      </c>
      <c r="AC310" s="4" t="s">
        <v>22</v>
      </c>
      <c r="AF310">
        <v>16</v>
      </c>
      <c r="AG310" t="str">
        <v>offshore wind energy</v>
      </c>
      <c r="AH310" t="str">
        <v>SUPerconducting, Reliable, lightweight, And more POWERful offshore wind turbine</v>
      </c>
      <c r="AI310" t="str">
        <v>SUPRAPOWER</v>
      </c>
      <c r="AJ310" t="str">
        <v>308793  </v>
      </c>
      <c r="AK310">
        <v>40920</v>
      </c>
      <c r="AL310">
        <v>42886</v>
      </c>
      <c r="AM310" t="str">
        <v>null</v>
      </c>
      <c r="AN310" t="str">
        <v>€ 5 152 069,37</v>
      </c>
      <c r="AO310" t="str">
        <v>null</v>
      </c>
      <c r="AP310" t="str">
        <v>null</v>
      </c>
      <c r="AQ310" t="str">
        <v>FP7-ENERGY - Specific Programme "Cooperation": Energy</v>
      </c>
      <c r="AR310" t="str">
        <v>ENERGY.2012.2.3.1 - Innovative wind conversion systems (10-20MW) for offshore applications</v>
      </c>
      <c r="AS310" t="str">
        <v>FP7-ENERGY-2012-1-2STAGE</v>
      </c>
      <c r="AT310" t="str">
        <v>https://cordis.europa.eu/project/id/308793</v>
      </c>
      <c r="AU310" t="str">
        <v>null</v>
      </c>
      <c r="AV310">
        <v>1</v>
      </c>
      <c r="AW310" t="str">
        <v>Columbus Superconductors SpA</v>
      </c>
      <c r="AX310" t="str">
        <v>Italy</v>
      </c>
      <c r="AY310" t="str">
        <v>€  526 478,80</v>
      </c>
      <c r="AZ310" t="str">
        <v>null</v>
      </c>
      <c r="BA310" t="str">
        <v>null</v>
      </c>
      <c r="BB310" t="str">
        <v>null</v>
      </c>
      <c r="BC310" t="str">
        <v>null</v>
      </c>
      <c r="BD310" t="str">
        <v>null</v>
      </c>
      <c r="BE310" t="str">
        <v>null</v>
      </c>
      <c r="BF310" t="str">
        <v>null</v>
      </c>
      <c r="BG310" t="str">
        <v>null</v>
      </c>
      <c r="BH310" t="str">
        <v>null</v>
      </c>
      <c r="BN310" s="93" t="str">
        <v>"RIGA MUNICIPAL AGENCY ""RIGA ENERGY AGENCY"""</v>
      </c>
      <c r="BO310" t="s">
        <v>1433</v>
      </c>
      <c r="BP310" cm="1">
        <f t="array" ref="BP310">SUM(IF(FREQUENCY(IF($R$2:$R$3000=BO310, MATCH($C$2:$C$3000, $C$2:$C$3000, 0)), ROW($C$2:$C$3000)-ROW($C$2)+1), 1))</f>
        <v>2</v>
      </c>
      <c r="BV310" t="str">
        <v>"RIGA MUNICIPAL AGENCY ""RIGA ENERGY AGENCY"""</v>
      </c>
      <c r="BW310" cm="1">
        <f t="array" ref="BW310">SUM(--(FREQUENCY(IF($R$2:$R$1538=BV310, MATCH($C$2:$C$1538, $C$2:$C$1538, 0)), ROW($C$2:$C$1538)-ROW($C$2)+1)&gt;0))</f>
        <v>1</v>
      </c>
    </row>
    <row r="311" spans="1:75" ht="31.8" customHeight="1" x14ac:dyDescent="0.3">
      <c r="A311" s="56">
        <v>16</v>
      </c>
      <c r="B311" s="54" t="s">
        <v>3714</v>
      </c>
      <c r="C311" s="1" t="s">
        <v>2805</v>
      </c>
      <c r="D311" s="1" t="s">
        <v>2806</v>
      </c>
      <c r="E311" s="1">
        <v>691919</v>
      </c>
      <c r="F311" s="21">
        <v>42370</v>
      </c>
      <c r="G311" s="21">
        <v>43555</v>
      </c>
      <c r="H311" s="1" t="s">
        <v>22</v>
      </c>
      <c r="I311" s="1" t="s">
        <v>2807</v>
      </c>
      <c r="J311" s="1" t="s">
        <v>22</v>
      </c>
      <c r="K311" s="1" t="s">
        <v>22</v>
      </c>
      <c r="L311" s="1" t="s">
        <v>1219</v>
      </c>
      <c r="M311" s="102" t="s">
        <v>2808</v>
      </c>
      <c r="N311" s="1" t="s">
        <v>1456</v>
      </c>
      <c r="O311" s="1" t="s">
        <v>2809</v>
      </c>
      <c r="P311" s="1" t="s">
        <v>689</v>
      </c>
      <c r="Q311" s="97">
        <f>IFERROR(INDEX(BP:BP, MATCH(R311, BN:BN, 0)), "")</f>
        <v>1</v>
      </c>
      <c r="R311" s="1" t="s">
        <v>2445</v>
      </c>
      <c r="S311" s="1" t="s">
        <v>2817</v>
      </c>
      <c r="T311" s="1" t="s">
        <v>2827</v>
      </c>
      <c r="U311" s="1" t="s">
        <v>22</v>
      </c>
      <c r="V311" s="1" t="s">
        <v>22</v>
      </c>
      <c r="W311" s="1" t="s">
        <v>22</v>
      </c>
      <c r="X311" s="1" t="s">
        <v>22</v>
      </c>
      <c r="Y311" s="1" t="s">
        <v>22</v>
      </c>
      <c r="Z311" s="1" t="s">
        <v>22</v>
      </c>
      <c r="AA311" s="1" t="s">
        <v>22</v>
      </c>
      <c r="AB311" s="4" t="s">
        <v>22</v>
      </c>
      <c r="AC311" s="4" t="s">
        <v>22</v>
      </c>
      <c r="AF311">
        <v>16</v>
      </c>
      <c r="AG311" t="str">
        <v>offshore wind energy</v>
      </c>
      <c r="AH311" t="str">
        <v>SUPerconducting, Reliable, lightweight, And more POWERful offshore wind turbine</v>
      </c>
      <c r="AI311" t="str">
        <v>SUPRAPOWER</v>
      </c>
      <c r="AJ311" t="str">
        <v>308793  </v>
      </c>
      <c r="AK311">
        <v>40920</v>
      </c>
      <c r="AL311">
        <v>42886</v>
      </c>
      <c r="AM311" t="str">
        <v>null</v>
      </c>
      <c r="AN311" t="str">
        <v>€ 5 152 069,37</v>
      </c>
      <c r="AO311" t="str">
        <v>null</v>
      </c>
      <c r="AP311" t="str">
        <v>null</v>
      </c>
      <c r="AQ311" t="str">
        <v>FP7-ENERGY - Specific Programme "Cooperation": Energy</v>
      </c>
      <c r="AR311" t="str">
        <v>ENERGY.2012.2.3.1 - Innovative wind conversion systems (10-20MW) for offshore applications</v>
      </c>
      <c r="AS311" t="str">
        <v>FP7-ENERGY-2012-1-2STAGE</v>
      </c>
      <c r="AT311" t="str">
        <v>https://cordis.europa.eu/project/id/308793</v>
      </c>
      <c r="AU311" t="str">
        <v>null</v>
      </c>
      <c r="AV311">
        <v>1</v>
      </c>
      <c r="AW311" t="str">
        <v>D2M ENGINEERING SAS</v>
      </c>
      <c r="AX311" t="str">
        <v>France</v>
      </c>
      <c r="AY311" t="str">
        <v>€  211 480,00</v>
      </c>
      <c r="AZ311" t="str">
        <v>null</v>
      </c>
      <c r="BA311" t="str">
        <v>null</v>
      </c>
      <c r="BB311" t="str">
        <v>null</v>
      </c>
      <c r="BC311" t="str">
        <v>null</v>
      </c>
      <c r="BD311" t="str">
        <v>null</v>
      </c>
      <c r="BE311" t="str">
        <v>null</v>
      </c>
      <c r="BF311" t="str">
        <v>null</v>
      </c>
      <c r="BG311" t="str">
        <v>null</v>
      </c>
      <c r="BH311" t="str">
        <v>null</v>
      </c>
      <c r="BN311" s="1" t="str">
        <v>ATOS IT SOLUTIONS AND SERVICES IBERIA SL</v>
      </c>
      <c r="BO311" t="s">
        <v>1435</v>
      </c>
      <c r="BP311" cm="1">
        <f t="array" ref="BP311">SUM(IF(FREQUENCY(IF($R$2:$R$3000=BO311, MATCH($C$2:$C$3000, $C$2:$C$3000, 0)), ROW($C$2:$C$3000)-ROW($C$2)+1), 1))</f>
        <v>1</v>
      </c>
      <c r="BV311" t="str">
        <v>ATOS IT SOLUTIONS AND SERVICES IBERIA SL</v>
      </c>
      <c r="BW311" cm="1">
        <f t="array" ref="BW311">SUM(--(FREQUENCY(IF($R$2:$R$1538=BV311, MATCH($C$2:$C$1538, $C$2:$C$1538, 0)), ROW($C$2:$C$1538)-ROW($C$2)+1)&gt;0))</f>
        <v>2</v>
      </c>
    </row>
    <row r="312" spans="1:75" ht="31.8" customHeight="1" x14ac:dyDescent="0.3">
      <c r="A312" s="56">
        <v>16</v>
      </c>
      <c r="B312" s="54" t="s">
        <v>3714</v>
      </c>
      <c r="C312" s="1" t="s">
        <v>2805</v>
      </c>
      <c r="D312" s="1" t="s">
        <v>2806</v>
      </c>
      <c r="E312" s="1">
        <v>691919</v>
      </c>
      <c r="F312" s="21">
        <v>42370</v>
      </c>
      <c r="G312" s="21">
        <v>43555</v>
      </c>
      <c r="H312" s="1" t="s">
        <v>22</v>
      </c>
      <c r="I312" s="1" t="s">
        <v>2807</v>
      </c>
      <c r="J312" s="1" t="s">
        <v>22</v>
      </c>
      <c r="K312" s="1" t="s">
        <v>22</v>
      </c>
      <c r="L312" s="1" t="s">
        <v>1219</v>
      </c>
      <c r="M312" s="102" t="s">
        <v>2808</v>
      </c>
      <c r="N312" s="1" t="s">
        <v>1456</v>
      </c>
      <c r="O312" s="1" t="s">
        <v>2809</v>
      </c>
      <c r="P312" s="1" t="s">
        <v>689</v>
      </c>
      <c r="Q312" s="97">
        <f>IFERROR(INDEX(BP:BP, MATCH(R312, BN:BN, 0)), "")</f>
        <v>1</v>
      </c>
      <c r="R312" s="1" t="s">
        <v>2828</v>
      </c>
      <c r="S312" s="1" t="s">
        <v>2817</v>
      </c>
      <c r="T312" s="1" t="s">
        <v>2829</v>
      </c>
      <c r="U312" s="1" t="s">
        <v>22</v>
      </c>
      <c r="V312" s="1" t="s">
        <v>22</v>
      </c>
      <c r="W312" s="1" t="s">
        <v>22</v>
      </c>
      <c r="X312" s="1" t="s">
        <v>22</v>
      </c>
      <c r="Y312" s="1" t="s">
        <v>22</v>
      </c>
      <c r="Z312" s="1" t="s">
        <v>22</v>
      </c>
      <c r="AA312" s="1" t="s">
        <v>22</v>
      </c>
      <c r="AB312" s="4" t="s">
        <v>22</v>
      </c>
      <c r="AC312" s="4" t="s">
        <v>22</v>
      </c>
      <c r="AF312">
        <v>16</v>
      </c>
      <c r="AG312" t="str">
        <v>offshore wind energy</v>
      </c>
      <c r="AH312" t="str">
        <v>SUPerconducting, Reliable, lightweight, And more POWERful offshore wind turbine</v>
      </c>
      <c r="AI312" t="str">
        <v>SUPRAPOWER</v>
      </c>
      <c r="AJ312" t="str">
        <v>308793  </v>
      </c>
      <c r="AK312">
        <v>40920</v>
      </c>
      <c r="AL312">
        <v>42886</v>
      </c>
      <c r="AM312" t="str">
        <v>null</v>
      </c>
      <c r="AN312" t="str">
        <v>€ 5 152 069,37</v>
      </c>
      <c r="AO312" t="str">
        <v>null</v>
      </c>
      <c r="AP312" t="str">
        <v>null</v>
      </c>
      <c r="AQ312" t="str">
        <v>FP7-ENERGY - Specific Programme "Cooperation": Energy</v>
      </c>
      <c r="AR312" t="str">
        <v>ENERGY.2012.2.3.1 - Innovative wind conversion systems (10-20MW) for offshore applications</v>
      </c>
      <c r="AS312" t="str">
        <v>FP7-ENERGY-2012-1-2STAGE</v>
      </c>
      <c r="AT312" t="str">
        <v>https://cordis.europa.eu/project/id/308793</v>
      </c>
      <c r="AU312" t="str">
        <v>null</v>
      </c>
      <c r="AV312">
        <v>1</v>
      </c>
      <c r="AW312" t="str">
        <v>ETULOS SOLUTE SL</v>
      </c>
      <c r="AX312" t="str">
        <v>Spain</v>
      </c>
      <c r="AY312" t="str">
        <v>€  193 891,20</v>
      </c>
      <c r="AZ312" t="str">
        <v>null</v>
      </c>
      <c r="BA312" t="str">
        <v>null</v>
      </c>
      <c r="BB312" t="str">
        <v>null</v>
      </c>
      <c r="BC312" t="str">
        <v>null</v>
      </c>
      <c r="BD312" t="str">
        <v>null</v>
      </c>
      <c r="BE312" t="str">
        <v>null</v>
      </c>
      <c r="BF312" t="str">
        <v>null</v>
      </c>
      <c r="BG312" t="str">
        <v>null</v>
      </c>
      <c r="BH312" t="str">
        <v>null</v>
      </c>
      <c r="BN312" s="93" t="str">
        <v>DELOITTE CONSULTING SRL SOCIETA BENEFIT</v>
      </c>
      <c r="BO312" t="s">
        <v>1437</v>
      </c>
      <c r="BP312" cm="1">
        <f t="array" ref="BP312">SUM(IF(FREQUENCY(IF($R$2:$R$3000=BO312, MATCH($C$2:$C$3000, $C$2:$C$3000, 0)), ROW($C$2:$C$3000)-ROW($C$2)+1), 1))</f>
        <v>1</v>
      </c>
      <c r="BV312" t="str">
        <v>DELOITTE CONSULTING SRL SOCIETA BENEFIT</v>
      </c>
      <c r="BW312" cm="1">
        <f t="array" ref="BW312">SUM(--(FREQUENCY(IF($R$2:$R$1538=BV312, MATCH($C$2:$C$1538, $C$2:$C$1538, 0)), ROW($C$2:$C$1538)-ROW($C$2)+1)&gt;0))</f>
        <v>1</v>
      </c>
    </row>
    <row r="313" spans="1:75" ht="31.8" customHeight="1" x14ac:dyDescent="0.3">
      <c r="A313" s="56">
        <v>16</v>
      </c>
      <c r="B313" s="54" t="s">
        <v>3714</v>
      </c>
      <c r="C313" s="1" t="s">
        <v>2805</v>
      </c>
      <c r="D313" s="1" t="s">
        <v>2806</v>
      </c>
      <c r="E313" s="1">
        <v>691919</v>
      </c>
      <c r="F313" s="21">
        <v>42370</v>
      </c>
      <c r="G313" s="21">
        <v>43555</v>
      </c>
      <c r="H313" s="1" t="s">
        <v>22</v>
      </c>
      <c r="I313" s="1" t="s">
        <v>2807</v>
      </c>
      <c r="J313" s="1" t="s">
        <v>22</v>
      </c>
      <c r="K313" s="1" t="s">
        <v>22</v>
      </c>
      <c r="L313" s="1" t="s">
        <v>1219</v>
      </c>
      <c r="M313" s="102" t="s">
        <v>2808</v>
      </c>
      <c r="N313" s="1" t="s">
        <v>1456</v>
      </c>
      <c r="O313" s="1" t="s">
        <v>2809</v>
      </c>
      <c r="P313" s="1" t="s">
        <v>457</v>
      </c>
      <c r="Q313" s="97">
        <f>IFERROR(INDEX(BP:BP, MATCH(R313, BN:BN, 0)), "")</f>
        <v>1</v>
      </c>
      <c r="R313" s="1" t="s">
        <v>2270</v>
      </c>
      <c r="S313" s="1" t="s">
        <v>1656</v>
      </c>
      <c r="T313" s="1" t="s">
        <v>2822</v>
      </c>
      <c r="U313" s="1" t="s">
        <v>22</v>
      </c>
      <c r="V313" s="1" t="s">
        <v>22</v>
      </c>
      <c r="W313" s="1" t="s">
        <v>22</v>
      </c>
      <c r="X313" s="1" t="s">
        <v>22</v>
      </c>
      <c r="Y313" s="1" t="s">
        <v>22</v>
      </c>
      <c r="Z313" s="1" t="s">
        <v>22</v>
      </c>
      <c r="AA313" s="1" t="s">
        <v>22</v>
      </c>
      <c r="AB313" s="4" t="s">
        <v>22</v>
      </c>
      <c r="AC313" s="4" t="s">
        <v>22</v>
      </c>
      <c r="AF313">
        <v>16</v>
      </c>
      <c r="AG313" t="str">
        <v>offshore wind energy</v>
      </c>
      <c r="AH313" t="str">
        <v>SUPerconducting, Reliable, lightweight, And more POWERful offshore wind turbine</v>
      </c>
      <c r="AI313" t="str">
        <v>SUPRAPOWER</v>
      </c>
      <c r="AJ313" t="str">
        <v>308793  </v>
      </c>
      <c r="AK313">
        <v>40920</v>
      </c>
      <c r="AL313">
        <v>42886</v>
      </c>
      <c r="AM313" t="str">
        <v>null</v>
      </c>
      <c r="AN313" t="str">
        <v>€ 5 152 069,37</v>
      </c>
      <c r="AO313" t="str">
        <v>null</v>
      </c>
      <c r="AP313" t="str">
        <v>null</v>
      </c>
      <c r="AQ313" t="str">
        <v>FP7-ENERGY - Specific Programme "Cooperation": Energy</v>
      </c>
      <c r="AR313" t="str">
        <v>ENERGY.2012.2.3.1 - Innovative wind conversion systems (10-20MW) for offshore applications</v>
      </c>
      <c r="AS313" t="str">
        <v>FP7-ENERGY-2012-1-2STAGE</v>
      </c>
      <c r="AT313" t="str">
        <v>https://cordis.europa.eu/project/id/308793</v>
      </c>
      <c r="AU313" t="str">
        <v>null</v>
      </c>
      <c r="AV313">
        <v>1</v>
      </c>
      <c r="AW313" t="str">
        <v>FUNDACION TECNALIA RESEARCH &amp; INNOVATION</v>
      </c>
      <c r="AX313" t="str">
        <v>Spain</v>
      </c>
      <c r="AY313" t="str">
        <v>€ 1 297 624,93</v>
      </c>
      <c r="AZ313" t="str">
        <v>null</v>
      </c>
      <c r="BA313" t="str">
        <v>null</v>
      </c>
      <c r="BB313" t="str">
        <v>null</v>
      </c>
      <c r="BC313" t="str">
        <v>null</v>
      </c>
      <c r="BD313" t="str">
        <v>null</v>
      </c>
      <c r="BE313" t="str">
        <v>null</v>
      </c>
      <c r="BF313" t="str">
        <v>null</v>
      </c>
      <c r="BG313" t="str">
        <v>null</v>
      </c>
      <c r="BH313" t="str">
        <v>null</v>
      </c>
      <c r="BN313" s="1" t="str">
        <v>FUNDACION TECNALIA RESEARCH &amp; INNOVATION</v>
      </c>
      <c r="BO313" t="s">
        <v>1439</v>
      </c>
      <c r="BP313" cm="1">
        <f t="array" ref="BP313">SUM(IF(FREQUENCY(IF($R$2:$R$3000=BO313, MATCH($C$2:$C$3000, $C$2:$C$3000, 0)), ROW($C$2:$C$3000)-ROW($C$2)+1), 1))</f>
        <v>1</v>
      </c>
      <c r="BV313" t="str">
        <v>FUNDACION TECNALIA RESEARCH &amp; INNOVATION</v>
      </c>
      <c r="BW313" cm="1">
        <f t="array" ref="BW313">SUM(--(FREQUENCY(IF($R$2:$R$1538=BV313, MATCH($C$2:$C$1538, $C$2:$C$1538, 0)), ROW($C$2:$C$1538)-ROW($C$2)+1)&gt;0))</f>
        <v>3</v>
      </c>
    </row>
    <row r="314" spans="1:75" ht="31.8" customHeight="1" x14ac:dyDescent="0.3">
      <c r="A314" s="84">
        <v>17</v>
      </c>
      <c r="B314" s="1" t="s">
        <v>22</v>
      </c>
      <c r="C314" s="1" t="s">
        <v>4079</v>
      </c>
      <c r="D314" s="1" t="s">
        <v>3751</v>
      </c>
      <c r="E314" s="1">
        <v>101103667</v>
      </c>
      <c r="F314" s="21">
        <v>45078</v>
      </c>
      <c r="G314" s="21">
        <v>46265</v>
      </c>
      <c r="H314" s="21" t="s">
        <v>2871</v>
      </c>
      <c r="I314" s="1" t="s">
        <v>4081</v>
      </c>
      <c r="J314" s="1" t="s">
        <v>4081</v>
      </c>
      <c r="K314" s="3" t="s">
        <v>4083</v>
      </c>
      <c r="L314" s="1" t="s">
        <v>128</v>
      </c>
      <c r="M314" s="102" t="s">
        <v>4084</v>
      </c>
      <c r="N314" s="1" t="s">
        <v>4085</v>
      </c>
      <c r="O314" s="1" t="s">
        <v>4080</v>
      </c>
      <c r="P314" s="1" t="s">
        <v>457</v>
      </c>
      <c r="Q314" s="97">
        <f>IFERROR(INDEX(BP:BP, MATCH(R314, BN:BN, 0)), "")</f>
        <v>1</v>
      </c>
      <c r="R314" s="1" t="s">
        <v>4087</v>
      </c>
      <c r="S314" s="1" t="s">
        <v>36</v>
      </c>
      <c r="T314" s="1" t="s">
        <v>4088</v>
      </c>
      <c r="U314" s="26" t="s">
        <v>22</v>
      </c>
      <c r="V314" s="1" t="s">
        <v>22</v>
      </c>
      <c r="W314" s="26" t="s">
        <v>22</v>
      </c>
      <c r="X314" s="10" t="s">
        <v>22</v>
      </c>
      <c r="Y314" s="10" t="s">
        <v>22</v>
      </c>
      <c r="Z314" s="26" t="s">
        <v>22</v>
      </c>
      <c r="AA314" s="26" t="s">
        <v>22</v>
      </c>
      <c r="AB314" s="4" t="s">
        <v>22</v>
      </c>
      <c r="AC314" s="4" t="s">
        <v>22</v>
      </c>
      <c r="AF314">
        <v>16</v>
      </c>
      <c r="AG314" t="str">
        <v>offshore wind energy</v>
      </c>
      <c r="AH314" t="str">
        <v>SUPerconducting, Reliable, lightweight, And more POWERful offshore wind turbine</v>
      </c>
      <c r="AI314" t="str">
        <v>SUPRAPOWER</v>
      </c>
      <c r="AJ314" t="str">
        <v>308793  </v>
      </c>
      <c r="AK314">
        <v>40920</v>
      </c>
      <c r="AL314">
        <v>42886</v>
      </c>
      <c r="AM314" t="str">
        <v>null</v>
      </c>
      <c r="AN314" t="str">
        <v>€ 5 152 069,37</v>
      </c>
      <c r="AO314" t="str">
        <v>null</v>
      </c>
      <c r="AP314" t="str">
        <v>null</v>
      </c>
      <c r="AQ314" t="str">
        <v>FP7-ENERGY - Specific Programme "Cooperation": Energy</v>
      </c>
      <c r="AR314" t="str">
        <v>ENERGY.2012.2.3.1 - Innovative wind conversion systems (10-20MW) for offshore applications</v>
      </c>
      <c r="AS314" t="str">
        <v>FP7-ENERGY-2012-1-2STAGE</v>
      </c>
      <c r="AT314" t="str">
        <v>https://cordis.europa.eu/project/id/308793</v>
      </c>
      <c r="AU314" t="str">
        <v>null</v>
      </c>
      <c r="AV314">
        <v>1</v>
      </c>
      <c r="AW314" t="str">
        <v>INGETEAM POWER TECHNOLOGY SA</v>
      </c>
      <c r="AX314" t="str">
        <v>Spain</v>
      </c>
      <c r="AY314" t="str">
        <v>€  164 933,50</v>
      </c>
      <c r="AZ314" t="str">
        <v>null</v>
      </c>
      <c r="BA314" t="str">
        <v>null</v>
      </c>
      <c r="BB314" t="str">
        <v>null</v>
      </c>
      <c r="BC314" t="str">
        <v>null</v>
      </c>
      <c r="BD314" t="str">
        <v>null</v>
      </c>
      <c r="BE314" t="str">
        <v>null</v>
      </c>
      <c r="BF314" t="str">
        <v>null</v>
      </c>
      <c r="BG314" t="str">
        <v>null</v>
      </c>
      <c r="BH314" t="str">
        <v>null</v>
      </c>
      <c r="BN314" s="93" t="str">
        <v>LAUREA-AMMATTIKORKEAKOULU OY</v>
      </c>
      <c r="BO314" t="s">
        <v>1441</v>
      </c>
      <c r="BP314" cm="1">
        <f t="array" ref="BP314">SUM(IF(FREQUENCY(IF($R$2:$R$3000=BO314, MATCH($C$2:$C$3000, $C$2:$C$3000, 0)), ROW($C$2:$C$3000)-ROW($C$2)+1), 1))</f>
        <v>1</v>
      </c>
      <c r="BV314" t="str">
        <v>LAUREA-AMMATTIKORKEAKOULU OY</v>
      </c>
      <c r="BW314" cm="1">
        <f t="array" ref="BW314">SUM(--(FREQUENCY(IF($R$2:$R$1538=BV314, MATCH($C$2:$C$1538, $C$2:$C$1538, 0)), ROW($C$2:$C$1538)-ROW($C$2)+1)&gt;0))</f>
        <v>1</v>
      </c>
    </row>
    <row r="315" spans="1:75" ht="31.8" customHeight="1" x14ac:dyDescent="0.3">
      <c r="A315" s="84">
        <v>17</v>
      </c>
      <c r="B315" s="1" t="s">
        <v>22</v>
      </c>
      <c r="C315" s="1" t="s">
        <v>4079</v>
      </c>
      <c r="D315" s="1" t="s">
        <v>3751</v>
      </c>
      <c r="E315" s="1">
        <v>101103667</v>
      </c>
      <c r="F315" s="21">
        <v>45078</v>
      </c>
      <c r="G315" s="21">
        <v>46265</v>
      </c>
      <c r="H315" s="21" t="s">
        <v>2871</v>
      </c>
      <c r="I315" s="1" t="s">
        <v>4081</v>
      </c>
      <c r="J315" s="1" t="s">
        <v>4081</v>
      </c>
      <c r="K315" s="3" t="s">
        <v>4083</v>
      </c>
      <c r="L315" s="1" t="s">
        <v>128</v>
      </c>
      <c r="M315" s="102" t="s">
        <v>4084</v>
      </c>
      <c r="N315" s="1" t="s">
        <v>4085</v>
      </c>
      <c r="O315" s="1" t="s">
        <v>4080</v>
      </c>
      <c r="P315" s="1" t="s">
        <v>1351</v>
      </c>
      <c r="Q315" s="97">
        <f>IFERROR(INDEX(BP:BP, MATCH(R315, BN:BN, 0)), "")</f>
        <v>1</v>
      </c>
      <c r="R315" s="1" t="s">
        <v>4109</v>
      </c>
      <c r="S315" s="1" t="s">
        <v>449</v>
      </c>
      <c r="T315" s="1" t="s">
        <v>2970</v>
      </c>
      <c r="U315" s="26" t="s">
        <v>22</v>
      </c>
      <c r="V315" s="1" t="s">
        <v>22</v>
      </c>
      <c r="W315" s="26" t="s">
        <v>22</v>
      </c>
      <c r="X315" s="10" t="s">
        <v>22</v>
      </c>
      <c r="Y315" s="10" t="s">
        <v>22</v>
      </c>
      <c r="Z315" s="26" t="s">
        <v>22</v>
      </c>
      <c r="AA315" s="26" t="s">
        <v>22</v>
      </c>
      <c r="AB315" s="4" t="s">
        <v>22</v>
      </c>
      <c r="AC315" s="4" t="s">
        <v>22</v>
      </c>
      <c r="AF315">
        <v>16</v>
      </c>
      <c r="AG315" t="str">
        <v>offshore wind energy</v>
      </c>
      <c r="AH315" t="str">
        <v>SUPerconducting, Reliable, lightweight, And more POWERful offshore wind turbine</v>
      </c>
      <c r="AI315" t="str">
        <v>SUPRAPOWER</v>
      </c>
      <c r="AJ315" t="str">
        <v>308793  </v>
      </c>
      <c r="AK315">
        <v>40920</v>
      </c>
      <c r="AL315">
        <v>42886</v>
      </c>
      <c r="AM315" t="str">
        <v>null</v>
      </c>
      <c r="AN315" t="str">
        <v>€ 5 152 069,37</v>
      </c>
      <c r="AO315" t="str">
        <v>null</v>
      </c>
      <c r="AP315" t="str">
        <v>null</v>
      </c>
      <c r="AQ315" t="str">
        <v>FP7-ENERGY - Specific Programme "Cooperation": Energy</v>
      </c>
      <c r="AR315" t="str">
        <v>ENERGY.2012.2.3.1 - Innovative wind conversion systems (10-20MW) for offshore applications</v>
      </c>
      <c r="AS315" t="str">
        <v>FP7-ENERGY-2012-1-2STAGE</v>
      </c>
      <c r="AT315" t="str">
        <v>https://cordis.europa.eu/project/id/308793</v>
      </c>
      <c r="AU315" t="str">
        <v>null</v>
      </c>
      <c r="AV315">
        <v>1</v>
      </c>
      <c r="AW315" t="str">
        <v>INGETEAM SERVICE SA</v>
      </c>
      <c r="AX315" t="str">
        <v>Spain</v>
      </c>
      <c r="AY315" t="str">
        <v>null</v>
      </c>
      <c r="AZ315" t="str">
        <v>null</v>
      </c>
      <c r="BA315" t="str">
        <v>null</v>
      </c>
      <c r="BB315" t="str">
        <v>null</v>
      </c>
      <c r="BC315" t="str">
        <v>null</v>
      </c>
      <c r="BD315" t="str">
        <v>null</v>
      </c>
      <c r="BE315" t="str">
        <v>null</v>
      </c>
      <c r="BF315" t="str">
        <v>null</v>
      </c>
      <c r="BG315" t="str">
        <v>null</v>
      </c>
      <c r="BH315" t="str">
        <v>null</v>
      </c>
      <c r="BN315" s="1" t="str">
        <v>OPEN &amp; AGILE SMART CITIES</v>
      </c>
      <c r="BO315" t="s">
        <v>1447</v>
      </c>
      <c r="BP315" cm="1">
        <f t="array" ref="BP315">SUM(IF(FREQUENCY(IF($R$2:$R$3000=BO315, MATCH($C$2:$C$3000, $C$2:$C$3000, 0)), ROW($C$2:$C$3000)-ROW($C$2)+1), 1))</f>
        <v>1</v>
      </c>
      <c r="BV315" t="str">
        <v>OPEN &amp; AGILE SMART CITIES</v>
      </c>
      <c r="BW315" cm="1">
        <f t="array" ref="BW315">SUM(--(FREQUENCY(IF($R$2:$R$1538=BV315, MATCH($C$2:$C$1538, $C$2:$C$1538, 0)), ROW($C$2:$C$1538)-ROW($C$2)+1)&gt;0))</f>
        <v>1</v>
      </c>
    </row>
    <row r="316" spans="1:75" ht="31.8" customHeight="1" x14ac:dyDescent="0.3">
      <c r="A316" s="84">
        <v>17</v>
      </c>
      <c r="B316" s="1" t="s">
        <v>22</v>
      </c>
      <c r="C316" s="1" t="s">
        <v>4079</v>
      </c>
      <c r="D316" s="1" t="s">
        <v>3751</v>
      </c>
      <c r="E316" s="1">
        <v>101103667</v>
      </c>
      <c r="F316" s="21">
        <v>45078</v>
      </c>
      <c r="G316" s="21">
        <v>46265</v>
      </c>
      <c r="H316" s="21" t="s">
        <v>2871</v>
      </c>
      <c r="I316" s="1" t="s">
        <v>4081</v>
      </c>
      <c r="J316" s="1" t="s">
        <v>4081</v>
      </c>
      <c r="K316" s="3" t="s">
        <v>4083</v>
      </c>
      <c r="L316" s="1" t="s">
        <v>128</v>
      </c>
      <c r="M316" s="102" t="s">
        <v>4084</v>
      </c>
      <c r="N316" s="1" t="s">
        <v>4085</v>
      </c>
      <c r="O316" s="1" t="s">
        <v>4080</v>
      </c>
      <c r="P316" s="1" t="s">
        <v>457</v>
      </c>
      <c r="Q316" s="97">
        <f>IFERROR(INDEX(BP:BP, MATCH(R316, BN:BN, 0)), "")</f>
        <v>1</v>
      </c>
      <c r="R316" s="1" t="s">
        <v>1484</v>
      </c>
      <c r="S316" s="1" t="s">
        <v>36</v>
      </c>
      <c r="T316" s="1" t="s">
        <v>4094</v>
      </c>
      <c r="U316" s="26" t="s">
        <v>22</v>
      </c>
      <c r="V316" s="1" t="s">
        <v>22</v>
      </c>
      <c r="W316" s="26" t="s">
        <v>22</v>
      </c>
      <c r="X316" s="10" t="s">
        <v>22</v>
      </c>
      <c r="Y316" s="10" t="s">
        <v>22</v>
      </c>
      <c r="Z316" s="26" t="s">
        <v>22</v>
      </c>
      <c r="AA316" s="26" t="s">
        <v>22</v>
      </c>
      <c r="AB316" s="4" t="s">
        <v>22</v>
      </c>
      <c r="AC316" s="4" t="s">
        <v>22</v>
      </c>
      <c r="AF316">
        <v>16</v>
      </c>
      <c r="AG316" t="str">
        <v>offshore wind energy</v>
      </c>
      <c r="AH316" t="str">
        <v>SUPerconducting, Reliable, lightweight, And more POWERful offshore wind turbine</v>
      </c>
      <c r="AI316" t="str">
        <v>SUPRAPOWER</v>
      </c>
      <c r="AJ316" t="str">
        <v>308793  </v>
      </c>
      <c r="AK316">
        <v>40920</v>
      </c>
      <c r="AL316">
        <v>42886</v>
      </c>
      <c r="AM316" t="str">
        <v>null</v>
      </c>
      <c r="AN316" t="str">
        <v>€ 5 152 069,37</v>
      </c>
      <c r="AO316" t="str">
        <v>null</v>
      </c>
      <c r="AP316" t="str">
        <v>null</v>
      </c>
      <c r="AQ316" t="str">
        <v>FP7-ENERGY - Specific Programme "Cooperation": Energy</v>
      </c>
      <c r="AR316" t="str">
        <v>ENERGY.2012.2.3.1 - Innovative wind conversion systems (10-20MW) for offshore applications</v>
      </c>
      <c r="AS316" t="str">
        <v>FP7-ENERGY-2012-1-2STAGE</v>
      </c>
      <c r="AT316" t="str">
        <v>https://cordis.europa.eu/project/id/308793</v>
      </c>
      <c r="AU316" t="str">
        <v>null</v>
      </c>
      <c r="AV316">
        <v>1</v>
      </c>
      <c r="AW316" t="str">
        <v>Institute of Electrical Engineering, Slovak Academy of Sciences</v>
      </c>
      <c r="AX316" t="str">
        <v>Slovakia</v>
      </c>
      <c r="AY316" t="str">
        <v>€  108 960,00</v>
      </c>
      <c r="AZ316" t="str">
        <v>null</v>
      </c>
      <c r="BA316" t="str">
        <v>null</v>
      </c>
      <c r="BB316" t="str">
        <v>null</v>
      </c>
      <c r="BC316" t="str">
        <v>null</v>
      </c>
      <c r="BD316" t="str">
        <v>null</v>
      </c>
      <c r="BE316" t="str">
        <v>null</v>
      </c>
      <c r="BF316" t="str">
        <v>null</v>
      </c>
      <c r="BG316" t="str">
        <v>null</v>
      </c>
      <c r="BH316" t="str">
        <v>null</v>
      </c>
      <c r="BN316" s="93" t="str">
        <v>PLEGMA LABS TECHNOLOGIKES LYSEIS ANONYMOS ETAIRIA</v>
      </c>
      <c r="BO316" t="s">
        <v>1458</v>
      </c>
      <c r="BP316" cm="1">
        <f t="array" ref="BP316">SUM(IF(FREQUENCY(IF($R$2:$R$3000=BO316, MATCH($C$2:$C$3000, $C$2:$C$3000, 0)), ROW($C$2:$C$3000)-ROW($C$2)+1), 1))</f>
        <v>1</v>
      </c>
      <c r="BV316" t="str">
        <v>PLEGMA LABS TECHNOLOGIKES LYSEIS ANONYMOS ETAIRIA</v>
      </c>
      <c r="BW316" cm="1">
        <f t="array" ref="BW316">SUM(--(FREQUENCY(IF($R$2:$R$1538=BV316, MATCH($C$2:$C$1538, $C$2:$C$1538, 0)), ROW($C$2:$C$1538)-ROW($C$2)+1)&gt;0))</f>
        <v>1</v>
      </c>
    </row>
    <row r="317" spans="1:75" ht="31.8" customHeight="1" x14ac:dyDescent="0.3">
      <c r="A317" s="84">
        <v>17</v>
      </c>
      <c r="B317" s="1" t="s">
        <v>22</v>
      </c>
      <c r="C317" s="1" t="s">
        <v>4079</v>
      </c>
      <c r="D317" s="1" t="s">
        <v>3751</v>
      </c>
      <c r="E317" s="1">
        <v>101103667</v>
      </c>
      <c r="F317" s="21">
        <v>45078</v>
      </c>
      <c r="G317" s="21">
        <v>46265</v>
      </c>
      <c r="H317" s="21" t="s">
        <v>2871</v>
      </c>
      <c r="I317" s="1" t="s">
        <v>4081</v>
      </c>
      <c r="J317" s="1" t="s">
        <v>4081</v>
      </c>
      <c r="K317" s="3" t="s">
        <v>4083</v>
      </c>
      <c r="L317" s="1" t="s">
        <v>128</v>
      </c>
      <c r="M317" s="102" t="s">
        <v>4084</v>
      </c>
      <c r="N317" s="1" t="s">
        <v>4085</v>
      </c>
      <c r="O317" s="1" t="s">
        <v>4080</v>
      </c>
      <c r="P317" s="1" t="s">
        <v>457</v>
      </c>
      <c r="Q317" s="97">
        <f>IFERROR(INDEX(BP:BP, MATCH(R317, BN:BN, 0)), "")</f>
        <v>1</v>
      </c>
      <c r="R317" s="1" t="s">
        <v>4106</v>
      </c>
      <c r="S317" s="1" t="s">
        <v>36</v>
      </c>
      <c r="T317" s="1" t="s">
        <v>4107</v>
      </c>
      <c r="U317" s="26" t="s">
        <v>22</v>
      </c>
      <c r="V317" s="1" t="s">
        <v>22</v>
      </c>
      <c r="W317" s="26" t="s">
        <v>22</v>
      </c>
      <c r="X317" s="10" t="s">
        <v>22</v>
      </c>
      <c r="Y317" s="10" t="s">
        <v>22</v>
      </c>
      <c r="Z317" s="26" t="s">
        <v>22</v>
      </c>
      <c r="AA317" s="26" t="s">
        <v>22</v>
      </c>
      <c r="AB317" s="4" t="s">
        <v>22</v>
      </c>
      <c r="AC317" s="4" t="s">
        <v>22</v>
      </c>
      <c r="AF317">
        <v>16</v>
      </c>
      <c r="AG317" t="str">
        <v>offshore wind energy</v>
      </c>
      <c r="AH317" t="str">
        <v>SUPerconducting, Reliable, lightweight, And more POWERful offshore wind turbine</v>
      </c>
      <c r="AI317" t="str">
        <v>SUPRAPOWER</v>
      </c>
      <c r="AJ317" t="str">
        <v>308793  </v>
      </c>
      <c r="AK317">
        <v>40920</v>
      </c>
      <c r="AL317">
        <v>42886</v>
      </c>
      <c r="AM317" t="str">
        <v>null</v>
      </c>
      <c r="AN317" t="str">
        <v>€ 5 152 069,37</v>
      </c>
      <c r="AO317" t="str">
        <v>null</v>
      </c>
      <c r="AP317" t="str">
        <v>null</v>
      </c>
      <c r="AQ317" t="str">
        <v>FP7-ENERGY - Specific Programme "Cooperation": Energy</v>
      </c>
      <c r="AR317" t="str">
        <v>ENERGY.2012.2.3.1 - Innovative wind conversion systems (10-20MW) for offshore applications</v>
      </c>
      <c r="AS317" t="str">
        <v>FP7-ENERGY-2012-1-2STAGE</v>
      </c>
      <c r="AT317" t="str">
        <v>https://cordis.europa.eu/project/id/308793</v>
      </c>
      <c r="AU317" t="str">
        <v>null</v>
      </c>
      <c r="AV317">
        <v>1</v>
      </c>
      <c r="AW317" t="str">
        <v>KARLSRUHER INSTITUT FUER TECHNOLOGIE</v>
      </c>
      <c r="AX317" t="str">
        <v>Germany</v>
      </c>
      <c r="AY317" t="str">
        <v>€  1 030 099,92</v>
      </c>
      <c r="AZ317" t="str">
        <v>null</v>
      </c>
      <c r="BA317" t="str">
        <v>null</v>
      </c>
      <c r="BB317" t="str">
        <v>null</v>
      </c>
      <c r="BC317" t="str">
        <v>null</v>
      </c>
      <c r="BD317" t="str">
        <v>null</v>
      </c>
      <c r="BE317" t="str">
        <v>null</v>
      </c>
      <c r="BF317" t="str">
        <v>null</v>
      </c>
      <c r="BG317" t="str">
        <v>null</v>
      </c>
      <c r="BH317" t="str">
        <v>null</v>
      </c>
      <c r="BN317" s="1" t="str">
        <v>RIGAS PILSETAS PASVALDIBA</v>
      </c>
      <c r="BO317" t="s">
        <v>1462</v>
      </c>
      <c r="BP317" cm="1">
        <f t="array" ref="BP317">SUM(IF(FREQUENCY(IF($R$2:$R$3000=BO317, MATCH($C$2:$C$3000, $C$2:$C$3000, 0)), ROW($C$2:$C$3000)-ROW($C$2)+1), 1))</f>
        <v>1</v>
      </c>
      <c r="BV317" t="str">
        <v>RIGAS PILSETAS PASVALDIBA</v>
      </c>
      <c r="BW317" cm="1">
        <f t="array" ref="BW317">SUM(--(FREQUENCY(IF($R$2:$R$1538=BV317, MATCH($C$2:$C$1538, $C$2:$C$1538, 0)), ROW($C$2:$C$1538)-ROW($C$2)+1)&gt;0))</f>
        <v>1</v>
      </c>
    </row>
    <row r="318" spans="1:75" ht="31.8" customHeight="1" x14ac:dyDescent="0.3">
      <c r="A318" s="84">
        <v>17</v>
      </c>
      <c r="B318" s="1" t="s">
        <v>22</v>
      </c>
      <c r="C318" s="1" t="s">
        <v>4079</v>
      </c>
      <c r="D318" s="1" t="s">
        <v>3751</v>
      </c>
      <c r="E318" s="1">
        <v>101103667</v>
      </c>
      <c r="F318" s="21">
        <v>45078</v>
      </c>
      <c r="G318" s="21">
        <v>46265</v>
      </c>
      <c r="H318" s="21" t="s">
        <v>2871</v>
      </c>
      <c r="I318" s="1" t="s">
        <v>4081</v>
      </c>
      <c r="J318" s="1" t="s">
        <v>4081</v>
      </c>
      <c r="K318" s="3" t="s">
        <v>4083</v>
      </c>
      <c r="L318" s="1" t="s">
        <v>128</v>
      </c>
      <c r="M318" s="102" t="s">
        <v>4084</v>
      </c>
      <c r="N318" s="1" t="s">
        <v>4085</v>
      </c>
      <c r="O318" s="1" t="s">
        <v>4080</v>
      </c>
      <c r="P318" s="1" t="s">
        <v>457</v>
      </c>
      <c r="Q318" s="97">
        <f>IFERROR(INDEX(BP:BP, MATCH(R318, BN:BN, 0)), "")</f>
        <v>1</v>
      </c>
      <c r="R318" s="1" t="s">
        <v>4095</v>
      </c>
      <c r="S318" s="1" t="s">
        <v>36</v>
      </c>
      <c r="T318" s="1" t="s">
        <v>4096</v>
      </c>
      <c r="U318" s="26" t="s">
        <v>22</v>
      </c>
      <c r="V318" s="1" t="s">
        <v>22</v>
      </c>
      <c r="W318" s="26" t="s">
        <v>22</v>
      </c>
      <c r="X318" s="10" t="s">
        <v>22</v>
      </c>
      <c r="Y318" s="10" t="s">
        <v>22</v>
      </c>
      <c r="Z318" s="26" t="s">
        <v>22</v>
      </c>
      <c r="AA318" s="26" t="s">
        <v>22</v>
      </c>
      <c r="AB318" s="4" t="s">
        <v>22</v>
      </c>
      <c r="AC318" s="4" t="s">
        <v>22</v>
      </c>
      <c r="AF318">
        <v>16</v>
      </c>
      <c r="AG318" t="str">
        <v>offshore wind energy</v>
      </c>
      <c r="AH318" t="str">
        <v>SUPerconducting, Reliable, lightweight, And more POWERful offshore wind turbine</v>
      </c>
      <c r="AI318" t="str">
        <v>SUPRAPOWER</v>
      </c>
      <c r="AJ318" t="str">
        <v>308793  </v>
      </c>
      <c r="AK318">
        <v>40920</v>
      </c>
      <c r="AL318">
        <v>42886</v>
      </c>
      <c r="AM318" t="str">
        <v>null</v>
      </c>
      <c r="AN318" t="str">
        <v>€ 5 152 069,37</v>
      </c>
      <c r="AO318" t="str">
        <v>null</v>
      </c>
      <c r="AP318" t="str">
        <v>null</v>
      </c>
      <c r="AQ318" t="str">
        <v>FP7-ENERGY - Specific Programme "Cooperation": Energy</v>
      </c>
      <c r="AR318" t="str">
        <v>ENERGY.2012.2.3.1 - Innovative wind conversion systems (10-20MW) for offshore applications</v>
      </c>
      <c r="AS318" t="str">
        <v>FP7-ENERGY-2012-1-2STAGE</v>
      </c>
      <c r="AT318" t="str">
        <v>https://cordis.europa.eu/project/id/308793</v>
      </c>
      <c r="AU318" t="str">
        <v>null</v>
      </c>
      <c r="AV318">
        <v>1</v>
      </c>
      <c r="AW318" t="str">
        <v>OERLIKON LEYBOLD VACUUM GMBH</v>
      </c>
      <c r="AX318" t="str">
        <v>Germany</v>
      </c>
      <c r="AY318" t="str">
        <v>€  19 817,28</v>
      </c>
      <c r="AZ318" t="str">
        <v>null</v>
      </c>
      <c r="BA318" t="str">
        <v>null</v>
      </c>
      <c r="BB318" t="str">
        <v>null</v>
      </c>
      <c r="BC318" t="str">
        <v>null</v>
      </c>
      <c r="BD318" t="str">
        <v>null</v>
      </c>
      <c r="BE318" t="str">
        <v>null</v>
      </c>
      <c r="BF318" t="str">
        <v>null</v>
      </c>
      <c r="BG318" t="str">
        <v>null</v>
      </c>
      <c r="BH318" t="str">
        <v>null</v>
      </c>
      <c r="BN318" s="93" t="str">
        <v>RIGAS TEHNISKA UNIVERSITATE</v>
      </c>
      <c r="BO318" t="s">
        <v>1468</v>
      </c>
      <c r="BP318" cm="1">
        <f t="array" ref="BP318">SUM(IF(FREQUENCY(IF($R$2:$R$3000=BO318, MATCH($C$2:$C$3000, $C$2:$C$3000, 0)), ROW($C$2:$C$3000)-ROW($C$2)+1), 1))</f>
        <v>1</v>
      </c>
      <c r="BV318" t="str">
        <v>RIGAS TEHNISKA UNIVERSITATE</v>
      </c>
      <c r="BW318" cm="1">
        <f t="array" ref="BW318">SUM(--(FREQUENCY(IF($R$2:$R$1538=BV318, MATCH($C$2:$C$1538, $C$2:$C$1538, 0)), ROW($C$2:$C$1538)-ROW($C$2)+1)&gt;0))</f>
        <v>1</v>
      </c>
    </row>
    <row r="319" spans="1:75" ht="31.8" customHeight="1" x14ac:dyDescent="0.3">
      <c r="A319" s="84">
        <v>17</v>
      </c>
      <c r="B319" s="1" t="s">
        <v>22</v>
      </c>
      <c r="C319" s="1" t="s">
        <v>4079</v>
      </c>
      <c r="D319" s="1" t="s">
        <v>3751</v>
      </c>
      <c r="E319" s="1">
        <v>101103667</v>
      </c>
      <c r="F319" s="21">
        <v>45078</v>
      </c>
      <c r="G319" s="21">
        <v>46265</v>
      </c>
      <c r="H319" s="21" t="s">
        <v>2871</v>
      </c>
      <c r="I319" s="1" t="s">
        <v>4081</v>
      </c>
      <c r="J319" s="1" t="s">
        <v>4081</v>
      </c>
      <c r="K319" s="3" t="s">
        <v>4083</v>
      </c>
      <c r="L319" s="1" t="s">
        <v>128</v>
      </c>
      <c r="M319" s="102" t="s">
        <v>4084</v>
      </c>
      <c r="N319" s="1" t="s">
        <v>4085</v>
      </c>
      <c r="O319" s="1" t="s">
        <v>4080</v>
      </c>
      <c r="P319" s="1" t="s">
        <v>457</v>
      </c>
      <c r="Q319" s="97">
        <f>IFERROR(INDEX(BP:BP, MATCH(R319, BN:BN, 0)), "")</f>
        <v>1</v>
      </c>
      <c r="R319" s="1" t="s">
        <v>4100</v>
      </c>
      <c r="S319" s="1" t="s">
        <v>38</v>
      </c>
      <c r="T319" s="1" t="s">
        <v>4101</v>
      </c>
      <c r="U319" s="26" t="s">
        <v>22</v>
      </c>
      <c r="V319" s="1" t="s">
        <v>22</v>
      </c>
      <c r="W319" s="26" t="s">
        <v>22</v>
      </c>
      <c r="X319" s="10" t="s">
        <v>22</v>
      </c>
      <c r="Y319" s="10" t="s">
        <v>22</v>
      </c>
      <c r="Z319" s="26" t="s">
        <v>22</v>
      </c>
      <c r="AA319" s="26" t="s">
        <v>22</v>
      </c>
      <c r="AB319" s="4" t="s">
        <v>22</v>
      </c>
      <c r="AC319" s="4" t="s">
        <v>22</v>
      </c>
      <c r="AF319">
        <v>16</v>
      </c>
      <c r="AG319" t="str">
        <v>offshore wind energy</v>
      </c>
      <c r="AH319" t="str">
        <v>SUPerconducting, Reliable, lightweight, And more POWERful offshore wind turbine</v>
      </c>
      <c r="AI319" t="str">
        <v>SUPRAPOWER</v>
      </c>
      <c r="AJ319" t="str">
        <v>308793  </v>
      </c>
      <c r="AK319">
        <v>40920</v>
      </c>
      <c r="AL319">
        <v>42886</v>
      </c>
      <c r="AM319" t="str">
        <v>null</v>
      </c>
      <c r="AN319" t="str">
        <v>€ 5 152 069,37</v>
      </c>
      <c r="AO319" t="str">
        <v>null</v>
      </c>
      <c r="AP319" t="str">
        <v>null</v>
      </c>
      <c r="AQ319" t="str">
        <v>FP7-ENERGY - Specific Programme "Cooperation": Energy</v>
      </c>
      <c r="AR319" t="str">
        <v>ENERGY.2012.2.3.1 - Innovative wind conversion systems (10-20MW) for offshore applications</v>
      </c>
      <c r="AS319" t="str">
        <v>FP7-ENERGY-2012-1-2STAGE</v>
      </c>
      <c r="AT319" t="str">
        <v>https://cordis.europa.eu/project/id/308793</v>
      </c>
      <c r="AU319" t="str">
        <v>null</v>
      </c>
      <c r="AV319">
        <v>1</v>
      </c>
      <c r="AW319" t="str">
        <v>UNIVERSITY OF SOUTHAMPTON</v>
      </c>
      <c r="AX319" t="str">
        <v>United Kingdom</v>
      </c>
      <c r="AY319" t="str">
        <v>€  313 745,48</v>
      </c>
      <c r="AZ319" t="str">
        <v>null</v>
      </c>
      <c r="BA319" t="str">
        <v>null</v>
      </c>
      <c r="BB319" t="str">
        <v>null</v>
      </c>
      <c r="BC319" t="str">
        <v>null</v>
      </c>
      <c r="BD319" t="str">
        <v>null</v>
      </c>
      <c r="BE319" t="str">
        <v>null</v>
      </c>
      <c r="BF319" t="str">
        <v>null</v>
      </c>
      <c r="BG319" t="str">
        <v>null</v>
      </c>
      <c r="BH319" t="str">
        <v>null</v>
      </c>
      <c r="BN319" s="1" t="str">
        <v>SIA DATI GROUP</v>
      </c>
      <c r="BO319" t="s">
        <v>1469</v>
      </c>
      <c r="BP319" cm="1">
        <f t="array" ref="BP319">SUM(IF(FREQUENCY(IF($R$2:$R$3000=BO319, MATCH($C$2:$C$3000, $C$2:$C$3000, 0)), ROW($C$2:$C$3000)-ROW($C$2)+1), 1))</f>
        <v>2</v>
      </c>
      <c r="BV319" t="str">
        <v>SIA DATI GROUP</v>
      </c>
      <c r="BW319" cm="1">
        <f t="array" ref="BW319">SUM(--(FREQUENCY(IF($R$2:$R$1538=BV319, MATCH($C$2:$C$1538, $C$2:$C$1538, 0)), ROW($C$2:$C$1538)-ROW($C$2)+1)&gt;0))</f>
        <v>1</v>
      </c>
    </row>
    <row r="320" spans="1:75" ht="31.8" customHeight="1" x14ac:dyDescent="0.3">
      <c r="A320" s="84">
        <v>17</v>
      </c>
      <c r="B320" s="1" t="s">
        <v>22</v>
      </c>
      <c r="C320" s="1" t="s">
        <v>4079</v>
      </c>
      <c r="D320" s="1" t="s">
        <v>3751</v>
      </c>
      <c r="E320" s="1">
        <v>101103667</v>
      </c>
      <c r="F320" s="21">
        <v>45078</v>
      </c>
      <c r="G320" s="21">
        <v>46265</v>
      </c>
      <c r="H320" s="21" t="s">
        <v>2871</v>
      </c>
      <c r="I320" s="1" t="s">
        <v>4081</v>
      </c>
      <c r="J320" s="1" t="s">
        <v>4081</v>
      </c>
      <c r="K320" s="3" t="s">
        <v>4083</v>
      </c>
      <c r="L320" s="1" t="s">
        <v>128</v>
      </c>
      <c r="M320" s="102" t="s">
        <v>4084</v>
      </c>
      <c r="N320" s="1" t="s">
        <v>4085</v>
      </c>
      <c r="O320" s="1" t="s">
        <v>4080</v>
      </c>
      <c r="P320" s="1" t="s">
        <v>679</v>
      </c>
      <c r="Q320" s="97">
        <f>IFERROR(INDEX(BP:BP, MATCH(R320, BN:BN, 0)), "")</f>
        <v>1</v>
      </c>
      <c r="R320" s="1" t="s">
        <v>4082</v>
      </c>
      <c r="S320" s="1" t="s">
        <v>36</v>
      </c>
      <c r="T320" s="1" t="s">
        <v>4086</v>
      </c>
      <c r="U320" s="26" t="s">
        <v>22</v>
      </c>
      <c r="V320" s="1" t="s">
        <v>22</v>
      </c>
      <c r="W320" s="26" t="s">
        <v>22</v>
      </c>
      <c r="X320" s="10" t="s">
        <v>22</v>
      </c>
      <c r="Y320" s="10" t="s">
        <v>22</v>
      </c>
      <c r="Z320" s="26" t="s">
        <v>22</v>
      </c>
      <c r="AA320" s="26" t="s">
        <v>22</v>
      </c>
      <c r="AB320" s="4" t="s">
        <v>22</v>
      </c>
      <c r="AC320" s="4" t="s">
        <v>22</v>
      </c>
      <c r="AF320">
        <v>16</v>
      </c>
      <c r="AG320" t="str">
        <v>offshore wind energy</v>
      </c>
      <c r="AH320" t="str">
        <v>TWINNING FOR EXCELLENCE IN FLOATING WIND TURBINE AND HYDROGEN SYSTEMS</v>
      </c>
      <c r="AI320" t="str">
        <v>TETHYS</v>
      </c>
      <c r="AJ320">
        <v>101159567</v>
      </c>
      <c r="AK320">
        <v>45301</v>
      </c>
      <c r="AL320">
        <v>46660</v>
      </c>
      <c r="AM320" t="str">
        <v>null</v>
      </c>
      <c r="AN320" t="str">
        <v>null</v>
      </c>
      <c r="AO320" t="str">
        <v>null</v>
      </c>
      <c r="AP320" t="str">
        <v>null</v>
      </c>
      <c r="AQ320" t="str">
        <v>HORIZON.4.1 - Widening participation and spreading excellence</v>
      </c>
      <c r="AR320" t="str">
        <v>HORIZON-WIDERA-2023-ACCESS-02-02 - Twinning Green Deal</v>
      </c>
      <c r="AS320" t="str">
        <v>HORIZON-WIDERA-2023-ACCESS-02</v>
      </c>
      <c r="AT320" t="str">
        <v>https://cordis.europa.eu/project/id/101159567</v>
      </c>
      <c r="AU320" t="str">
        <v>Participant</v>
      </c>
      <c r="AV320">
        <v>1</v>
      </c>
      <c r="AW320" t="str">
        <v>AARHUS UNIVERSITET </v>
      </c>
      <c r="AX320" t="str">
        <v> Denmark</v>
      </c>
      <c r="AY320" t="str">
        <v>€ 372 560,00</v>
      </c>
      <c r="AZ320" t="str">
        <v>null</v>
      </c>
      <c r="BA320" t="str">
        <v>null</v>
      </c>
      <c r="BB320" t="str">
        <v>null</v>
      </c>
      <c r="BC320" t="str">
        <v>null</v>
      </c>
      <c r="BD320" t="str">
        <v>null</v>
      </c>
      <c r="BE320" t="str">
        <v>null</v>
      </c>
      <c r="BF320" t="str">
        <v>null</v>
      </c>
      <c r="BG320" t="str">
        <v>null</v>
      </c>
      <c r="BH320" t="str">
        <v>null</v>
      </c>
      <c r="BN320" s="93" t="str">
        <v>SWECO UK LIMITED</v>
      </c>
      <c r="BO320" t="s">
        <v>1470</v>
      </c>
      <c r="BP320" cm="1">
        <f t="array" ref="BP320">SUM(IF(FREQUENCY(IF($R$2:$R$3000=BO320, MATCH($C$2:$C$3000, $C$2:$C$3000, 0)), ROW($C$2:$C$3000)-ROW($C$2)+1), 1))</f>
        <v>1</v>
      </c>
      <c r="BV320" t="str">
        <v>SWECO UK LIMITED</v>
      </c>
      <c r="BW320" cm="1">
        <f t="array" ref="BW320">SUM(--(FREQUENCY(IF($R$2:$R$1538=BV320, MATCH($C$2:$C$1538, $C$2:$C$1538, 0)), ROW($C$2:$C$1538)-ROW($C$2)+1)&gt;0))</f>
        <v>1</v>
      </c>
    </row>
    <row r="321" spans="1:75" ht="31.8" customHeight="1" x14ac:dyDescent="0.3">
      <c r="A321" s="84">
        <v>17</v>
      </c>
      <c r="B321" s="1" t="s">
        <v>22</v>
      </c>
      <c r="C321" s="1" t="s">
        <v>4079</v>
      </c>
      <c r="D321" s="1" t="s">
        <v>3751</v>
      </c>
      <c r="E321" s="1">
        <v>101103667</v>
      </c>
      <c r="F321" s="21">
        <v>45078</v>
      </c>
      <c r="G321" s="21">
        <v>46265</v>
      </c>
      <c r="H321" s="21" t="s">
        <v>2871</v>
      </c>
      <c r="I321" s="1" t="s">
        <v>4081</v>
      </c>
      <c r="J321" s="1" t="s">
        <v>4081</v>
      </c>
      <c r="K321" s="3" t="s">
        <v>4083</v>
      </c>
      <c r="L321" s="1" t="s">
        <v>128</v>
      </c>
      <c r="M321" s="102" t="s">
        <v>4084</v>
      </c>
      <c r="N321" s="1" t="s">
        <v>4085</v>
      </c>
      <c r="O321" s="1" t="s">
        <v>4080</v>
      </c>
      <c r="P321" s="1" t="s">
        <v>457</v>
      </c>
      <c r="Q321" s="97">
        <f>IFERROR(INDEX(BP:BP, MATCH(R321, BN:BN, 0)), "")</f>
        <v>1</v>
      </c>
      <c r="R321" s="1" t="s">
        <v>4105</v>
      </c>
      <c r="S321" s="1" t="s">
        <v>36</v>
      </c>
      <c r="T321" s="1" t="s">
        <v>1116</v>
      </c>
      <c r="U321" s="26" t="s">
        <v>22</v>
      </c>
      <c r="V321" s="1" t="s">
        <v>22</v>
      </c>
      <c r="W321" s="26" t="s">
        <v>22</v>
      </c>
      <c r="X321" s="10" t="s">
        <v>22</v>
      </c>
      <c r="Y321" s="10" t="s">
        <v>22</v>
      </c>
      <c r="Z321" s="26" t="s">
        <v>22</v>
      </c>
      <c r="AA321" s="26" t="s">
        <v>22</v>
      </c>
      <c r="AB321" s="4" t="s">
        <v>22</v>
      </c>
      <c r="AC321" s="4" t="s">
        <v>22</v>
      </c>
      <c r="AF321">
        <v>16</v>
      </c>
      <c r="AG321" t="str">
        <v>offshore wind energy</v>
      </c>
      <c r="AH321" t="str">
        <v>TWINNING FOR EXCELLENCE IN FLOATING WIND TURBINE AND HYDROGEN SYSTEMS</v>
      </c>
      <c r="AI321" t="str">
        <v>TETHYS</v>
      </c>
      <c r="AJ321">
        <v>101159567</v>
      </c>
      <c r="AK321">
        <v>45301</v>
      </c>
      <c r="AL321">
        <v>46660</v>
      </c>
      <c r="AM321" t="str">
        <v>null</v>
      </c>
      <c r="AN321" t="str">
        <v>null</v>
      </c>
      <c r="AO321" t="str">
        <v>null</v>
      </c>
      <c r="AP321" t="str">
        <v>null</v>
      </c>
      <c r="AQ321" t="str">
        <v>HORIZON.4.1 - Widening participation and spreading excellence</v>
      </c>
      <c r="AR321" t="str">
        <v>HORIZON-WIDERA-2023-ACCESS-02-02 - Twinning Green Deal</v>
      </c>
      <c r="AS321" t="str">
        <v>HORIZON-WIDERA-2023-ACCESS-02</v>
      </c>
      <c r="AT321" t="str">
        <v>https://cordis.europa.eu/project/id/101159567</v>
      </c>
      <c r="AU321" t="str">
        <v>Participant</v>
      </c>
      <c r="AV321">
        <v>1</v>
      </c>
      <c r="AW321" t="str">
        <v>NEW ENERGY ENVIROMENTAL SOLUTIONS &amp; TECHNOLOGIES EE</v>
      </c>
      <c r="AX321" t="str">
        <v> Greece</v>
      </c>
      <c r="AY321" t="str">
        <v>€ 66 937,50</v>
      </c>
      <c r="AZ321" t="str">
        <v>null</v>
      </c>
      <c r="BA321" t="str">
        <v>null</v>
      </c>
      <c r="BB321" t="str">
        <v>null</v>
      </c>
      <c r="BC321" t="str">
        <v>null</v>
      </c>
      <c r="BD321" t="str">
        <v>null</v>
      </c>
      <c r="BE321" t="str">
        <v>null</v>
      </c>
      <c r="BF321" t="str">
        <v>null</v>
      </c>
      <c r="BG321" t="str">
        <v>null</v>
      </c>
      <c r="BH321" t="str">
        <v>null</v>
      </c>
      <c r="BN321" s="1" t="str">
        <v>TECHNOLOGICKA PLATFORMA ENERGETICKABEZPECNOST CR ZS</v>
      </c>
      <c r="BO321" t="s">
        <v>1476</v>
      </c>
      <c r="BP321" cm="1">
        <f t="array" ref="BP321">SUM(IF(FREQUENCY(IF($R$2:$R$3000=BO321, MATCH($C$2:$C$3000, $C$2:$C$3000, 0)), ROW($C$2:$C$3000)-ROW($C$2)+1), 1))</f>
        <v>1</v>
      </c>
      <c r="BV321" t="str">
        <v>TECHNOLOGICKA PLATFORMA ENERGETICKABEZPECNOST CR ZS</v>
      </c>
      <c r="BW321" cm="1">
        <f t="array" ref="BW321">SUM(--(FREQUENCY(IF($R$2:$R$1538=BV321, MATCH($C$2:$C$1538, $C$2:$C$1538, 0)), ROW($C$2:$C$1538)-ROW($C$2)+1)&gt;0))</f>
        <v>1</v>
      </c>
    </row>
    <row r="322" spans="1:75" ht="31.8" customHeight="1" x14ac:dyDescent="0.3">
      <c r="A322" s="84">
        <v>17</v>
      </c>
      <c r="B322" s="1" t="s">
        <v>22</v>
      </c>
      <c r="C322" s="1" t="s">
        <v>4079</v>
      </c>
      <c r="D322" s="1" t="s">
        <v>3751</v>
      </c>
      <c r="E322" s="1">
        <v>101103667</v>
      </c>
      <c r="F322" s="21">
        <v>45078</v>
      </c>
      <c r="G322" s="21">
        <v>46265</v>
      </c>
      <c r="H322" s="21" t="s">
        <v>2871</v>
      </c>
      <c r="I322" s="1" t="s">
        <v>4081</v>
      </c>
      <c r="J322" s="1" t="s">
        <v>4081</v>
      </c>
      <c r="K322" s="3" t="s">
        <v>4083</v>
      </c>
      <c r="L322" s="1" t="s">
        <v>128</v>
      </c>
      <c r="M322" s="102" t="s">
        <v>4084</v>
      </c>
      <c r="N322" s="1" t="s">
        <v>4085</v>
      </c>
      <c r="O322" s="1" t="s">
        <v>4080</v>
      </c>
      <c r="P322" s="1" t="s">
        <v>457</v>
      </c>
      <c r="Q322" s="97">
        <f>IFERROR(INDEX(BP:BP, MATCH(R322, BN:BN, 0)), "")</f>
        <v>1</v>
      </c>
      <c r="R322" s="1" t="s">
        <v>4102</v>
      </c>
      <c r="S322" s="1" t="s">
        <v>877</v>
      </c>
      <c r="T322" s="1" t="s">
        <v>4103</v>
      </c>
      <c r="U322" s="26" t="s">
        <v>22</v>
      </c>
      <c r="V322" s="1" t="s">
        <v>22</v>
      </c>
      <c r="W322" s="26" t="s">
        <v>22</v>
      </c>
      <c r="X322" s="10" t="s">
        <v>22</v>
      </c>
      <c r="Y322" s="10" t="s">
        <v>22</v>
      </c>
      <c r="Z322" s="26" t="s">
        <v>22</v>
      </c>
      <c r="AA322" s="26" t="s">
        <v>22</v>
      </c>
      <c r="AB322" s="4" t="s">
        <v>22</v>
      </c>
      <c r="AC322" s="4" t="s">
        <v>22</v>
      </c>
      <c r="AF322">
        <v>16</v>
      </c>
      <c r="AG322" t="str">
        <v>offshore wind energy</v>
      </c>
      <c r="AH322" t="str">
        <v>TWINNING FOR EXCELLENCE IN FLOATING WIND TURBINE AND HYDROGEN SYSTEMS</v>
      </c>
      <c r="AI322" t="str">
        <v>TETHYS</v>
      </c>
      <c r="AJ322">
        <v>101159567</v>
      </c>
      <c r="AK322">
        <v>45301</v>
      </c>
      <c r="AL322">
        <v>46660</v>
      </c>
      <c r="AM322" t="str">
        <v>null</v>
      </c>
      <c r="AN322" t="str">
        <v>null</v>
      </c>
      <c r="AO322" t="str">
        <v>null</v>
      </c>
      <c r="AP322" t="str">
        <v>null</v>
      </c>
      <c r="AQ322" t="str">
        <v>HORIZON.4.1 - Widening participation and spreading excellence</v>
      </c>
      <c r="AR322" t="str">
        <v>HORIZON-WIDERA-2023-ACCESS-02-02 - Twinning Green Deal</v>
      </c>
      <c r="AS322" t="str">
        <v>HORIZON-WIDERA-2023-ACCESS-02</v>
      </c>
      <c r="AT322" t="str">
        <v>https://cordis.europa.eu/project/id/101159567</v>
      </c>
      <c r="AU322" t="str">
        <v>Participant</v>
      </c>
      <c r="AV322">
        <v>1</v>
      </c>
      <c r="AW322" t="str">
        <v>UNIVERSITA DEGLI STUDI DI FIRENZE</v>
      </c>
      <c r="AX322" t="str">
        <v> Italy</v>
      </c>
      <c r="AY322" t="str">
        <v>€ 298 267,81</v>
      </c>
      <c r="AZ322" t="str">
        <v>null</v>
      </c>
      <c r="BA322" t="str">
        <v>null</v>
      </c>
      <c r="BB322" t="str">
        <v>null</v>
      </c>
      <c r="BC322" t="str">
        <v>null</v>
      </c>
      <c r="BD322" t="str">
        <v>null</v>
      </c>
      <c r="BE322" t="str">
        <v>null</v>
      </c>
      <c r="BF322" t="str">
        <v>null</v>
      </c>
      <c r="BG322" t="str">
        <v>null</v>
      </c>
      <c r="BH322" t="str">
        <v>null</v>
      </c>
      <c r="BN322" s="93" t="str">
        <v>THE LISBON COUNCIL FOR ECONOMIC COMPETITIVENESS ASBL</v>
      </c>
      <c r="BO322" t="s">
        <v>1482</v>
      </c>
      <c r="BP322" cm="1">
        <f t="array" ref="BP322">SUM(IF(FREQUENCY(IF($R$2:$R$3000=BO322, MATCH($C$2:$C$3000, $C$2:$C$3000, 0)), ROW($C$2:$C$3000)-ROW($C$2)+1), 1))</f>
        <v>1</v>
      </c>
      <c r="BV322" t="str">
        <v>THE LISBON COUNCIL FOR ECONOMIC COMPETITIVENESS ASBL</v>
      </c>
      <c r="BW322" cm="1">
        <f t="array" ref="BW322">SUM(--(FREQUENCY(IF($R$2:$R$1538=BV322, MATCH($C$2:$C$1538, $C$2:$C$1538, 0)), ROW($C$2:$C$1538)-ROW($C$2)+1)&gt;0))</f>
        <v>1</v>
      </c>
    </row>
    <row r="323" spans="1:75" ht="31.8" customHeight="1" x14ac:dyDescent="0.3">
      <c r="A323" s="84">
        <v>17</v>
      </c>
      <c r="B323" s="1" t="s">
        <v>22</v>
      </c>
      <c r="C323" s="1" t="s">
        <v>4079</v>
      </c>
      <c r="D323" s="1" t="s">
        <v>3751</v>
      </c>
      <c r="E323" s="1">
        <v>101103667</v>
      </c>
      <c r="F323" s="21">
        <v>45078</v>
      </c>
      <c r="G323" s="21">
        <v>46265</v>
      </c>
      <c r="H323" s="21" t="s">
        <v>2871</v>
      </c>
      <c r="I323" s="1" t="s">
        <v>4081</v>
      </c>
      <c r="J323" s="1" t="s">
        <v>4081</v>
      </c>
      <c r="K323" s="3" t="s">
        <v>4083</v>
      </c>
      <c r="L323" s="1" t="s">
        <v>128</v>
      </c>
      <c r="M323" s="102" t="s">
        <v>4084</v>
      </c>
      <c r="N323" s="1" t="s">
        <v>4085</v>
      </c>
      <c r="O323" s="1" t="s">
        <v>4080</v>
      </c>
      <c r="P323" s="1" t="s">
        <v>457</v>
      </c>
      <c r="Q323" s="97">
        <f>IFERROR(INDEX(BP:BP, MATCH(R323, BN:BN, 0)), "")</f>
        <v>1</v>
      </c>
      <c r="R323" s="1" t="s">
        <v>3325</v>
      </c>
      <c r="S323" s="1" t="s">
        <v>256</v>
      </c>
      <c r="T323" s="1" t="s">
        <v>4104</v>
      </c>
      <c r="U323" s="26" t="s">
        <v>22</v>
      </c>
      <c r="V323" s="1" t="s">
        <v>22</v>
      </c>
      <c r="W323" s="26" t="s">
        <v>22</v>
      </c>
      <c r="X323" s="10" t="s">
        <v>22</v>
      </c>
      <c r="Y323" s="10" t="s">
        <v>22</v>
      </c>
      <c r="Z323" s="26" t="s">
        <v>22</v>
      </c>
      <c r="AA323" s="26" t="s">
        <v>22</v>
      </c>
      <c r="AB323" s="4" t="s">
        <v>22</v>
      </c>
      <c r="AC323" s="4" t="s">
        <v>22</v>
      </c>
      <c r="AF323">
        <v>16</v>
      </c>
      <c r="AG323" t="str">
        <v>offshore wind energy</v>
      </c>
      <c r="AH323" t="str">
        <v>TWINNING FOR EXCELLENCE IN FLOATING WIND TURBINE AND HYDROGEN SYSTEMS</v>
      </c>
      <c r="AI323" t="str">
        <v>TETHYS</v>
      </c>
      <c r="AJ323">
        <v>101159567</v>
      </c>
      <c r="AK323">
        <v>45301</v>
      </c>
      <c r="AL323">
        <v>46660</v>
      </c>
      <c r="AM323" t="str">
        <v>null</v>
      </c>
      <c r="AN323" t="str">
        <v>null</v>
      </c>
      <c r="AO323" t="str">
        <v>null</v>
      </c>
      <c r="AP323" t="str">
        <v>null</v>
      </c>
      <c r="AQ323" t="str">
        <v>HORIZON.4.1 - Widening participation and spreading excellence</v>
      </c>
      <c r="AR323" t="str">
        <v>HORIZON-WIDERA-2023-ACCESS-02-02 - Twinning Green Deal</v>
      </c>
      <c r="AS323" t="str">
        <v>HORIZON-WIDERA-2023-ACCESS-02</v>
      </c>
      <c r="AT323" t="str">
        <v>https://cordis.europa.eu/project/id/101159567</v>
      </c>
      <c r="AU323" t="str">
        <v>coordinator</v>
      </c>
      <c r="AV323">
        <v>1</v>
      </c>
      <c r="AW323" t="str">
        <v>UNIVERSITY OF CYPRUS</v>
      </c>
      <c r="AX323" t="str">
        <v>Cyprus</v>
      </c>
      <c r="AY323" t="str">
        <v>€ 762 232,61</v>
      </c>
      <c r="AZ323" t="str">
        <v>www.linkedin.com/school/university-of-cyprus/</v>
      </c>
      <c r="BA323" t="str">
        <v>null</v>
      </c>
      <c r="BB323" t="str">
        <v>Dimitris Stagonas</v>
      </c>
      <c r="BC323" t="str">
        <v>Coordinator</v>
      </c>
      <c r="BD323" t="str">
        <v>stagonas.dimitris@ucy.ac.cy</v>
      </c>
      <c r="BE323" t="str">
        <v>+357 22893522</v>
      </c>
      <c r="BF323" t="str">
        <v>linkedin.com/in/dimitris-stagonas-2bb48446</v>
      </c>
      <c r="BG323" t="str">
        <v>null</v>
      </c>
      <c r="BH323" t="str">
        <v>null</v>
      </c>
      <c r="BN323" s="1" t="str">
        <v>UNIVERSIDADE CATOLICA PORTUGUESA</v>
      </c>
      <c r="BO323" t="s">
        <v>1483</v>
      </c>
      <c r="BP323" cm="1">
        <f t="array" ref="BP323">SUM(IF(FREQUENCY(IF($R$2:$R$3000=BO323, MATCH($C$2:$C$3000, $C$2:$C$3000, 0)), ROW($C$2:$C$3000)-ROW($C$2)+1), 1))</f>
        <v>1</v>
      </c>
      <c r="BV323" t="str">
        <v>UNIVERSIDADE CATOLICA PORTUGUESA</v>
      </c>
      <c r="BW323" cm="1">
        <f t="array" ref="BW323">SUM(--(FREQUENCY(IF($R$2:$R$1538=BV323, MATCH($C$2:$C$1538, $C$2:$C$1538, 0)), ROW($C$2:$C$1538)-ROW($C$2)+1)&gt;0))</f>
        <v>1</v>
      </c>
    </row>
    <row r="324" spans="1:75" ht="31.8" customHeight="1" x14ac:dyDescent="0.3">
      <c r="A324" s="84">
        <v>17</v>
      </c>
      <c r="B324" s="1" t="s">
        <v>22</v>
      </c>
      <c r="C324" s="1" t="s">
        <v>4079</v>
      </c>
      <c r="D324" s="1" t="s">
        <v>3751</v>
      </c>
      <c r="E324" s="1">
        <v>101103667</v>
      </c>
      <c r="F324" s="21">
        <v>45078</v>
      </c>
      <c r="G324" s="21">
        <v>46265</v>
      </c>
      <c r="H324" s="21" t="s">
        <v>2871</v>
      </c>
      <c r="I324" s="1" t="s">
        <v>4081</v>
      </c>
      <c r="J324" s="1" t="s">
        <v>4081</v>
      </c>
      <c r="K324" s="3" t="s">
        <v>4083</v>
      </c>
      <c r="L324" s="1" t="s">
        <v>128</v>
      </c>
      <c r="M324" s="102" t="s">
        <v>4084</v>
      </c>
      <c r="N324" s="1" t="s">
        <v>4085</v>
      </c>
      <c r="O324" s="1" t="s">
        <v>4080</v>
      </c>
      <c r="P324" s="1" t="s">
        <v>689</v>
      </c>
      <c r="Q324" s="97">
        <f>IFERROR(INDEX(BP:BP, MATCH(R324, BN:BN, 0)), "")</f>
        <v>1</v>
      </c>
      <c r="R324" s="1" t="s">
        <v>4091</v>
      </c>
      <c r="S324" s="1" t="s">
        <v>36</v>
      </c>
      <c r="T324" s="1" t="s">
        <v>4092</v>
      </c>
      <c r="U324" s="26" t="s">
        <v>22</v>
      </c>
      <c r="V324" s="1" t="s">
        <v>22</v>
      </c>
      <c r="W324" s="26" t="s">
        <v>22</v>
      </c>
      <c r="X324" s="10" t="s">
        <v>22</v>
      </c>
      <c r="Y324" s="10" t="s">
        <v>22</v>
      </c>
      <c r="Z324" s="26" t="s">
        <v>22</v>
      </c>
      <c r="AA324" s="26" t="s">
        <v>22</v>
      </c>
      <c r="AB324" s="4" t="s">
        <v>22</v>
      </c>
      <c r="AC324" s="4" t="s">
        <v>22</v>
      </c>
      <c r="AF324">
        <v>16</v>
      </c>
      <c r="AG324" t="str">
        <v>offshore wind energy</v>
      </c>
      <c r="AH324" t="str">
        <v>Twinning for an Offshore Wind Energy Partnership</v>
      </c>
      <c r="AI324" t="str">
        <v>TWIND</v>
      </c>
      <c r="AJ324" t="str">
        <v>857631  </v>
      </c>
      <c r="AK324">
        <v>43472</v>
      </c>
      <c r="AL324">
        <v>44926</v>
      </c>
      <c r="AM324" t="str">
        <v>null</v>
      </c>
      <c r="AN324" t="str">
        <v>€ 795 825,00</v>
      </c>
      <c r="AO324" t="str">
        <v>null</v>
      </c>
      <c r="AP324" t="str">
        <v>null</v>
      </c>
      <c r="AQ324" t="str">
        <v>H2020-EU.4.b. - Twinning of research institutions </v>
      </c>
      <c r="AR324" t="str">
        <v>WIDESPREAD-03-2018 - Twinning</v>
      </c>
      <c r="AS324" t="str">
        <v>H2020-WIDESPREAD-2018-2020</v>
      </c>
      <c r="AT324" t="str">
        <v>https://cordis.europa.eu/project/id/857631</v>
      </c>
      <c r="AU324" t="str">
        <v>null</v>
      </c>
      <c r="AV324">
        <v>1</v>
      </c>
      <c r="AW324" t="str">
        <v>FUNDACION TECNALIA RESEARCH &amp; INNOVATION</v>
      </c>
      <c r="AX324" t="str">
        <v>Spain</v>
      </c>
      <c r="AY324" t="str">
        <v>€ 173 500,00</v>
      </c>
      <c r="AZ324" t="str">
        <v>null</v>
      </c>
      <c r="BA324" t="str">
        <v>null</v>
      </c>
      <c r="BB324" t="str">
        <v>null</v>
      </c>
      <c r="BC324" t="str">
        <v>null</v>
      </c>
      <c r="BD324" t="str">
        <v>null</v>
      </c>
      <c r="BE324" t="str">
        <v>null</v>
      </c>
      <c r="BF324" t="str">
        <v>null</v>
      </c>
      <c r="BG324" t="str">
        <v>null</v>
      </c>
      <c r="BH324" t="str">
        <v>null</v>
      </c>
      <c r="BN324" s="93" t="str">
        <v>UPCOM CYPRUS LTD</v>
      </c>
      <c r="BO324" t="s">
        <v>1484</v>
      </c>
      <c r="BP324" cm="1">
        <f t="array" ref="BP324">SUM(IF(FREQUENCY(IF($R$2:$R$3000=BO324, MATCH($C$2:$C$3000, $C$2:$C$3000, 0)), ROW($C$2:$C$3000)-ROW($C$2)+1), 1))</f>
        <v>5</v>
      </c>
      <c r="BV324" t="str">
        <v>UPCOM CYPRUS LTD</v>
      </c>
      <c r="BW324" cm="1">
        <f t="array" ref="BW324">SUM(--(FREQUENCY(IF($R$2:$R$1538=BV324, MATCH($C$2:$C$1538, $C$2:$C$1538, 0)), ROW($C$2:$C$1538)-ROW($C$2)+1)&gt;0))</f>
        <v>1</v>
      </c>
    </row>
    <row r="325" spans="1:75" ht="31.8" customHeight="1" x14ac:dyDescent="0.3">
      <c r="A325" s="84">
        <v>17</v>
      </c>
      <c r="B325" s="1" t="s">
        <v>22</v>
      </c>
      <c r="C325" s="1" t="s">
        <v>4079</v>
      </c>
      <c r="D325" s="1" t="s">
        <v>3751</v>
      </c>
      <c r="E325" s="1">
        <v>101103667</v>
      </c>
      <c r="F325" s="21">
        <v>45078</v>
      </c>
      <c r="G325" s="21">
        <v>46265</v>
      </c>
      <c r="H325" s="21" t="s">
        <v>2871</v>
      </c>
      <c r="I325" s="1" t="s">
        <v>4081</v>
      </c>
      <c r="J325" s="1" t="s">
        <v>4081</v>
      </c>
      <c r="K325" s="3" t="s">
        <v>4083</v>
      </c>
      <c r="L325" s="1" t="s">
        <v>128</v>
      </c>
      <c r="M325" s="102" t="s">
        <v>4084</v>
      </c>
      <c r="N325" s="1" t="s">
        <v>4085</v>
      </c>
      <c r="O325" s="1" t="s">
        <v>4080</v>
      </c>
      <c r="P325" s="1" t="s">
        <v>457</v>
      </c>
      <c r="Q325" s="97">
        <f>IFERROR(INDEX(BP:BP, MATCH(R325, BN:BN, 0)), "")</f>
        <v>1</v>
      </c>
      <c r="R325" s="1" t="s">
        <v>1603</v>
      </c>
      <c r="S325" s="1" t="s">
        <v>662</v>
      </c>
      <c r="T325" s="1" t="s">
        <v>4093</v>
      </c>
      <c r="U325" s="26" t="s">
        <v>22</v>
      </c>
      <c r="V325" s="1" t="s">
        <v>22</v>
      </c>
      <c r="W325" s="26" t="s">
        <v>22</v>
      </c>
      <c r="X325" s="10" t="s">
        <v>22</v>
      </c>
      <c r="Y325" s="10" t="s">
        <v>22</v>
      </c>
      <c r="Z325" s="26" t="s">
        <v>22</v>
      </c>
      <c r="AA325" s="26" t="s">
        <v>22</v>
      </c>
      <c r="AB325" s="4" t="s">
        <v>22</v>
      </c>
      <c r="AC325" s="4" t="s">
        <v>22</v>
      </c>
      <c r="AF325">
        <v>16</v>
      </c>
      <c r="AG325" t="str">
        <v>offshore wind energy</v>
      </c>
      <c r="AH325" t="str">
        <v>Twinning for an Offshore Wind Energy Partnership</v>
      </c>
      <c r="AI325" t="str">
        <v>TWIND</v>
      </c>
      <c r="AJ325" t="str">
        <v>857631  </v>
      </c>
      <c r="AK325">
        <v>43472</v>
      </c>
      <c r="AL325">
        <v>44926</v>
      </c>
      <c r="AM325" t="str">
        <v>null</v>
      </c>
      <c r="AN325" t="str">
        <v>€ 795 825,00</v>
      </c>
      <c r="AO325" t="str">
        <v>null</v>
      </c>
      <c r="AP325" t="str">
        <v>null</v>
      </c>
      <c r="AQ325" t="str">
        <v>H2020-EU.4.b. - Twinning of research institutions </v>
      </c>
      <c r="AR325" t="str">
        <v>WIDESPREAD-03-2018 - Twinning</v>
      </c>
      <c r="AS325" t="str">
        <v>H2020-WIDESPREAD-2018-2020</v>
      </c>
      <c r="AT325" t="str">
        <v>https://cordis.europa.eu/project/id/857631</v>
      </c>
      <c r="AU325" t="str">
        <v>null</v>
      </c>
      <c r="AV325">
        <v>1</v>
      </c>
      <c r="AW325" t="str">
        <v>OFFSHORE RENEWABLE ENERGY CATAPULT</v>
      </c>
      <c r="AX325" t="str">
        <v>United Kingdom</v>
      </c>
      <c r="AY325" t="str">
        <v>€ 188 300,00</v>
      </c>
      <c r="AZ325" t="str">
        <v>null</v>
      </c>
      <c r="BA325" t="str">
        <v>null</v>
      </c>
      <c r="BB325" t="str">
        <v>null</v>
      </c>
      <c r="BC325" t="str">
        <v>null</v>
      </c>
      <c r="BD325" t="str">
        <v>null</v>
      </c>
      <c r="BE325" t="str">
        <v>null</v>
      </c>
      <c r="BF325" t="str">
        <v>null</v>
      </c>
      <c r="BG325" t="str">
        <v>null</v>
      </c>
      <c r="BH325" t="str">
        <v>null</v>
      </c>
      <c r="BN325" s="1" t="str">
        <v>VSB - TECHNICAL UNIVERSITY OF OSTRAVA</v>
      </c>
      <c r="BO325" t="s">
        <v>1489</v>
      </c>
      <c r="BP325" cm="1">
        <f t="array" ref="BP325">SUM(IF(FREQUENCY(IF($R$2:$R$3000=BO325, MATCH($C$2:$C$3000, $C$2:$C$3000, 0)), ROW($C$2:$C$3000)-ROW($C$2)+1), 1))</f>
        <v>2</v>
      </c>
      <c r="BV325" t="str">
        <v>VSB - TECHNICAL UNIVERSITY OF OSTRAVA</v>
      </c>
      <c r="BW325" cm="1">
        <f t="array" ref="BW325">SUM(--(FREQUENCY(IF($R$2:$R$1538=BV325, MATCH($C$2:$C$1538, $C$2:$C$1538, 0)), ROW($C$2:$C$1538)-ROW($C$2)+1)&gt;0))</f>
        <v>1</v>
      </c>
    </row>
    <row r="326" spans="1:75" ht="31.8" customHeight="1" x14ac:dyDescent="0.3">
      <c r="A326" s="84">
        <v>17</v>
      </c>
      <c r="B326" s="1" t="s">
        <v>22</v>
      </c>
      <c r="C326" s="1" t="s">
        <v>4079</v>
      </c>
      <c r="D326" s="1" t="s">
        <v>3751</v>
      </c>
      <c r="E326" s="1">
        <v>101103667</v>
      </c>
      <c r="F326" s="21">
        <v>45078</v>
      </c>
      <c r="G326" s="21">
        <v>46265</v>
      </c>
      <c r="H326" s="21" t="s">
        <v>2871</v>
      </c>
      <c r="I326" s="1" t="s">
        <v>4081</v>
      </c>
      <c r="J326" s="1" t="s">
        <v>4081</v>
      </c>
      <c r="K326" s="3" t="s">
        <v>4083</v>
      </c>
      <c r="L326" s="1" t="s">
        <v>128</v>
      </c>
      <c r="M326" s="102" t="s">
        <v>4084</v>
      </c>
      <c r="N326" s="1" t="s">
        <v>4085</v>
      </c>
      <c r="O326" s="1" t="s">
        <v>4080</v>
      </c>
      <c r="P326" s="1" t="s">
        <v>457</v>
      </c>
      <c r="Q326" s="97">
        <f>IFERROR(INDEX(BP:BP, MATCH(R326, BN:BN, 0)), "")</f>
        <v>1</v>
      </c>
      <c r="R326" s="1" t="s">
        <v>4089</v>
      </c>
      <c r="S326" s="1" t="s">
        <v>36</v>
      </c>
      <c r="T326" s="1" t="s">
        <v>4090</v>
      </c>
      <c r="U326" s="26" t="s">
        <v>22</v>
      </c>
      <c r="V326" s="1" t="s">
        <v>22</v>
      </c>
      <c r="W326" s="26" t="s">
        <v>22</v>
      </c>
      <c r="X326" s="10" t="s">
        <v>22</v>
      </c>
      <c r="Y326" s="10" t="s">
        <v>22</v>
      </c>
      <c r="Z326" s="26" t="s">
        <v>22</v>
      </c>
      <c r="AA326" s="26" t="s">
        <v>22</v>
      </c>
      <c r="AB326" s="4" t="s">
        <v>22</v>
      </c>
      <c r="AC326" s="4" t="s">
        <v>22</v>
      </c>
      <c r="AF326">
        <v>16</v>
      </c>
      <c r="AG326" t="str">
        <v>offshore wind energy</v>
      </c>
      <c r="AH326" t="str">
        <v>Twinning for an Offshore Wind Energy Partnership</v>
      </c>
      <c r="AI326" t="str">
        <v>TWIND</v>
      </c>
      <c r="AJ326" t="str">
        <v>857631  </v>
      </c>
      <c r="AK326">
        <v>43472</v>
      </c>
      <c r="AL326">
        <v>44926</v>
      </c>
      <c r="AM326" t="str">
        <v>null</v>
      </c>
      <c r="AN326" t="str">
        <v>€ 795 825,00</v>
      </c>
      <c r="AO326" t="str">
        <v>null</v>
      </c>
      <c r="AP326" t="str">
        <v>null</v>
      </c>
      <c r="AQ326" t="str">
        <v>H2020-EU.4.b. - Twinning of research institutions </v>
      </c>
      <c r="AR326" t="str">
        <v>WIDESPREAD-03-2018 - Twinning</v>
      </c>
      <c r="AS326" t="str">
        <v>H2020-WIDESPREAD-2018-2020</v>
      </c>
      <c r="AT326" t="str">
        <v>https://cordis.europa.eu/project/id/857631</v>
      </c>
      <c r="AU326" t="str">
        <v>null</v>
      </c>
      <c r="AV326">
        <v>1</v>
      </c>
      <c r="AW326" t="str">
        <v>TECHNISCHE UNIVERSITEIT DELFT</v>
      </c>
      <c r="AX326" t="str">
        <v>Netherlands</v>
      </c>
      <c r="AY326" t="str">
        <v>€ 189 650,00</v>
      </c>
      <c r="AZ326" t="str">
        <v>null</v>
      </c>
      <c r="BA326" t="str">
        <v>null</v>
      </c>
      <c r="BB326" t="str">
        <v>null</v>
      </c>
      <c r="BC326" t="str">
        <v>null</v>
      </c>
      <c r="BD326" t="str">
        <v>null</v>
      </c>
      <c r="BE326" t="str">
        <v>null</v>
      </c>
      <c r="BF326" t="str">
        <v>null</v>
      </c>
      <c r="BG326" t="str">
        <v>null</v>
      </c>
      <c r="BH326" t="str">
        <v>null</v>
      </c>
      <c r="BN326" s="93" t="str">
        <v>MITIS</v>
      </c>
      <c r="BO326" t="s">
        <v>1495</v>
      </c>
      <c r="BP326" cm="1">
        <f t="array" ref="BP326">SUM(IF(FREQUENCY(IF($R$2:$R$3000=BO326, MATCH($C$2:$C$3000, $C$2:$C$3000, 0)), ROW($C$2:$C$3000)-ROW($C$2)+1), 1))</f>
        <v>2</v>
      </c>
      <c r="BV326" t="str">
        <v>MITIS</v>
      </c>
      <c r="BW326" cm="1">
        <f t="array" ref="BW326">SUM(--(FREQUENCY(IF($R$2:$R$1538=BV326, MATCH($C$2:$C$1538, $C$2:$C$1538, 0)), ROW($C$2:$C$1538)-ROW($C$2)+1)&gt;0))</f>
        <v>1</v>
      </c>
    </row>
    <row r="327" spans="1:75" ht="31.8" customHeight="1" x14ac:dyDescent="0.3">
      <c r="A327" s="84">
        <v>17</v>
      </c>
      <c r="B327" s="1" t="s">
        <v>22</v>
      </c>
      <c r="C327" s="1" t="s">
        <v>4079</v>
      </c>
      <c r="D327" s="1" t="s">
        <v>3751</v>
      </c>
      <c r="E327" s="1">
        <v>101103667</v>
      </c>
      <c r="F327" s="21">
        <v>45078</v>
      </c>
      <c r="G327" s="21">
        <v>46265</v>
      </c>
      <c r="H327" s="21" t="s">
        <v>2871</v>
      </c>
      <c r="I327" s="1" t="s">
        <v>4081</v>
      </c>
      <c r="J327" s="1" t="s">
        <v>4081</v>
      </c>
      <c r="K327" s="3" t="s">
        <v>4083</v>
      </c>
      <c r="L327" s="1" t="s">
        <v>128</v>
      </c>
      <c r="M327" s="102" t="s">
        <v>4084</v>
      </c>
      <c r="N327" s="1" t="s">
        <v>4085</v>
      </c>
      <c r="O327" s="1" t="s">
        <v>4080</v>
      </c>
      <c r="P327" s="1" t="s">
        <v>1273</v>
      </c>
      <c r="Q327" s="97">
        <f>IFERROR(INDEX(BP:BP, MATCH(R327, BN:BN, 0)), "")</f>
        <v>1</v>
      </c>
      <c r="R327" s="1" t="s">
        <v>4108</v>
      </c>
      <c r="S327" s="1" t="s">
        <v>449</v>
      </c>
      <c r="T327" s="1" t="s">
        <v>2970</v>
      </c>
      <c r="U327" s="26" t="s">
        <v>22</v>
      </c>
      <c r="V327" s="1" t="s">
        <v>22</v>
      </c>
      <c r="W327" s="26" t="s">
        <v>22</v>
      </c>
      <c r="X327" s="10" t="s">
        <v>22</v>
      </c>
      <c r="Y327" s="10" t="s">
        <v>22</v>
      </c>
      <c r="Z327" s="26" t="s">
        <v>22</v>
      </c>
      <c r="AA327" s="26" t="s">
        <v>22</v>
      </c>
      <c r="AB327" s="4" t="s">
        <v>22</v>
      </c>
      <c r="AC327" s="4" t="s">
        <v>22</v>
      </c>
      <c r="AF327">
        <v>16</v>
      </c>
      <c r="AG327" t="str">
        <v>offshore wind energy</v>
      </c>
      <c r="AH327" t="str">
        <v>Twinning for an Offshore Wind Energy Partnership</v>
      </c>
      <c r="AI327" t="str">
        <v>TWIND</v>
      </c>
      <c r="AJ327" t="str">
        <v>857631  </v>
      </c>
      <c r="AK327">
        <v>43472</v>
      </c>
      <c r="AL327">
        <v>44926</v>
      </c>
      <c r="AM327" t="str">
        <v>null</v>
      </c>
      <c r="AN327" t="str">
        <v>€ 795 825,00</v>
      </c>
      <c r="AO327" t="str">
        <v>null</v>
      </c>
      <c r="AP327" t="str">
        <v>null</v>
      </c>
      <c r="AQ327" t="str">
        <v>H2020-EU.4.b. - Twinning of research institutions </v>
      </c>
      <c r="AR327" t="str">
        <v>WIDESPREAD-03-2018 - Twinning</v>
      </c>
      <c r="AS327" t="str">
        <v>H2020-WIDESPREAD-2018-2020</v>
      </c>
      <c r="AT327" t="str">
        <v>https://cordis.europa.eu/project/id/857631</v>
      </c>
      <c r="AU327" t="str">
        <v>coordinator</v>
      </c>
      <c r="AV327">
        <v>1</v>
      </c>
      <c r="AW327" t="str">
        <v>WAVEC/OFFSHORE RENEWABLES - CENTRO DE ENERGIA OFFSHORE ASSOCIACAO</v>
      </c>
      <c r="AX327" t="str">
        <v>Portugal</v>
      </c>
      <c r="AY327" t="str">
        <v>€ 244 375,00</v>
      </c>
      <c r="AZ327" t="str">
        <v>null</v>
      </c>
      <c r="BA327" t="str">
        <v>null</v>
      </c>
      <c r="BB327" t="str">
        <v>Marco Alves</v>
      </c>
      <c r="BC327" t="str">
        <v>CEO &amp; President of the Board</v>
      </c>
      <c r="BD327" t="str">
        <v>ma</v>
      </c>
      <c r="BE327" t="str">
        <v>null</v>
      </c>
      <c r="BF327" t="str">
        <v>http://www.linkedin.com/in/marcoaraujoalves</v>
      </c>
      <c r="BG327" t="str">
        <v>null</v>
      </c>
      <c r="BH327" t="str">
        <v>null</v>
      </c>
      <c r="BN327" s="1" t="str">
        <v>CORPORATION DE L ECOLE POLYTECHNIQUE DE MONTREAL ASSOCIATION</v>
      </c>
      <c r="BO327" t="s">
        <v>1502</v>
      </c>
      <c r="BP327" cm="1">
        <f t="array" ref="BP327">SUM(IF(FREQUENCY(IF($R$2:$R$3000=BO327, MATCH($C$2:$C$3000, $C$2:$C$3000, 0)), ROW($C$2:$C$3000)-ROW($C$2)+1), 1))</f>
        <v>1</v>
      </c>
      <c r="BV327" t="str">
        <v>CORPORATION DE L ECOLE POLYTECHNIQUE DE MONTREAL ASSOCIATION</v>
      </c>
      <c r="BW327" cm="1">
        <f t="array" ref="BW327">SUM(--(FREQUENCY(IF($R$2:$R$1538=BV327, MATCH($C$2:$C$1538, $C$2:$C$1538, 0)), ROW($C$2:$C$1538)-ROW($C$2)+1)&gt;0))</f>
        <v>1</v>
      </c>
    </row>
    <row r="328" spans="1:75" ht="31.8" customHeight="1" x14ac:dyDescent="0.3">
      <c r="A328" s="84">
        <v>17</v>
      </c>
      <c r="B328" s="1" t="s">
        <v>22</v>
      </c>
      <c r="C328" s="1" t="s">
        <v>4079</v>
      </c>
      <c r="D328" s="1" t="s">
        <v>3751</v>
      </c>
      <c r="E328" s="1">
        <v>101103667</v>
      </c>
      <c r="F328" s="21">
        <v>45078</v>
      </c>
      <c r="G328" s="21">
        <v>46265</v>
      </c>
      <c r="H328" s="21" t="s">
        <v>2871</v>
      </c>
      <c r="I328" s="1" t="s">
        <v>4081</v>
      </c>
      <c r="J328" s="1" t="s">
        <v>4081</v>
      </c>
      <c r="K328" s="3" t="s">
        <v>4083</v>
      </c>
      <c r="L328" s="1" t="s">
        <v>128</v>
      </c>
      <c r="M328" s="102" t="s">
        <v>4084</v>
      </c>
      <c r="N328" s="1" t="s">
        <v>4085</v>
      </c>
      <c r="O328" s="1" t="s">
        <v>4080</v>
      </c>
      <c r="P328" s="1" t="s">
        <v>689</v>
      </c>
      <c r="Q328" s="97">
        <f>IFERROR(INDEX(BP:BP, MATCH(R328, BN:BN, 0)), "")</f>
        <v>1</v>
      </c>
      <c r="R328" s="1" t="s">
        <v>4097</v>
      </c>
      <c r="S328" s="1" t="s">
        <v>61</v>
      </c>
      <c r="T328" s="1" t="s">
        <v>4098</v>
      </c>
      <c r="U328" s="26" t="s">
        <v>22</v>
      </c>
      <c r="V328" s="1" t="s">
        <v>22</v>
      </c>
      <c r="W328" s="26" t="s">
        <v>22</v>
      </c>
      <c r="X328" s="10" t="s">
        <v>22</v>
      </c>
      <c r="Y328" s="10" t="s">
        <v>22</v>
      </c>
      <c r="Z328" s="26" t="s">
        <v>22</v>
      </c>
      <c r="AA328" s="26" t="s">
        <v>22</v>
      </c>
      <c r="AB328" s="4" t="s">
        <v>22</v>
      </c>
      <c r="AC328" s="4" t="s">
        <v>22</v>
      </c>
      <c r="AF328">
        <v>16</v>
      </c>
      <c r="AG328" t="str">
        <v>offshore wind energy</v>
      </c>
      <c r="AH328" t="str">
        <v>Twinning for an Offshore Wind Energy Partnership</v>
      </c>
      <c r="AI328" t="str">
        <v>TWIND</v>
      </c>
      <c r="AJ328" t="str">
        <v>857631  </v>
      </c>
      <c r="AK328">
        <v>43472</v>
      </c>
      <c r="AL328">
        <v>44926</v>
      </c>
      <c r="AM328" t="str">
        <v>null</v>
      </c>
      <c r="AN328" t="str">
        <v>€ 795 825,00</v>
      </c>
      <c r="AO328" t="str">
        <v>null</v>
      </c>
      <c r="AP328" t="str">
        <v>null</v>
      </c>
      <c r="AQ328" t="str">
        <v>H2020-EU.4.b. - Twinning of research institutions </v>
      </c>
      <c r="AR328" t="str">
        <v>WIDESPREAD-03-2018 - Twinning</v>
      </c>
      <c r="AS328" t="str">
        <v>H2020-WIDESPREAD-2018-2020</v>
      </c>
      <c r="AT328" t="str">
        <v>https://cordis.europa.eu/project/id/857631</v>
      </c>
      <c r="AU328" t="str">
        <v>coordinator</v>
      </c>
      <c r="AV328">
        <v>1</v>
      </c>
      <c r="AW328" t="str">
        <v>WAVEC/OFFSHORE RENEWABLES - CENTRO DE ENERGIA OFFSHORE ASSOCIACAO</v>
      </c>
      <c r="AX328" t="str">
        <v>Portugal</v>
      </c>
      <c r="AY328" t="str">
        <v>€ 244 375,01</v>
      </c>
      <c r="AZ328" t="str">
        <v>null</v>
      </c>
      <c r="BA328" t="str">
        <v>null</v>
      </c>
      <c r="BB328" t="str">
        <v>Tom Russell</v>
      </c>
      <c r="BC328" t="str">
        <v>Author</v>
      </c>
      <c r="BD328" t="str">
        <v>Tom.Russell@4coffshore.net</v>
      </c>
      <c r="BE328" t="str">
        <v>01502 307037</v>
      </c>
      <c r="BF328" t="str">
        <v>null</v>
      </c>
      <c r="BG328" t="str">
        <v>null</v>
      </c>
      <c r="BH328" t="str">
        <v>null</v>
      </c>
      <c r="BN328" s="93" t="str">
        <v>CREATIVE OPTIMIZATION SWEDEN AB</v>
      </c>
      <c r="BO328" t="s">
        <v>1509</v>
      </c>
      <c r="BP328" cm="1">
        <f t="array" ref="BP328">SUM(IF(FREQUENCY(IF($R$2:$R$3000=BO328, MATCH($C$2:$C$3000, $C$2:$C$3000, 0)), ROW($C$2:$C$3000)-ROW($C$2)+1), 1))</f>
        <v>2</v>
      </c>
      <c r="BV328" t="str">
        <v>CREATIVE OPTIMIZATION SWEDEN AB</v>
      </c>
      <c r="BW328" cm="1">
        <f t="array" ref="BW328">SUM(--(FREQUENCY(IF($R$2:$R$1538=BV328, MATCH($C$2:$C$1538, $C$2:$C$1538, 0)), ROW($C$2:$C$1538)-ROW($C$2)+1)&gt;0))</f>
        <v>1</v>
      </c>
    </row>
    <row r="329" spans="1:75" ht="31.8" customHeight="1" x14ac:dyDescent="0.3">
      <c r="A329" s="84">
        <v>17</v>
      </c>
      <c r="B329" s="1" t="s">
        <v>22</v>
      </c>
      <c r="C329" s="1" t="s">
        <v>4079</v>
      </c>
      <c r="D329" s="1" t="s">
        <v>3751</v>
      </c>
      <c r="E329" s="1">
        <v>101103667</v>
      </c>
      <c r="F329" s="21">
        <v>45078</v>
      </c>
      <c r="G329" s="21">
        <v>46265</v>
      </c>
      <c r="H329" s="21" t="s">
        <v>2871</v>
      </c>
      <c r="I329" s="1" t="s">
        <v>4081</v>
      </c>
      <c r="J329" s="1" t="s">
        <v>4081</v>
      </c>
      <c r="K329" s="3" t="s">
        <v>4083</v>
      </c>
      <c r="L329" s="1" t="s">
        <v>128</v>
      </c>
      <c r="M329" s="102" t="s">
        <v>4084</v>
      </c>
      <c r="N329" s="1" t="s">
        <v>4085</v>
      </c>
      <c r="O329" s="1" t="s">
        <v>4080</v>
      </c>
      <c r="P329" s="1" t="s">
        <v>689</v>
      </c>
      <c r="Q329" s="97">
        <f>IFERROR(INDEX(BP:BP, MATCH(R329, BN:BN, 0)), "")</f>
        <v>1</v>
      </c>
      <c r="R329" s="1" t="s">
        <v>2620</v>
      </c>
      <c r="S329" s="1" t="s">
        <v>132</v>
      </c>
      <c r="T329" s="1" t="s">
        <v>4099</v>
      </c>
      <c r="U329" s="26" t="s">
        <v>22</v>
      </c>
      <c r="V329" s="1" t="s">
        <v>22</v>
      </c>
      <c r="W329" s="26" t="s">
        <v>22</v>
      </c>
      <c r="X329" s="10" t="s">
        <v>22</v>
      </c>
      <c r="Y329" s="10" t="s">
        <v>22</v>
      </c>
      <c r="Z329" s="26" t="s">
        <v>22</v>
      </c>
      <c r="AA329" s="26" t="s">
        <v>22</v>
      </c>
      <c r="AB329" s="4" t="s">
        <v>22</v>
      </c>
      <c r="AC329" s="4" t="s">
        <v>22</v>
      </c>
      <c r="AF329">
        <v>3</v>
      </c>
      <c r="AG329" t="str">
        <v>HORIZON-MISS-2025-03-OCEAN-03: Digital technologies and energy transition in fisheries and/or aquaculture –</v>
      </c>
      <c r="AH329" t="str">
        <v>circUlar Low Trophic oFfshore Aquaculture in wind farms and Restoration of Marine Space</v>
      </c>
      <c r="AI329" t="str">
        <v>ULTFARMS</v>
      </c>
      <c r="AJ329">
        <v>101093888</v>
      </c>
      <c r="AK329">
        <v>44927</v>
      </c>
      <c r="AL329">
        <v>46203</v>
      </c>
      <c r="AM329" t="str">
        <v>null</v>
      </c>
      <c r="AN329" t="str">
        <v>€ 10 312 249,51</v>
      </c>
      <c r="AO329" t="str">
        <v>null</v>
      </c>
      <c r="AP329" t="str">
        <v>null</v>
      </c>
      <c r="AQ329" t="str">
        <v>HORIZON.2.6 - Food, Bioeconomy Natural Resources, Agriculture and Environment</v>
      </c>
      <c r="AR329" t="str">
        <v>HORIZON-MISS-2021-OCEAN-04-01 - Lighthouse in the Baltic and the North Sea basins - Low impact marine aquaculture and multi-purpose use of marine space</v>
      </c>
      <c r="AS329" t="str">
        <v>HORIZON-MISS-2021-OCEAN-04</v>
      </c>
      <c r="AT329" t="str">
        <v>https://cordis.europa.eu/project/id/101093888</v>
      </c>
      <c r="AU329" t="str">
        <v>Participant</v>
      </c>
      <c r="AV329">
        <v>1</v>
      </c>
      <c r="AW329" t="str">
        <v>FORSCHUNGS- UND ENTWICKLUNGSZENTRUM FACHHOCHSCHULE KIEL GMBH</v>
      </c>
      <c r="AX329" t="str">
        <v>Germany</v>
      </c>
      <c r="AY329" t="str">
        <v>€ 1 461 847,50</v>
      </c>
      <c r="AZ329" t="str">
        <v>null</v>
      </c>
      <c r="BA329" t="str">
        <v>null</v>
      </c>
      <c r="BB329" t="str">
        <v>null</v>
      </c>
      <c r="BC329" t="str">
        <v>null</v>
      </c>
      <c r="BD329" t="str">
        <v>null</v>
      </c>
      <c r="BE329" t="str">
        <v>null</v>
      </c>
      <c r="BF329" t="str">
        <v>null</v>
      </c>
      <c r="BG329" t="str">
        <v>null</v>
      </c>
      <c r="BH329" t="str">
        <v>null</v>
      </c>
      <c r="BN329" s="1" t="str">
        <v>EIFER EUROPAISCHES INSTITUT FUR ENERGIEFORSCHUNG EDF KIT EWIV</v>
      </c>
      <c r="BO329" t="s">
        <v>1511</v>
      </c>
      <c r="BP329" cm="1">
        <f t="array" ref="BP329">SUM(IF(FREQUENCY(IF($R$2:$R$3000=BO329, MATCH($C$2:$C$3000, $C$2:$C$3000, 0)), ROW($C$2:$C$3000)-ROW($C$2)+1), 1))</f>
        <v>1</v>
      </c>
      <c r="BV329" t="str">
        <v>EIFER EUROPAISCHES INSTITUT FUR ENERGIEFORSCHUNG EDF KIT EWIV</v>
      </c>
      <c r="BW329" cm="1">
        <f t="array" ref="BW329">SUM(--(FREQUENCY(IF($R$2:$R$1538=BV329, MATCH($C$2:$C$1538, $C$2:$C$1538, 0)), ROW($C$2:$C$1538)-ROW($C$2)+1)&gt;0))</f>
        <v>1</v>
      </c>
    </row>
    <row r="330" spans="1:75" ht="31.8" customHeight="1" x14ac:dyDescent="0.3">
      <c r="A330" s="56">
        <v>15</v>
      </c>
      <c r="B330" s="54" t="s">
        <v>3713</v>
      </c>
      <c r="C330" s="1" t="s">
        <v>1613</v>
      </c>
      <c r="D330" s="1" t="s">
        <v>1614</v>
      </c>
      <c r="E330" s="1">
        <v>101073878</v>
      </c>
      <c r="F330" s="21">
        <v>44835</v>
      </c>
      <c r="G330" s="21">
        <v>45930</v>
      </c>
      <c r="H330" s="1" t="s">
        <v>22</v>
      </c>
      <c r="I330" s="1" t="s">
        <v>22</v>
      </c>
      <c r="J330" s="1" t="s">
        <v>22</v>
      </c>
      <c r="K330" s="1" t="s">
        <v>22</v>
      </c>
      <c r="L330" s="1" t="s">
        <v>657</v>
      </c>
      <c r="M330" s="102" t="s">
        <v>1615</v>
      </c>
      <c r="N330" s="1" t="s">
        <v>1616</v>
      </c>
      <c r="O330" s="1" t="s">
        <v>1617</v>
      </c>
      <c r="P330" s="1" t="s">
        <v>22</v>
      </c>
      <c r="Q330" s="97">
        <f>IFERROR(INDEX(BP:BP, MATCH(R330, BN:BN, 0)), "")</f>
        <v>2</v>
      </c>
      <c r="R330" s="1" t="s">
        <v>325</v>
      </c>
      <c r="S330" s="1" t="s">
        <v>38</v>
      </c>
      <c r="T330" s="1" t="s">
        <v>22</v>
      </c>
      <c r="U330" s="1" t="s">
        <v>22</v>
      </c>
      <c r="V330" s="1" t="s">
        <v>22</v>
      </c>
      <c r="W330" s="1" t="s">
        <v>22</v>
      </c>
      <c r="X330" s="1" t="s">
        <v>22</v>
      </c>
      <c r="Y330" s="1" t="s">
        <v>22</v>
      </c>
      <c r="Z330" s="1" t="s">
        <v>22</v>
      </c>
      <c r="AA330" s="1" t="s">
        <v>22</v>
      </c>
      <c r="AB330" s="4" t="s">
        <v>22</v>
      </c>
      <c r="AC330" s="4" t="s">
        <v>22</v>
      </c>
      <c r="AF330">
        <v>3</v>
      </c>
      <c r="AG330" t="str">
        <v>HORIZON-MISS-2025-03-OCEAN-03: Digital technologies and energy transition in fisheries and/or aquaculture –</v>
      </c>
      <c r="AH330" t="str">
        <v>circUlar Low Trophic oFfshore Aquaculture in wind farms and Restoration of Marine Space</v>
      </c>
      <c r="AI330" t="str">
        <v>ULTFARMS</v>
      </c>
      <c r="AJ330">
        <v>101093888</v>
      </c>
      <c r="AK330">
        <v>44927</v>
      </c>
      <c r="AL330">
        <v>46203</v>
      </c>
      <c r="AM330" t="str">
        <v>null</v>
      </c>
      <c r="AN330" t="str">
        <v>€ 10 312 249,51</v>
      </c>
      <c r="AO330" t="str">
        <v>null</v>
      </c>
      <c r="AP330" t="str">
        <v>null</v>
      </c>
      <c r="AQ330" t="str">
        <v>HORIZON.2.6 - Food, Bioeconomy Natural Resources, Agriculture and Environment</v>
      </c>
      <c r="AR330" t="str">
        <v>HORIZON-MISS-2021-OCEAN-04-01 - Lighthouse in the Baltic and the North Sea basins - Low impact marine aquaculture and multi-purpose use of marine space</v>
      </c>
      <c r="AS330" t="str">
        <v>HORIZON-MISS-2021-OCEAN-04</v>
      </c>
      <c r="AT330" t="str">
        <v>https://cordis.europa.eu/project/id/101093888</v>
      </c>
      <c r="AU330" t="str">
        <v>Participant</v>
      </c>
      <c r="AV330">
        <v>2</v>
      </c>
      <c r="AW330" t="str">
        <v>INSTITUT ROYAL DES SCIENCES NATURELLES DE BELGIQUE</v>
      </c>
      <c r="AX330" t="str">
        <v>Belgium</v>
      </c>
      <c r="AY330" t="str">
        <v>€ 256 250,00</v>
      </c>
      <c r="AZ330" t="str">
        <v>null</v>
      </c>
      <c r="BA330" t="str">
        <v>null</v>
      </c>
      <c r="BB330" t="str">
        <v>null</v>
      </c>
      <c r="BC330" t="str">
        <v>null</v>
      </c>
      <c r="BD330" t="str">
        <v>null</v>
      </c>
      <c r="BE330" t="str">
        <v>null</v>
      </c>
      <c r="BF330" t="str">
        <v>null</v>
      </c>
      <c r="BG330" t="str">
        <v>null</v>
      </c>
      <c r="BH330" t="str">
        <v>null</v>
      </c>
      <c r="BN330" s="93" t="str">
        <v>ETA - ENERGIA, TRASPORTI, AGRICOLTURA SRL</v>
      </c>
      <c r="BO330" t="s">
        <v>1514</v>
      </c>
      <c r="BP330" cm="1">
        <f t="array" ref="BP330">SUM(IF(FREQUENCY(IF($R$2:$R$3000=BO330, MATCH($C$2:$C$3000, $C$2:$C$3000, 0)), ROW($C$2:$C$3000)-ROW($C$2)+1), 1))</f>
        <v>1</v>
      </c>
      <c r="BV330" t="str">
        <v>ETA - ENERGIA, TRASPORTI, AGRICOLTURA SRL</v>
      </c>
      <c r="BW330" cm="1">
        <f t="array" ref="BW330">SUM(--(FREQUENCY(IF($R$2:$R$1538=BV330, MATCH($C$2:$C$1538, $C$2:$C$1538, 0)), ROW($C$2:$C$1538)-ROW($C$2)+1)&gt;0))</f>
        <v>1</v>
      </c>
    </row>
    <row r="331" spans="1:75" ht="31.8" customHeight="1" x14ac:dyDescent="0.3">
      <c r="A331" s="56">
        <v>15</v>
      </c>
      <c r="B331" s="54" t="s">
        <v>3713</v>
      </c>
      <c r="C331" s="1" t="s">
        <v>1613</v>
      </c>
      <c r="D331" s="1" t="s">
        <v>1614</v>
      </c>
      <c r="E331" s="1">
        <v>101073878</v>
      </c>
      <c r="F331" s="21">
        <v>44835</v>
      </c>
      <c r="G331" s="21">
        <v>45930</v>
      </c>
      <c r="H331" s="1" t="s">
        <v>22</v>
      </c>
      <c r="I331" s="1" t="s">
        <v>22</v>
      </c>
      <c r="J331" s="1" t="s">
        <v>22</v>
      </c>
      <c r="K331" s="1" t="s">
        <v>22</v>
      </c>
      <c r="L331" s="1" t="s">
        <v>657</v>
      </c>
      <c r="M331" s="102" t="s">
        <v>1615</v>
      </c>
      <c r="N331" s="1" t="s">
        <v>1616</v>
      </c>
      <c r="O331" s="1" t="s">
        <v>1617</v>
      </c>
      <c r="P331" s="1" t="s">
        <v>22</v>
      </c>
      <c r="Q331" s="97">
        <f>IFERROR(INDEX(BP:BP, MATCH(R331, BN:BN, 0)), "")</f>
        <v>1</v>
      </c>
      <c r="R331" s="1" t="s">
        <v>1618</v>
      </c>
      <c r="S331" s="1" t="s">
        <v>318</v>
      </c>
      <c r="T331" s="1" t="s">
        <v>22</v>
      </c>
      <c r="U331" s="1" t="s">
        <v>1619</v>
      </c>
      <c r="V331" s="1" t="s">
        <v>22</v>
      </c>
      <c r="W331" s="1" t="s">
        <v>1620</v>
      </c>
      <c r="X331" s="1" t="s">
        <v>408</v>
      </c>
      <c r="Y331" s="1" t="s">
        <v>1621</v>
      </c>
      <c r="Z331" s="1" t="s">
        <v>22</v>
      </c>
      <c r="AA331" s="1" t="s">
        <v>1622</v>
      </c>
      <c r="AB331" s="4" t="s">
        <v>22</v>
      </c>
      <c r="AC331" s="4" t="s">
        <v>22</v>
      </c>
      <c r="AF331">
        <v>3</v>
      </c>
      <c r="AG331" t="str">
        <v>HORIZON-MISS-2025-03-OCEAN-03: Digital technologies and energy transition in fisheries and/or aquaculture –</v>
      </c>
      <c r="AH331" t="str">
        <v>circUlar Low Trophic oFfshore Aquaculture in wind farms and Restoration of Marine Space</v>
      </c>
      <c r="AI331" t="str">
        <v>ULTFARMS</v>
      </c>
      <c r="AJ331">
        <v>101093888</v>
      </c>
      <c r="AK331">
        <v>44927</v>
      </c>
      <c r="AL331">
        <v>46203</v>
      </c>
      <c r="AM331" t="str">
        <v>null</v>
      </c>
      <c r="AN331" t="str">
        <v>€ 10 312 249,51</v>
      </c>
      <c r="AO331" t="str">
        <v>null</v>
      </c>
      <c r="AP331" t="str">
        <v>null</v>
      </c>
      <c r="AQ331" t="str">
        <v>HORIZON.2.6 - Food, Bioeconomy Natural Resources, Agriculture and Environment</v>
      </c>
      <c r="AR331" t="str">
        <v>HORIZON-MISS-2021-OCEAN-04-01 - Lighthouse in the Baltic and the North Sea basins - Low impact marine aquaculture and multi-purpose use of marine space</v>
      </c>
      <c r="AS331" t="str">
        <v>HORIZON-MISS-2021-OCEAN-04</v>
      </c>
      <c r="AT331" t="str">
        <v>https://cordis.europa.eu/project/id/101093888</v>
      </c>
      <c r="AU331" t="str">
        <v>Coordinator</v>
      </c>
      <c r="AV331">
        <v>2</v>
      </c>
      <c r="AW331" t="str">
        <v>STICHTING DELTARES</v>
      </c>
      <c r="AX331" t="str">
        <v>Netherlands</v>
      </c>
      <c r="AY331" t="str">
        <v>€ 1 633 750,00</v>
      </c>
      <c r="AZ331" t="str">
        <v>null</v>
      </c>
      <c r="BA331" t="str">
        <v>null</v>
      </c>
      <c r="BB331" t="str">
        <v>null</v>
      </c>
      <c r="BC331" t="str">
        <v>null</v>
      </c>
      <c r="BD331" t="str">
        <v>null</v>
      </c>
      <c r="BE331" t="str">
        <v>null</v>
      </c>
      <c r="BF331" t="str">
        <v>null</v>
      </c>
      <c r="BG331" t="str">
        <v>null</v>
      </c>
      <c r="BH331" t="str">
        <v>null</v>
      </c>
      <c r="BN331" s="1" t="str">
        <v>JOHNSON MATTHEY PLC</v>
      </c>
      <c r="BO331" t="s">
        <v>1516</v>
      </c>
      <c r="BP331" cm="1">
        <f t="array" ref="BP331">SUM(IF(FREQUENCY(IF($R$2:$R$3000=BO331, MATCH($C$2:$C$3000, $C$2:$C$3000, 0)), ROW($C$2:$C$3000)-ROW($C$2)+1), 1))</f>
        <v>1</v>
      </c>
      <c r="BV331" t="str">
        <v>JOHNSON MATTHEY PLC</v>
      </c>
      <c r="BW331" cm="1">
        <f t="array" ref="BW331">SUM(--(FREQUENCY(IF($R$2:$R$1538=BV331, MATCH($C$2:$C$1538, $C$2:$C$1538, 0)), ROW($C$2:$C$1538)-ROW($C$2)+1)&gt;0))</f>
        <v>2</v>
      </c>
    </row>
    <row r="332" spans="1:75" ht="31.8" customHeight="1" x14ac:dyDescent="0.3">
      <c r="A332" s="56">
        <v>15</v>
      </c>
      <c r="B332" s="54" t="s">
        <v>3713</v>
      </c>
      <c r="C332" s="1" t="s">
        <v>1613</v>
      </c>
      <c r="D332" s="1" t="s">
        <v>1614</v>
      </c>
      <c r="E332" s="1">
        <v>101073878</v>
      </c>
      <c r="F332" s="21">
        <v>44835</v>
      </c>
      <c r="G332" s="21">
        <v>45930</v>
      </c>
      <c r="H332" s="1" t="s">
        <v>22</v>
      </c>
      <c r="I332" s="1" t="s">
        <v>22</v>
      </c>
      <c r="J332" s="1" t="s">
        <v>22</v>
      </c>
      <c r="K332" s="1" t="s">
        <v>22</v>
      </c>
      <c r="L332" s="1" t="s">
        <v>657</v>
      </c>
      <c r="M332" s="102" t="s">
        <v>1615</v>
      </c>
      <c r="N332" s="1" t="s">
        <v>1616</v>
      </c>
      <c r="O332" s="1" t="s">
        <v>1617</v>
      </c>
      <c r="P332" s="1" t="s">
        <v>22</v>
      </c>
      <c r="Q332" s="97">
        <f>IFERROR(INDEX(BP:BP, MATCH(R332, BN:BN, 0)), "")</f>
        <v>1</v>
      </c>
      <c r="R332" s="1" t="s">
        <v>1623</v>
      </c>
      <c r="S332" s="1" t="s">
        <v>318</v>
      </c>
      <c r="T332" s="1" t="s">
        <v>22</v>
      </c>
      <c r="U332" s="1" t="s">
        <v>22</v>
      </c>
      <c r="V332" s="1" t="s">
        <v>22</v>
      </c>
      <c r="W332" s="1" t="s">
        <v>22</v>
      </c>
      <c r="X332" s="1" t="s">
        <v>22</v>
      </c>
      <c r="Y332" s="1" t="s">
        <v>22</v>
      </c>
      <c r="Z332" s="1" t="s">
        <v>22</v>
      </c>
      <c r="AA332" s="1" t="s">
        <v>22</v>
      </c>
      <c r="AB332" s="4" t="s">
        <v>22</v>
      </c>
      <c r="AC332" s="4" t="s">
        <v>22</v>
      </c>
      <c r="AF332">
        <v>3</v>
      </c>
      <c r="AG332" t="str">
        <v>HORIZON-MISS-2025-03-OCEAN-03: Digital technologies and energy transition in fisheries and/or aquaculture –</v>
      </c>
      <c r="AH332" t="str">
        <v>circUlar Low Trophic oFfshore Aquaculture in wind farms and Restoration of Marine Space</v>
      </c>
      <c r="AI332" t="str">
        <v>ULTFARMS</v>
      </c>
      <c r="AJ332">
        <v>101093888</v>
      </c>
      <c r="AK332">
        <v>44927</v>
      </c>
      <c r="AL332">
        <v>46203</v>
      </c>
      <c r="AM332" t="str">
        <v>null</v>
      </c>
      <c r="AN332" t="str">
        <v>€ 10 312 249,51</v>
      </c>
      <c r="AO332" t="str">
        <v>null</v>
      </c>
      <c r="AP332" t="str">
        <v>null</v>
      </c>
      <c r="AQ332" t="str">
        <v>HORIZON.2.6 - Food, Bioeconomy Natural Resources, Agriculture and Environment</v>
      </c>
      <c r="AR332" t="str">
        <v>HORIZON-MISS-2021-OCEAN-04-01 - Lighthouse in the Baltic and the North Sea basins - Low impact marine aquaculture and multi-purpose use of marine space</v>
      </c>
      <c r="AS332" t="str">
        <v>HORIZON-MISS-2021-OCEAN-04</v>
      </c>
      <c r="AT332" t="str">
        <v>https://cordis.europa.eu/project/id/101093888</v>
      </c>
      <c r="AU332" t="str">
        <v>Participant</v>
      </c>
      <c r="AV332">
        <v>1</v>
      </c>
      <c r="AW332" t="str">
        <v>UNIVERSITEIT GENT</v>
      </c>
      <c r="AX332" t="str">
        <v>Belgium</v>
      </c>
      <c r="AY332" t="str">
        <v>€ 1 453 801,25</v>
      </c>
      <c r="AZ332" t="str">
        <v>null</v>
      </c>
      <c r="BA332" t="str">
        <v>null</v>
      </c>
      <c r="BB332" t="str">
        <v>null</v>
      </c>
      <c r="BC332" t="str">
        <v>null</v>
      </c>
      <c r="BD332" t="str">
        <v>null</v>
      </c>
      <c r="BE332" t="str">
        <v>null</v>
      </c>
      <c r="BF332" t="str">
        <v>null</v>
      </c>
      <c r="BG332" t="str">
        <v>null</v>
      </c>
      <c r="BH332" t="str">
        <v>null</v>
      </c>
      <c r="BN332" s="93" t="str">
        <v>STIFTELSEN SKOGSBRUKETS FORSKNINGSINSTITUT - SKOGFORSK</v>
      </c>
      <c r="BO332" t="s">
        <v>1518</v>
      </c>
      <c r="BP332" cm="1">
        <f t="array" ref="BP332">SUM(IF(FREQUENCY(IF($R$2:$R$3000=BO332, MATCH($C$2:$C$3000, $C$2:$C$3000, 0)), ROW($C$2:$C$3000)-ROW($C$2)+1), 1))</f>
        <v>1</v>
      </c>
      <c r="BV332" t="str">
        <v>STIFTELSEN SKOGSBRUKETS FORSKNINGSINSTITUT - SKOGFORSK</v>
      </c>
      <c r="BW332" cm="1">
        <f t="array" ref="BW332">SUM(--(FREQUENCY(IF($R$2:$R$1538=BV332, MATCH($C$2:$C$1538, $C$2:$C$1538, 0)), ROW($C$2:$C$1538)-ROW($C$2)+1)&gt;0))</f>
        <v>1</v>
      </c>
    </row>
    <row r="333" spans="1:75" ht="31.8" customHeight="1" x14ac:dyDescent="0.3">
      <c r="A333" s="56">
        <v>15</v>
      </c>
      <c r="B333" s="54" t="s">
        <v>3713</v>
      </c>
      <c r="C333" s="1" t="s">
        <v>1613</v>
      </c>
      <c r="D333" s="1" t="s">
        <v>1614</v>
      </c>
      <c r="E333" s="1">
        <v>101073878</v>
      </c>
      <c r="F333" s="21">
        <v>44835</v>
      </c>
      <c r="G333" s="21">
        <v>45930</v>
      </c>
      <c r="H333" s="1" t="s">
        <v>22</v>
      </c>
      <c r="I333" s="1" t="s">
        <v>22</v>
      </c>
      <c r="J333" s="1" t="s">
        <v>22</v>
      </c>
      <c r="K333" s="1" t="s">
        <v>22</v>
      </c>
      <c r="L333" s="1" t="s">
        <v>657</v>
      </c>
      <c r="M333" s="102" t="s">
        <v>1615</v>
      </c>
      <c r="N333" s="1" t="s">
        <v>1616</v>
      </c>
      <c r="O333" s="1" t="s">
        <v>1617</v>
      </c>
      <c r="P333" s="1" t="s">
        <v>22</v>
      </c>
      <c r="Q333" s="97">
        <f>IFERROR(INDEX(BP:BP, MATCH(R333, BN:BN, 0)), "")</f>
        <v>1</v>
      </c>
      <c r="R333" s="1" t="s">
        <v>727</v>
      </c>
      <c r="S333" s="1" t="s">
        <v>1606</v>
      </c>
      <c r="T333" s="1" t="s">
        <v>22</v>
      </c>
      <c r="U333" s="1" t="s">
        <v>22</v>
      </c>
      <c r="V333" s="1" t="s">
        <v>22</v>
      </c>
      <c r="W333" s="1" t="s">
        <v>22</v>
      </c>
      <c r="X333" s="1" t="s">
        <v>22</v>
      </c>
      <c r="Y333" s="1" t="s">
        <v>22</v>
      </c>
      <c r="Z333" s="1" t="s">
        <v>22</v>
      </c>
      <c r="AA333" s="1" t="s">
        <v>22</v>
      </c>
      <c r="AB333" s="4" t="s">
        <v>22</v>
      </c>
      <c r="AC333" s="4" t="s">
        <v>22</v>
      </c>
      <c r="AF333">
        <v>16</v>
      </c>
      <c r="AG333" t="str">
        <v>offshore wind energy</v>
      </c>
      <c r="AH333" t="str">
        <v>Wholistic and Integrated digitaL tools for extended Lifetime and profitability of Offshore Wind farms</v>
      </c>
      <c r="AI333" t="str">
        <v>WILLOW</v>
      </c>
      <c r="AJ333">
        <v>101122184</v>
      </c>
      <c r="AK333">
        <v>44936</v>
      </c>
      <c r="AL333">
        <v>46295</v>
      </c>
      <c r="AM333" t="str">
        <v>null</v>
      </c>
      <c r="AN333" t="str">
        <v>€ 5 816 861,25</v>
      </c>
      <c r="AO333" t="str">
        <v>null</v>
      </c>
      <c r="AP333" t="str">
        <v>null</v>
      </c>
      <c r="AQ333" t="str">
        <v>HORIZON.2.5 - Climate, Energy and Mobility</v>
      </c>
      <c r="AR333" t="str">
        <v>HORIZON-CL5-2022-D3-03-04 - Integrated wind farm control</v>
      </c>
      <c r="AS333" t="str">
        <v>HORIZON-CL5-2022-D3-03</v>
      </c>
      <c r="AT333" t="str">
        <v>https://cordis.europa.eu/project/id/101122184</v>
      </c>
      <c r="AU333" t="str">
        <v>null</v>
      </c>
      <c r="AV333">
        <v>1</v>
      </c>
      <c r="AW333" t="str">
        <v>24SEA</v>
      </c>
      <c r="AX333" t="str">
        <v>Belgium</v>
      </c>
      <c r="AY333" t="str">
        <v>€  512 625,00</v>
      </c>
      <c r="AZ333" t="str">
        <v>null</v>
      </c>
      <c r="BA333" t="str">
        <v>null</v>
      </c>
      <c r="BB333" t="str">
        <v>null</v>
      </c>
      <c r="BC333" t="str">
        <v>null</v>
      </c>
      <c r="BD333" t="str">
        <v>null</v>
      </c>
      <c r="BE333" t="str">
        <v>null</v>
      </c>
      <c r="BF333" t="str">
        <v>null</v>
      </c>
      <c r="BG333" t="str">
        <v>null</v>
      </c>
      <c r="BH333" t="str">
        <v>null</v>
      </c>
      <c r="BN333" s="1" t="str">
        <v>SUMITOMO SHI FW ENERGIA OY</v>
      </c>
      <c r="BO333" t="s">
        <v>1520</v>
      </c>
      <c r="BP333" cm="1">
        <f t="array" ref="BP333">SUM(IF(FREQUENCY(IF($R$2:$R$3000=BO333, MATCH($C$2:$C$3000, $C$2:$C$3000, 0)), ROW($C$2:$C$3000)-ROW($C$2)+1), 1))</f>
        <v>2</v>
      </c>
      <c r="BV333" t="str">
        <v>SUMITOMO SHI FW ENERGIA OY</v>
      </c>
      <c r="BW333" cm="1">
        <f t="array" ref="BW333">SUM(--(FREQUENCY(IF($R$2:$R$1538=BV333, MATCH($C$2:$C$1538, $C$2:$C$1538, 0)), ROW($C$2:$C$1538)-ROW($C$2)+1)&gt;0))</f>
        <v>1</v>
      </c>
    </row>
    <row r="334" spans="1:75" ht="31.8" customHeight="1" x14ac:dyDescent="0.3">
      <c r="A334" s="56">
        <v>15</v>
      </c>
      <c r="B334" s="54" t="s">
        <v>3713</v>
      </c>
      <c r="C334" s="1" t="s">
        <v>1624</v>
      </c>
      <c r="D334" s="1" t="s">
        <v>1625</v>
      </c>
      <c r="E334" s="1">
        <v>653824</v>
      </c>
      <c r="F334" s="21">
        <v>42156</v>
      </c>
      <c r="G334" s="21">
        <v>43373</v>
      </c>
      <c r="H334" s="1" t="s">
        <v>22</v>
      </c>
      <c r="I334" s="1" t="s">
        <v>22</v>
      </c>
      <c r="J334" s="1" t="s">
        <v>22</v>
      </c>
      <c r="K334" s="1" t="s">
        <v>22</v>
      </c>
      <c r="L334" s="1" t="s">
        <v>1626</v>
      </c>
      <c r="M334" s="102" t="s">
        <v>1627</v>
      </c>
      <c r="N334" s="1" t="s">
        <v>714</v>
      </c>
      <c r="O334" s="1" t="s">
        <v>1628</v>
      </c>
      <c r="P334" s="1" t="s">
        <v>22</v>
      </c>
      <c r="Q334" s="97">
        <f>IFERROR(INDEX(BP:BP, MATCH(R334, BN:BN, 0)), "")</f>
        <v>1</v>
      </c>
      <c r="R334" s="1" t="s">
        <v>1667</v>
      </c>
      <c r="S334" s="1" t="s">
        <v>1659</v>
      </c>
      <c r="T334" s="1" t="s">
        <v>1668</v>
      </c>
      <c r="U334" s="1" t="s">
        <v>22</v>
      </c>
      <c r="V334" s="1" t="s">
        <v>22</v>
      </c>
      <c r="W334" s="1" t="s">
        <v>22</v>
      </c>
      <c r="X334" s="1" t="s">
        <v>22</v>
      </c>
      <c r="Y334" s="1" t="s">
        <v>22</v>
      </c>
      <c r="Z334" s="1" t="s">
        <v>22</v>
      </c>
      <c r="AA334" s="1" t="s">
        <v>22</v>
      </c>
      <c r="AB334" s="4" t="s">
        <v>22</v>
      </c>
      <c r="AC334" s="4" t="s">
        <v>22</v>
      </c>
      <c r="AF334">
        <v>16</v>
      </c>
      <c r="AG334" t="str">
        <v>offshore wind energy</v>
      </c>
      <c r="AH334" t="str">
        <v>Wholistic and Integrated digitaL tools for extended Lifetime and profitability of Offshore Wind farms</v>
      </c>
      <c r="AI334" t="str">
        <v>WILLOW</v>
      </c>
      <c r="AJ334">
        <v>101122184</v>
      </c>
      <c r="AK334">
        <v>44936</v>
      </c>
      <c r="AL334">
        <v>46295</v>
      </c>
      <c r="AM334" t="str">
        <v>null</v>
      </c>
      <c r="AN334" t="str">
        <v>€ 5 816 861,25</v>
      </c>
      <c r="AO334" t="str">
        <v>null</v>
      </c>
      <c r="AP334" t="str">
        <v>null</v>
      </c>
      <c r="AQ334" t="str">
        <v>HORIZON.2.5 - Climate, Energy and Mobility</v>
      </c>
      <c r="AR334" t="str">
        <v>HORIZON-CL5-2022-D3-03-04 - Integrated wind farm control</v>
      </c>
      <c r="AS334" t="str">
        <v>HORIZON-CL5-2022-D3-03</v>
      </c>
      <c r="AT334" t="str">
        <v>https://cordis.europa.eu/project/id/101122184</v>
      </c>
      <c r="AU334" t="str">
        <v>null</v>
      </c>
      <c r="AV334">
        <v>1</v>
      </c>
      <c r="AW334" t="str">
        <v>ALERION TECHNOLOGIES SL</v>
      </c>
      <c r="AX334" t="str">
        <v>Spain</v>
      </c>
      <c r="AY334" t="str">
        <v>€  365 362,50</v>
      </c>
      <c r="AZ334" t="str">
        <v>null</v>
      </c>
      <c r="BA334" t="str">
        <v>null</v>
      </c>
      <c r="BB334" t="str">
        <v>null</v>
      </c>
      <c r="BC334" t="str">
        <v>null</v>
      </c>
      <c r="BD334" t="str">
        <v>null</v>
      </c>
      <c r="BE334" t="str">
        <v>null</v>
      </c>
      <c r="BF334" t="str">
        <v>null</v>
      </c>
      <c r="BG334" t="str">
        <v>null</v>
      </c>
      <c r="BH334" t="str">
        <v>null</v>
      </c>
      <c r="BN334" s="93" t="str">
        <v>UNIVERSITE LAVAL</v>
      </c>
      <c r="BO334" t="s">
        <v>1522</v>
      </c>
      <c r="BP334" cm="1">
        <f t="array" ref="BP334">SUM(IF(FREQUENCY(IF($R$2:$R$3000=BO334, MATCH($C$2:$C$3000, $C$2:$C$3000, 0)), ROW($C$2:$C$3000)-ROW($C$2)+1), 1))</f>
        <v>1</v>
      </c>
      <c r="BV334" t="str">
        <v>UNIVERSITE LAVAL</v>
      </c>
      <c r="BW334" cm="1">
        <f t="array" ref="BW334">SUM(--(FREQUENCY(IF($R$2:$R$1538=BV334, MATCH($C$2:$C$1538, $C$2:$C$1538, 0)), ROW($C$2:$C$1538)-ROW($C$2)+1)&gt;0))</f>
        <v>1</v>
      </c>
    </row>
    <row r="335" spans="1:75" ht="31.8" customHeight="1" x14ac:dyDescent="0.3">
      <c r="A335" s="56">
        <v>15</v>
      </c>
      <c r="B335" s="54" t="s">
        <v>3713</v>
      </c>
      <c r="C335" s="1" t="s">
        <v>1624</v>
      </c>
      <c r="D335" s="1" t="s">
        <v>1625</v>
      </c>
      <c r="E335" s="1">
        <v>653824</v>
      </c>
      <c r="F335" s="21">
        <v>42156</v>
      </c>
      <c r="G335" s="21">
        <v>43373</v>
      </c>
      <c r="H335" s="1" t="s">
        <v>22</v>
      </c>
      <c r="I335" s="1" t="s">
        <v>22</v>
      </c>
      <c r="J335" s="1" t="s">
        <v>22</v>
      </c>
      <c r="K335" s="1" t="s">
        <v>22</v>
      </c>
      <c r="L335" s="1" t="s">
        <v>1626</v>
      </c>
      <c r="M335" s="102" t="s">
        <v>1627</v>
      </c>
      <c r="N335" s="1" t="s">
        <v>714</v>
      </c>
      <c r="O335" s="1" t="s">
        <v>1628</v>
      </c>
      <c r="P335" s="1" t="s">
        <v>22</v>
      </c>
      <c r="Q335" s="97">
        <f>IFERROR(INDEX(BP:BP, MATCH(R335, BN:BN, 0)), "")</f>
        <v>3</v>
      </c>
      <c r="R335" s="1" t="s">
        <v>1643</v>
      </c>
      <c r="S335" s="1" t="s">
        <v>1512</v>
      </c>
      <c r="T335" s="1" t="s">
        <v>1644</v>
      </c>
      <c r="U335" s="1" t="s">
        <v>22</v>
      </c>
      <c r="V335" s="1" t="s">
        <v>22</v>
      </c>
      <c r="W335" s="1" t="s">
        <v>22</v>
      </c>
      <c r="X335" s="1" t="s">
        <v>22</v>
      </c>
      <c r="Y335" s="1" t="s">
        <v>22</v>
      </c>
      <c r="Z335" s="1" t="s">
        <v>22</v>
      </c>
      <c r="AA335" s="1" t="s">
        <v>22</v>
      </c>
      <c r="AB335" s="4" t="s">
        <v>22</v>
      </c>
      <c r="AC335" s="4" t="s">
        <v>22</v>
      </c>
      <c r="AF335">
        <v>16</v>
      </c>
      <c r="AG335" t="str">
        <v>offshore wind energy</v>
      </c>
      <c r="AH335" t="str">
        <v>Wholistic and Integrated digitaL tools for extended Lifetime and profitability of Offshore Wind farms</v>
      </c>
      <c r="AI335" t="str">
        <v>WILLOW</v>
      </c>
      <c r="AJ335">
        <v>101122184</v>
      </c>
      <c r="AK335">
        <v>44936</v>
      </c>
      <c r="AL335">
        <v>46295</v>
      </c>
      <c r="AM335" t="str">
        <v>null</v>
      </c>
      <c r="AN335" t="str">
        <v>€ 5 816 861,25</v>
      </c>
      <c r="AO335" t="str">
        <v>null</v>
      </c>
      <c r="AP335" t="str">
        <v>null</v>
      </c>
      <c r="AQ335" t="str">
        <v>HORIZON.2.5 - Climate, Energy and Mobility</v>
      </c>
      <c r="AR335" t="str">
        <v>HORIZON-CL5-2022-D3-03-04 - Integrated wind farm control</v>
      </c>
      <c r="AS335" t="str">
        <v>HORIZON-CL5-2022-D3-03</v>
      </c>
      <c r="AT335" t="str">
        <v>https://cordis.europa.eu/project/id/101122184</v>
      </c>
      <c r="AU335" t="str">
        <v>coordinator</v>
      </c>
      <c r="AV335">
        <v>1</v>
      </c>
      <c r="AW335" t="str">
        <v>ASOCIACION CENTRO TECNOLOGICO CEIT</v>
      </c>
      <c r="AX335" t="str">
        <v>Spain</v>
      </c>
      <c r="AY335" t="str">
        <v>€ 921 700,00</v>
      </c>
      <c r="AZ335" t="str">
        <v>www.linkedin.com/company/ceitresearchcentre</v>
      </c>
      <c r="BA335" t="str">
        <v>null</v>
      </c>
      <c r="BB335" t="str">
        <v>Ainhoa Cortés</v>
      </c>
      <c r="BC335" t="str">
        <v>Coordinator</v>
      </c>
      <c r="BD335" t="str">
        <v>acortes@ceit.es</v>
      </c>
      <c r="BE335" t="str">
        <v>null</v>
      </c>
      <c r="BF335" t="str">
        <v>linkedin.com/in/ainhoa-cortes-1166137</v>
      </c>
      <c r="BG335" t="str">
        <v>null</v>
      </c>
      <c r="BH335" t="str">
        <v>null</v>
      </c>
      <c r="BN335" s="1" t="str">
        <v>WOOD ITALIANA SRL</v>
      </c>
      <c r="BO335" t="s">
        <v>1525</v>
      </c>
      <c r="BP335" cm="1">
        <f t="array" ref="BP335">SUM(IF(FREQUENCY(IF($R$2:$R$3000=BO335, MATCH($C$2:$C$3000, $C$2:$C$3000, 0)), ROW($C$2:$C$3000)-ROW($C$2)+1), 1))</f>
        <v>1</v>
      </c>
      <c r="BV335" t="str">
        <v>WOOD ITALIANA SRL</v>
      </c>
      <c r="BW335" cm="1">
        <f t="array" ref="BW335">SUM(--(FREQUENCY(IF($R$2:$R$1538=BV335, MATCH($C$2:$C$1538, $C$2:$C$1538, 0)), ROW($C$2:$C$1538)-ROW($C$2)+1)&gt;0))</f>
        <v>1</v>
      </c>
    </row>
    <row r="336" spans="1:75" ht="31.8" customHeight="1" x14ac:dyDescent="0.3">
      <c r="A336" s="56">
        <v>15</v>
      </c>
      <c r="B336" s="54" t="s">
        <v>3713</v>
      </c>
      <c r="C336" s="1" t="s">
        <v>1624</v>
      </c>
      <c r="D336" s="1" t="s">
        <v>1625</v>
      </c>
      <c r="E336" s="1">
        <v>653824</v>
      </c>
      <c r="F336" s="21">
        <v>42156</v>
      </c>
      <c r="G336" s="21">
        <v>43373</v>
      </c>
      <c r="H336" s="1" t="s">
        <v>22</v>
      </c>
      <c r="I336" s="1" t="s">
        <v>22</v>
      </c>
      <c r="J336" s="1" t="s">
        <v>22</v>
      </c>
      <c r="K336" s="1" t="s">
        <v>22</v>
      </c>
      <c r="L336" s="1" t="s">
        <v>1626</v>
      </c>
      <c r="M336" s="102" t="s">
        <v>1627</v>
      </c>
      <c r="N336" s="1" t="s">
        <v>714</v>
      </c>
      <c r="O336" s="1" t="s">
        <v>1628</v>
      </c>
      <c r="P336" s="1" t="s">
        <v>22</v>
      </c>
      <c r="Q336" s="97">
        <f>IFERROR(INDEX(BP:BP, MATCH(R336, BN:BN, 0)), "")</f>
        <v>15</v>
      </c>
      <c r="R336" s="1" t="s">
        <v>1665</v>
      </c>
      <c r="S336" s="1" t="s">
        <v>1651</v>
      </c>
      <c r="T336" s="1" t="s">
        <v>1666</v>
      </c>
      <c r="U336" s="1" t="s">
        <v>22</v>
      </c>
      <c r="V336" s="1" t="s">
        <v>22</v>
      </c>
      <c r="W336" s="1" t="s">
        <v>22</v>
      </c>
      <c r="X336" s="1" t="s">
        <v>22</v>
      </c>
      <c r="Y336" s="1" t="s">
        <v>22</v>
      </c>
      <c r="Z336" s="1" t="s">
        <v>22</v>
      </c>
      <c r="AA336" s="1" t="s">
        <v>22</v>
      </c>
      <c r="AB336" s="4" t="s">
        <v>22</v>
      </c>
      <c r="AC336" s="4" t="s">
        <v>22</v>
      </c>
      <c r="AF336">
        <v>16</v>
      </c>
      <c r="AG336" t="str">
        <v>offshore wind energy</v>
      </c>
      <c r="AH336" t="str">
        <v>Wholistic and Integrated digitaL tools for extended Lifetime and profitability of Offshore Wind farms</v>
      </c>
      <c r="AI336" t="str">
        <v>WILLOW</v>
      </c>
      <c r="AJ336">
        <v>101122184</v>
      </c>
      <c r="AK336">
        <v>44936</v>
      </c>
      <c r="AL336">
        <v>46295</v>
      </c>
      <c r="AM336" t="str">
        <v>null</v>
      </c>
      <c r="AN336" t="str">
        <v>€ 5 816 861,25</v>
      </c>
      <c r="AO336" t="str">
        <v>null</v>
      </c>
      <c r="AP336" t="str">
        <v>null</v>
      </c>
      <c r="AQ336" t="str">
        <v>HORIZON.2.5 - Climate, Energy and Mobility</v>
      </c>
      <c r="AR336" t="str">
        <v>HORIZON-CL5-2022-D3-03-04 - Integrated wind farm control</v>
      </c>
      <c r="AS336" t="str">
        <v>HORIZON-CL5-2022-D3-03</v>
      </c>
      <c r="AT336" t="str">
        <v>https://cordis.europa.eu/project/id/101122184</v>
      </c>
      <c r="AU336" t="str">
        <v>null</v>
      </c>
      <c r="AV336">
        <v>1</v>
      </c>
      <c r="AW336" t="str">
        <v>C-CUBE INTERNATIONAL BV</v>
      </c>
      <c r="AX336" t="str">
        <v>Netherlands</v>
      </c>
      <c r="AY336" t="str">
        <v>€  234 250,00</v>
      </c>
      <c r="AZ336" t="str">
        <v>null</v>
      </c>
      <c r="BA336" t="str">
        <v>null</v>
      </c>
      <c r="BB336" t="str">
        <v>null</v>
      </c>
      <c r="BC336" t="str">
        <v>null</v>
      </c>
      <c r="BD336" t="str">
        <v>null</v>
      </c>
      <c r="BE336" t="str">
        <v>null</v>
      </c>
      <c r="BF336" t="str">
        <v>null</v>
      </c>
      <c r="BG336" t="str">
        <v>null</v>
      </c>
      <c r="BH336" t="str">
        <v>null</v>
      </c>
      <c r="BN336" s="93" t="str">
        <v>ECOLE CENTRALE DE NANTES</v>
      </c>
      <c r="BO336" t="s">
        <v>1528</v>
      </c>
      <c r="BP336" cm="1">
        <f t="array" ref="BP336">SUM(IF(FREQUENCY(IF($R$2:$R$3000=BO336, MATCH($C$2:$C$3000, $C$2:$C$3000, 0)), ROW($C$2:$C$3000)-ROW($C$2)+1), 1))</f>
        <v>1</v>
      </c>
      <c r="BV336" t="str">
        <v>ECOLE CENTRALE DE NANTES</v>
      </c>
      <c r="BW336" cm="1">
        <f t="array" ref="BW336">SUM(--(FREQUENCY(IF($R$2:$R$1538=BV336, MATCH($C$2:$C$1538, $C$2:$C$1538, 0)), ROW($C$2:$C$1538)-ROW($C$2)+1)&gt;0))</f>
        <v>1</v>
      </c>
    </row>
    <row r="337" spans="1:75" ht="31.8" customHeight="1" x14ac:dyDescent="0.3">
      <c r="A337" s="56">
        <v>15</v>
      </c>
      <c r="B337" s="54" t="s">
        <v>3713</v>
      </c>
      <c r="C337" s="1" t="s">
        <v>1624</v>
      </c>
      <c r="D337" s="1" t="s">
        <v>1625</v>
      </c>
      <c r="E337" s="1">
        <v>653824</v>
      </c>
      <c r="F337" s="21">
        <v>42156</v>
      </c>
      <c r="G337" s="21">
        <v>43373</v>
      </c>
      <c r="H337" s="1" t="s">
        <v>22</v>
      </c>
      <c r="I337" s="1" t="s">
        <v>22</v>
      </c>
      <c r="J337" s="1" t="s">
        <v>22</v>
      </c>
      <c r="K337" s="1" t="s">
        <v>22</v>
      </c>
      <c r="L337" s="1" t="s">
        <v>1626</v>
      </c>
      <c r="M337" s="102" t="s">
        <v>1627</v>
      </c>
      <c r="N337" s="1" t="s">
        <v>714</v>
      </c>
      <c r="O337" s="1" t="s">
        <v>1628</v>
      </c>
      <c r="P337" s="1" t="s">
        <v>22</v>
      </c>
      <c r="Q337" s="97">
        <f>IFERROR(INDEX(BP:BP, MATCH(R337, BN:BN, 0)), "")</f>
        <v>4</v>
      </c>
      <c r="R337" s="1" t="s">
        <v>1650</v>
      </c>
      <c r="S337" s="1" t="s">
        <v>1651</v>
      </c>
      <c r="T337" s="1" t="s">
        <v>1652</v>
      </c>
      <c r="U337" s="1" t="s">
        <v>22</v>
      </c>
      <c r="V337" s="1" t="s">
        <v>22</v>
      </c>
      <c r="W337" s="1" t="s">
        <v>22</v>
      </c>
      <c r="X337" s="1" t="s">
        <v>22</v>
      </c>
      <c r="Y337" s="1" t="s">
        <v>22</v>
      </c>
      <c r="Z337" s="1" t="s">
        <v>22</v>
      </c>
      <c r="AA337" s="1" t="s">
        <v>22</v>
      </c>
      <c r="AB337" s="4" t="s">
        <v>22</v>
      </c>
      <c r="AC337" s="4" t="s">
        <v>22</v>
      </c>
      <c r="AF337">
        <v>16</v>
      </c>
      <c r="AG337" t="str">
        <v>offshore wind energy</v>
      </c>
      <c r="AH337" t="str">
        <v>Wholistic and Integrated digitaL tools for extended Lifetime and profitability of Offshore Wind farms</v>
      </c>
      <c r="AI337" t="str">
        <v>WILLOW</v>
      </c>
      <c r="AJ337">
        <v>101122184</v>
      </c>
      <c r="AK337">
        <v>44936</v>
      </c>
      <c r="AL337">
        <v>46295</v>
      </c>
      <c r="AM337" t="str">
        <v>null</v>
      </c>
      <c r="AN337" t="str">
        <v>€ 5 816 861,25</v>
      </c>
      <c r="AO337" t="str">
        <v>null</v>
      </c>
      <c r="AP337" t="str">
        <v>null</v>
      </c>
      <c r="AQ337" t="str">
        <v>HORIZON.2.5 - Climate, Energy and Mobility</v>
      </c>
      <c r="AR337" t="str">
        <v>HORIZON-CL5-2022-D3-03-04 - Integrated wind farm control</v>
      </c>
      <c r="AS337" t="str">
        <v>HORIZON-CL5-2022-D3-03</v>
      </c>
      <c r="AT337" t="str">
        <v>https://cordis.europa.eu/project/id/101122184</v>
      </c>
      <c r="AU337" t="str">
        <v>null</v>
      </c>
      <c r="AV337">
        <v>1</v>
      </c>
      <c r="AW337" t="str">
        <v>CLUSTER DE ENERGIA</v>
      </c>
      <c r="AX337" t="str">
        <v>Spain</v>
      </c>
      <c r="AY337" t="str">
        <v>€  197 125,00</v>
      </c>
      <c r="AZ337" t="str">
        <v>null</v>
      </c>
      <c r="BA337" t="str">
        <v>null</v>
      </c>
      <c r="BB337" t="str">
        <v>null</v>
      </c>
      <c r="BC337" t="str">
        <v>null</v>
      </c>
      <c r="BD337" t="str">
        <v>null</v>
      </c>
      <c r="BE337" t="str">
        <v>null</v>
      </c>
      <c r="BF337" t="str">
        <v>null</v>
      </c>
      <c r="BG337" t="str">
        <v>null</v>
      </c>
      <c r="BH337" t="str">
        <v>null</v>
      </c>
      <c r="BN337" s="1" t="str">
        <v>EURONOVIA</v>
      </c>
      <c r="BO337" t="s">
        <v>1530</v>
      </c>
      <c r="BP337" cm="1">
        <f t="array" ref="BP337">SUM(IF(FREQUENCY(IF($R$2:$R$3000=BO337, MATCH($C$2:$C$3000, $C$2:$C$3000, 0)), ROW($C$2:$C$3000)-ROW($C$2)+1), 1))</f>
        <v>2</v>
      </c>
      <c r="BV337" t="str">
        <v>EURONOVIA</v>
      </c>
      <c r="BW337" cm="1">
        <f t="array" ref="BW337">SUM(--(FREQUENCY(IF($R$2:$R$1538=BV337, MATCH($C$2:$C$1538, $C$2:$C$1538, 0)), ROW($C$2:$C$1538)-ROW($C$2)+1)&gt;0))</f>
        <v>2</v>
      </c>
    </row>
    <row r="338" spans="1:75" ht="31.8" customHeight="1" x14ac:dyDescent="0.3">
      <c r="A338" s="56">
        <v>15</v>
      </c>
      <c r="B338" s="54" t="s">
        <v>3713</v>
      </c>
      <c r="C338" s="1" t="s">
        <v>1624</v>
      </c>
      <c r="D338" s="1" t="s">
        <v>1625</v>
      </c>
      <c r="E338" s="1">
        <v>653824</v>
      </c>
      <c r="F338" s="21">
        <v>42156</v>
      </c>
      <c r="G338" s="21">
        <v>43373</v>
      </c>
      <c r="H338" s="1" t="s">
        <v>22</v>
      </c>
      <c r="I338" s="1" t="s">
        <v>22</v>
      </c>
      <c r="J338" s="1" t="s">
        <v>22</v>
      </c>
      <c r="K338" s="1" t="s">
        <v>22</v>
      </c>
      <c r="L338" s="1" t="s">
        <v>1626</v>
      </c>
      <c r="M338" s="102" t="s">
        <v>1627</v>
      </c>
      <c r="N338" s="1" t="s">
        <v>714</v>
      </c>
      <c r="O338" s="1" t="s">
        <v>1628</v>
      </c>
      <c r="P338" s="1" t="s">
        <v>22</v>
      </c>
      <c r="Q338" s="97">
        <f>IFERROR(INDEX(BP:BP, MATCH(R338, BN:BN, 0)), "")</f>
        <v>1</v>
      </c>
      <c r="R338" s="1" t="s">
        <v>1647</v>
      </c>
      <c r="S338" s="1" t="s">
        <v>1512</v>
      </c>
      <c r="T338" s="1" t="s">
        <v>1648</v>
      </c>
      <c r="U338" s="1" t="s">
        <v>22</v>
      </c>
      <c r="V338" s="1" t="s">
        <v>22</v>
      </c>
      <c r="W338" s="1" t="s">
        <v>22</v>
      </c>
      <c r="X338" s="1" t="s">
        <v>22</v>
      </c>
      <c r="Y338" s="1" t="s">
        <v>22</v>
      </c>
      <c r="Z338" s="1" t="s">
        <v>22</v>
      </c>
      <c r="AA338" s="1" t="s">
        <v>22</v>
      </c>
      <c r="AB338" s="4" t="s">
        <v>22</v>
      </c>
      <c r="AC338" s="4" t="s">
        <v>22</v>
      </c>
      <c r="AF338">
        <v>16</v>
      </c>
      <c r="AG338" t="str">
        <v>offshore wind energy</v>
      </c>
      <c r="AH338" t="str">
        <v>Wholistic and Integrated digitaL tools for extended Lifetime and profitability of Offshore Wind farms</v>
      </c>
      <c r="AI338" t="str">
        <v>WILLOW</v>
      </c>
      <c r="AJ338">
        <v>101122184</v>
      </c>
      <c r="AK338">
        <v>44936</v>
      </c>
      <c r="AL338">
        <v>46295</v>
      </c>
      <c r="AM338" t="str">
        <v>null</v>
      </c>
      <c r="AN338" t="str">
        <v>€ 5 816 861,25</v>
      </c>
      <c r="AO338" t="str">
        <v>null</v>
      </c>
      <c r="AP338" t="str">
        <v>null</v>
      </c>
      <c r="AQ338" t="str">
        <v>HORIZON.2.5 - Climate, Energy and Mobility</v>
      </c>
      <c r="AR338" t="str">
        <v>HORIZON-CL5-2022-D3-03-04 - Integrated wind farm control</v>
      </c>
      <c r="AS338" t="str">
        <v>HORIZON-CL5-2022-D3-03</v>
      </c>
      <c r="AT338" t="str">
        <v>https://cordis.europa.eu/project/id/101122184</v>
      </c>
      <c r="AU338" t="str">
        <v>null</v>
      </c>
      <c r="AV338">
        <v>1</v>
      </c>
      <c r="AW338" t="str">
        <v>FLANDERS MAKE</v>
      </c>
      <c r="AX338" t="str">
        <v>Belgium</v>
      </c>
      <c r="AY338" t="str">
        <v>€  588 696,25</v>
      </c>
      <c r="AZ338" t="str">
        <v>null</v>
      </c>
      <c r="BA338" t="str">
        <v>null</v>
      </c>
      <c r="BB338" t="str">
        <v>null</v>
      </c>
      <c r="BC338" t="str">
        <v>null</v>
      </c>
      <c r="BD338" t="str">
        <v>null</v>
      </c>
      <c r="BE338" t="str">
        <v>null</v>
      </c>
      <c r="BF338" t="str">
        <v>null</v>
      </c>
      <c r="BG338" t="str">
        <v>null</v>
      </c>
      <c r="BH338" t="str">
        <v>null</v>
      </c>
      <c r="BN338" s="93" t="str">
        <v>IDEOL</v>
      </c>
      <c r="BO338" t="s">
        <v>1533</v>
      </c>
      <c r="BP338" cm="1">
        <f t="array" ref="BP338">SUM(IF(FREQUENCY(IF($R$2:$R$3000=BO338, MATCH($C$2:$C$3000, $C$2:$C$3000, 0)), ROW($C$2:$C$3000)-ROW($C$2)+1), 1))</f>
        <v>1</v>
      </c>
      <c r="BV338" t="str">
        <v>IDEOL</v>
      </c>
      <c r="BW338" cm="1">
        <f t="array" ref="BW338">SUM(--(FREQUENCY(IF($R$2:$R$1538=BV338, MATCH($C$2:$C$1538, $C$2:$C$1538, 0)), ROW($C$2:$C$1538)-ROW($C$2)+1)&gt;0))</f>
        <v>1</v>
      </c>
    </row>
    <row r="339" spans="1:75" ht="31.8" customHeight="1" x14ac:dyDescent="0.3">
      <c r="A339" s="56">
        <v>15</v>
      </c>
      <c r="B339" s="54" t="s">
        <v>3713</v>
      </c>
      <c r="C339" s="1" t="s">
        <v>1624</v>
      </c>
      <c r="D339" s="1" t="s">
        <v>1625</v>
      </c>
      <c r="E339" s="1">
        <v>653824</v>
      </c>
      <c r="F339" s="21">
        <v>42156</v>
      </c>
      <c r="G339" s="21">
        <v>43373</v>
      </c>
      <c r="H339" s="1" t="s">
        <v>22</v>
      </c>
      <c r="I339" s="1" t="s">
        <v>22</v>
      </c>
      <c r="J339" s="1" t="s">
        <v>22</v>
      </c>
      <c r="K339" s="1" t="s">
        <v>22</v>
      </c>
      <c r="L339" s="1" t="s">
        <v>1626</v>
      </c>
      <c r="M339" s="102" t="s">
        <v>1627</v>
      </c>
      <c r="N339" s="1" t="s">
        <v>714</v>
      </c>
      <c r="O339" s="1" t="s">
        <v>1628</v>
      </c>
      <c r="P339" s="1" t="s">
        <v>22</v>
      </c>
      <c r="Q339" s="97">
        <f>IFERROR(INDEX(BP:BP, MATCH(R339, BN:BN, 0)), "")</f>
        <v>3</v>
      </c>
      <c r="R339" s="1" t="s">
        <v>1658</v>
      </c>
      <c r="S339" s="1" t="s">
        <v>1659</v>
      </c>
      <c r="T339" s="1" t="s">
        <v>1660</v>
      </c>
      <c r="U339" s="1" t="s">
        <v>22</v>
      </c>
      <c r="V339" s="1" t="s">
        <v>22</v>
      </c>
      <c r="W339" s="1" t="s">
        <v>22</v>
      </c>
      <c r="X339" s="1" t="s">
        <v>22</v>
      </c>
      <c r="Y339" s="1" t="s">
        <v>22</v>
      </c>
      <c r="Z339" s="1" t="s">
        <v>22</v>
      </c>
      <c r="AA339" s="1" t="s">
        <v>22</v>
      </c>
      <c r="AB339" s="4" t="s">
        <v>22</v>
      </c>
      <c r="AC339" s="4" t="s">
        <v>22</v>
      </c>
      <c r="AF339">
        <v>16</v>
      </c>
      <c r="AG339" t="str">
        <v>offshore wind energy</v>
      </c>
      <c r="AH339" t="str">
        <v>Wholistic and Integrated digitaL tools for extended Lifetime and profitability of Offshore Wind farms</v>
      </c>
      <c r="AI339" t="str">
        <v>WILLOW</v>
      </c>
      <c r="AJ339">
        <v>101122184</v>
      </c>
      <c r="AK339">
        <v>44936</v>
      </c>
      <c r="AL339">
        <v>46295</v>
      </c>
      <c r="AM339" t="str">
        <v>null</v>
      </c>
      <c r="AN339" t="str">
        <v>€ 5 816 861,25</v>
      </c>
      <c r="AO339" t="str">
        <v>null</v>
      </c>
      <c r="AP339" t="str">
        <v>null</v>
      </c>
      <c r="AQ339" t="str">
        <v>HORIZON.2.5 - Climate, Energy and Mobility</v>
      </c>
      <c r="AR339" t="str">
        <v>HORIZON-CL5-2022-D3-03-04 - Integrated wind farm control</v>
      </c>
      <c r="AS339" t="str">
        <v>HORIZON-CL5-2022-D3-03</v>
      </c>
      <c r="AT339" t="str">
        <v>https://cordis.europa.eu/project/id/101122184</v>
      </c>
      <c r="AU339" t="str">
        <v>null</v>
      </c>
      <c r="AV339">
        <v>1</v>
      </c>
      <c r="AW339" t="str">
        <v>NORTHER</v>
      </c>
      <c r="AX339" t="str">
        <v>Belgium</v>
      </c>
      <c r="AY339" t="str">
        <v>€  300 250,00</v>
      </c>
      <c r="AZ339" t="str">
        <v>null</v>
      </c>
      <c r="BA339" t="str">
        <v>null</v>
      </c>
      <c r="BB339" t="str">
        <v>null</v>
      </c>
      <c r="BC339" t="str">
        <v>null</v>
      </c>
      <c r="BD339" t="str">
        <v>null</v>
      </c>
      <c r="BE339" t="str">
        <v>null</v>
      </c>
      <c r="BF339" t="str">
        <v>null</v>
      </c>
      <c r="BG339" t="str">
        <v>null</v>
      </c>
      <c r="BH339" t="str">
        <v>null</v>
      </c>
      <c r="BN339" s="1" t="str">
        <v>NEXT OCEAN BV</v>
      </c>
      <c r="BO339" t="s">
        <v>1542</v>
      </c>
      <c r="BP339" cm="1">
        <f t="array" ref="BP339">SUM(IF(FREQUENCY(IF($R$2:$R$3000=BO339, MATCH($C$2:$C$3000, $C$2:$C$3000, 0)), ROW($C$2:$C$3000)-ROW($C$2)+1), 1))</f>
        <v>2</v>
      </c>
      <c r="BV339" t="str">
        <v>NEXT OCEAN BV</v>
      </c>
      <c r="BW339" cm="1">
        <f t="array" ref="BW339">SUM(--(FREQUENCY(IF($R$2:$R$1538=BV339, MATCH($C$2:$C$1538, $C$2:$C$1538, 0)), ROW($C$2:$C$1538)-ROW($C$2)+1)&gt;0))</f>
        <v>1</v>
      </c>
    </row>
    <row r="340" spans="1:75" ht="31.8" customHeight="1" x14ac:dyDescent="0.3">
      <c r="A340" s="56">
        <v>15</v>
      </c>
      <c r="B340" s="54" t="s">
        <v>3713</v>
      </c>
      <c r="C340" s="1" t="s">
        <v>1624</v>
      </c>
      <c r="D340" s="1" t="s">
        <v>1625</v>
      </c>
      <c r="E340" s="1">
        <v>653824</v>
      </c>
      <c r="F340" s="21">
        <v>42156</v>
      </c>
      <c r="G340" s="21">
        <v>43373</v>
      </c>
      <c r="H340" s="1" t="s">
        <v>22</v>
      </c>
      <c r="I340" s="1" t="s">
        <v>22</v>
      </c>
      <c r="J340" s="1" t="s">
        <v>22</v>
      </c>
      <c r="K340" s="1" t="s">
        <v>22</v>
      </c>
      <c r="L340" s="1" t="s">
        <v>1626</v>
      </c>
      <c r="M340" s="102" t="s">
        <v>1627</v>
      </c>
      <c r="N340" s="1" t="s">
        <v>714</v>
      </c>
      <c r="O340" s="1" t="s">
        <v>1628</v>
      </c>
      <c r="P340" s="1" t="s">
        <v>22</v>
      </c>
      <c r="Q340" s="97">
        <f>IFERROR(INDEX(BP:BP, MATCH(R340, BN:BN, 0)), "")</f>
        <v>1</v>
      </c>
      <c r="R340" s="1" t="s">
        <v>360</v>
      </c>
      <c r="S340" s="1" t="s">
        <v>38</v>
      </c>
      <c r="T340" s="1" t="s">
        <v>1636</v>
      </c>
      <c r="U340" s="1" t="s">
        <v>22</v>
      </c>
      <c r="V340" s="1" t="s">
        <v>22</v>
      </c>
      <c r="W340" s="1" t="s">
        <v>22</v>
      </c>
      <c r="X340" s="1" t="s">
        <v>22</v>
      </c>
      <c r="Y340" s="1" t="s">
        <v>22</v>
      </c>
      <c r="Z340" s="1" t="s">
        <v>22</v>
      </c>
      <c r="AA340" s="1" t="s">
        <v>22</v>
      </c>
      <c r="AB340" s="4" t="s">
        <v>22</v>
      </c>
      <c r="AC340" s="4" t="s">
        <v>22</v>
      </c>
      <c r="AF340">
        <v>16</v>
      </c>
      <c r="AG340" t="str">
        <v>offshore wind energy</v>
      </c>
      <c r="AH340" t="str">
        <v>Wholistic and Integrated digitaL tools for extended Lifetime and profitability of Offshore Wind farms</v>
      </c>
      <c r="AI340" t="str">
        <v>WILLOW</v>
      </c>
      <c r="AJ340">
        <v>101122184</v>
      </c>
      <c r="AK340">
        <v>44936</v>
      </c>
      <c r="AL340">
        <v>46295</v>
      </c>
      <c r="AM340" t="str">
        <v>null</v>
      </c>
      <c r="AN340" t="str">
        <v>€ 5 816 861,25</v>
      </c>
      <c r="AO340" t="str">
        <v>null</v>
      </c>
      <c r="AP340" t="str">
        <v>null</v>
      </c>
      <c r="AQ340" t="str">
        <v>HORIZON.2.5 - Climate, Energy and Mobility</v>
      </c>
      <c r="AR340" t="str">
        <v>HORIZON-CL5-2022-D3-03-04 - Integrated wind farm control</v>
      </c>
      <c r="AS340" t="str">
        <v>HORIZON-CL5-2022-D3-03</v>
      </c>
      <c r="AT340" t="str">
        <v>https://cordis.europa.eu/project/id/101122184</v>
      </c>
      <c r="AU340" t="str">
        <v>null</v>
      </c>
      <c r="AV340">
        <v>1</v>
      </c>
      <c r="AW340" t="str">
        <v>SINTEF ENERGI AS</v>
      </c>
      <c r="AX340" t="str">
        <v>Norway</v>
      </c>
      <c r="AY340" t="str">
        <v>€  758 375,00</v>
      </c>
      <c r="AZ340" t="str">
        <v>null</v>
      </c>
      <c r="BA340" t="str">
        <v>null</v>
      </c>
      <c r="BB340" t="str">
        <v>null</v>
      </c>
      <c r="BC340" t="str">
        <v>null</v>
      </c>
      <c r="BD340" t="str">
        <v>null</v>
      </c>
      <c r="BE340" t="str">
        <v>null</v>
      </c>
      <c r="BF340" t="str">
        <v>null</v>
      </c>
      <c r="BG340" t="str">
        <v>null</v>
      </c>
      <c r="BH340" t="str">
        <v>null</v>
      </c>
      <c r="BN340" s="93" t="str">
        <v>SAIPEM SA</v>
      </c>
      <c r="BO340" t="s">
        <v>1555</v>
      </c>
      <c r="BP340" cm="1">
        <f t="array" ref="BP340">SUM(IF(FREQUENCY(IF($R$2:$R$3000=BO340, MATCH($C$2:$C$3000, $C$2:$C$3000, 0)), ROW($C$2:$C$3000)-ROW($C$2)+1), 1))</f>
        <v>1</v>
      </c>
      <c r="BV340" t="str">
        <v>SAIPEM SA</v>
      </c>
      <c r="BW340" cm="1">
        <f t="array" ref="BW340">SUM(--(FREQUENCY(IF($R$2:$R$1538=BV340, MATCH($C$2:$C$1538, $C$2:$C$1538, 0)), ROW($C$2:$C$1538)-ROW($C$2)+1)&gt;0))</f>
        <v>1</v>
      </c>
    </row>
    <row r="341" spans="1:75" ht="31.8" customHeight="1" x14ac:dyDescent="0.3">
      <c r="A341" s="56">
        <v>15</v>
      </c>
      <c r="B341" s="54" t="s">
        <v>3713</v>
      </c>
      <c r="C341" s="1" t="s">
        <v>1624</v>
      </c>
      <c r="D341" s="1" t="s">
        <v>1625</v>
      </c>
      <c r="E341" s="1">
        <v>653824</v>
      </c>
      <c r="F341" s="21">
        <v>42156</v>
      </c>
      <c r="G341" s="21">
        <v>43373</v>
      </c>
      <c r="H341" s="1" t="s">
        <v>22</v>
      </c>
      <c r="I341" s="1" t="s">
        <v>22</v>
      </c>
      <c r="J341" s="1" t="s">
        <v>22</v>
      </c>
      <c r="K341" s="1" t="s">
        <v>22</v>
      </c>
      <c r="L341" s="1" t="s">
        <v>1626</v>
      </c>
      <c r="M341" s="102" t="s">
        <v>1627</v>
      </c>
      <c r="N341" s="1" t="s">
        <v>714</v>
      </c>
      <c r="O341" s="1" t="s">
        <v>1628</v>
      </c>
      <c r="P341" s="1" t="s">
        <v>22</v>
      </c>
      <c r="Q341" s="97">
        <f>IFERROR(INDEX(BP:BP, MATCH(R341, BN:BN, 0)), "")</f>
        <v>3</v>
      </c>
      <c r="R341" s="1" t="s">
        <v>1661</v>
      </c>
      <c r="S341" s="1" t="s">
        <v>551</v>
      </c>
      <c r="T341" s="1" t="s">
        <v>1662</v>
      </c>
      <c r="U341" s="1" t="s">
        <v>22</v>
      </c>
      <c r="V341" s="1" t="s">
        <v>22</v>
      </c>
      <c r="W341" s="1" t="s">
        <v>22</v>
      </c>
      <c r="X341" s="1" t="s">
        <v>22</v>
      </c>
      <c r="Y341" s="1" t="s">
        <v>22</v>
      </c>
      <c r="Z341" s="1" t="s">
        <v>22</v>
      </c>
      <c r="AA341" s="1" t="s">
        <v>22</v>
      </c>
      <c r="AB341" s="4" t="s">
        <v>22</v>
      </c>
      <c r="AC341" s="4" t="s">
        <v>22</v>
      </c>
      <c r="AF341">
        <v>16</v>
      </c>
      <c r="AG341" t="str">
        <v>offshore wind energy</v>
      </c>
      <c r="AH341" t="str">
        <v>Wholistic and Integrated digitaL tools for extended Lifetime and profitability of Offshore Wind farms</v>
      </c>
      <c r="AI341" t="str">
        <v>WILLOW</v>
      </c>
      <c r="AJ341">
        <v>101122184</v>
      </c>
      <c r="AK341">
        <v>44936</v>
      </c>
      <c r="AL341">
        <v>46295</v>
      </c>
      <c r="AM341" t="str">
        <v>null</v>
      </c>
      <c r="AN341" t="str">
        <v>€ 5 816 861,25</v>
      </c>
      <c r="AO341" t="str">
        <v>null</v>
      </c>
      <c r="AP341" t="str">
        <v>null</v>
      </c>
      <c r="AQ341" t="str">
        <v>HORIZON.2.5 - Climate, Energy and Mobility</v>
      </c>
      <c r="AR341" t="str">
        <v>HORIZON-CL5-2022-D3-03-04 - Integrated wind farm control</v>
      </c>
      <c r="AS341" t="str">
        <v>HORIZON-CL5-2022-D3-03</v>
      </c>
      <c r="AT341" t="str">
        <v>https://cordis.europa.eu/project/id/101122184</v>
      </c>
      <c r="AU341" t="str">
        <v>null</v>
      </c>
      <c r="AV341">
        <v>1</v>
      </c>
      <c r="AW341" t="str">
        <v>SIRRIS HET COLLECTIEF CENTRUM VAN DE TECHNOLOGISCHE INDUSTRIE</v>
      </c>
      <c r="AX341" t="str">
        <v>Belgium</v>
      </c>
      <c r="AY341" t="str">
        <v>€  458 098,75</v>
      </c>
      <c r="AZ341" t="str">
        <v>null</v>
      </c>
      <c r="BA341" t="str">
        <v>null</v>
      </c>
      <c r="BB341" t="str">
        <v>null</v>
      </c>
      <c r="BC341" t="str">
        <v>null</v>
      </c>
      <c r="BD341" t="str">
        <v>null</v>
      </c>
      <c r="BE341" t="str">
        <v>null</v>
      </c>
      <c r="BF341" t="str">
        <v>null</v>
      </c>
      <c r="BG341" t="str">
        <v>null</v>
      </c>
      <c r="BH341" t="str">
        <v>null</v>
      </c>
      <c r="BN341" s="1" t="str">
        <v>SEAPOWER SCRL</v>
      </c>
      <c r="BO341" t="s">
        <v>1557</v>
      </c>
      <c r="BP341" cm="1">
        <f t="array" ref="BP341">SUM(IF(FREQUENCY(IF($R$2:$R$3000=BO341, MATCH($C$2:$C$3000, $C$2:$C$3000, 0)), ROW($C$2:$C$3000)-ROW($C$2)+1), 1))</f>
        <v>1</v>
      </c>
      <c r="BV341" t="str">
        <v>SEAPOWER SCRL</v>
      </c>
      <c r="BW341" cm="1">
        <f t="array" ref="BW341">SUM(--(FREQUENCY(IF($R$2:$R$1538=BV341, MATCH($C$2:$C$1538, $C$2:$C$1538, 0)), ROW($C$2:$C$1538)-ROW($C$2)+1)&gt;0))</f>
        <v>1</v>
      </c>
    </row>
    <row r="342" spans="1:75" ht="31.8" customHeight="1" x14ac:dyDescent="0.3">
      <c r="A342" s="56">
        <v>15</v>
      </c>
      <c r="B342" s="54" t="s">
        <v>3713</v>
      </c>
      <c r="C342" s="1" t="s">
        <v>1624</v>
      </c>
      <c r="D342" s="1" t="s">
        <v>1625</v>
      </c>
      <c r="E342" s="1">
        <v>653824</v>
      </c>
      <c r="F342" s="21">
        <v>42156</v>
      </c>
      <c r="G342" s="21">
        <v>43373</v>
      </c>
      <c r="H342" s="1" t="s">
        <v>22</v>
      </c>
      <c r="I342" s="1" t="s">
        <v>22</v>
      </c>
      <c r="J342" s="1" t="s">
        <v>22</v>
      </c>
      <c r="K342" s="1" t="s">
        <v>22</v>
      </c>
      <c r="L342" s="1" t="s">
        <v>1626</v>
      </c>
      <c r="M342" s="102" t="s">
        <v>1627</v>
      </c>
      <c r="N342" s="1" t="s">
        <v>714</v>
      </c>
      <c r="O342" s="1" t="s">
        <v>1628</v>
      </c>
      <c r="P342" s="1" t="s">
        <v>22</v>
      </c>
      <c r="Q342" s="97">
        <f>IFERROR(INDEX(BP:BP, MATCH(R342, BN:BN, 0)), "")</f>
        <v>2</v>
      </c>
      <c r="R342" s="1" t="s">
        <v>1637</v>
      </c>
      <c r="S342" s="1" t="s">
        <v>238</v>
      </c>
      <c r="T342" s="1" t="s">
        <v>1638</v>
      </c>
      <c r="U342" s="1" t="s">
        <v>22</v>
      </c>
      <c r="V342" s="1" t="s">
        <v>22</v>
      </c>
      <c r="W342" s="1" t="s">
        <v>22</v>
      </c>
      <c r="X342" s="1" t="s">
        <v>22</v>
      </c>
      <c r="Y342" s="1" t="s">
        <v>22</v>
      </c>
      <c r="Z342" s="1" t="s">
        <v>22</v>
      </c>
      <c r="AA342" s="1" t="s">
        <v>22</v>
      </c>
      <c r="AB342" s="4" t="s">
        <v>22</v>
      </c>
      <c r="AC342" s="4" t="s">
        <v>22</v>
      </c>
      <c r="AF342">
        <v>16</v>
      </c>
      <c r="AG342" t="str">
        <v>offshore wind energy</v>
      </c>
      <c r="AH342" t="str">
        <v>Wholistic and Integrated digitaL tools for extended Lifetime and profitability of Offshore Wind farms</v>
      </c>
      <c r="AI342" t="str">
        <v>WILLOW</v>
      </c>
      <c r="AJ342">
        <v>101122184</v>
      </c>
      <c r="AK342">
        <v>44936</v>
      </c>
      <c r="AL342">
        <v>46295</v>
      </c>
      <c r="AM342" t="str">
        <v>null</v>
      </c>
      <c r="AN342" t="str">
        <v>€ 5 816 861,25</v>
      </c>
      <c r="AO342" t="str">
        <v>null</v>
      </c>
      <c r="AP342" t="str">
        <v>null</v>
      </c>
      <c r="AQ342" t="str">
        <v>HORIZON.2.5 - Climate, Energy and Mobility</v>
      </c>
      <c r="AR342" t="str">
        <v>HORIZON-CL5-2022-D3-03-04 - Integrated wind farm control</v>
      </c>
      <c r="AS342" t="str">
        <v>HORIZON-CL5-2022-D3-03</v>
      </c>
      <c r="AT342" t="str">
        <v>https://cordis.europa.eu/project/id/101122184</v>
      </c>
      <c r="AU342" t="str">
        <v>null</v>
      </c>
      <c r="AV342">
        <v>1</v>
      </c>
      <c r="AW342" t="str">
        <v>TECNICAS Y SERVICIOS DE INGENIERÃA, S.L.</v>
      </c>
      <c r="AX342" t="str">
        <v>Spain</v>
      </c>
      <c r="AY342" t="str">
        <v>€  277 853,75</v>
      </c>
      <c r="AZ342" t="str">
        <v>null</v>
      </c>
      <c r="BA342" t="str">
        <v>null</v>
      </c>
      <c r="BB342" t="str">
        <v>null</v>
      </c>
      <c r="BC342" t="str">
        <v>null</v>
      </c>
      <c r="BD342" t="str">
        <v>null</v>
      </c>
      <c r="BE342" t="str">
        <v>null</v>
      </c>
      <c r="BF342" t="str">
        <v>null</v>
      </c>
      <c r="BG342" t="str">
        <v>null</v>
      </c>
      <c r="BH342" t="str">
        <v>null</v>
      </c>
      <c r="BN342" s="93" t="str">
        <v>TECHNISCHE UNIVERSITAT BERLIN</v>
      </c>
      <c r="BO342" t="s">
        <v>1559</v>
      </c>
      <c r="BP342" cm="1">
        <f t="array" ref="BP342">SUM(IF(FREQUENCY(IF($R$2:$R$3000=BO342, MATCH($C$2:$C$3000, $C$2:$C$3000, 0)), ROW($C$2:$C$3000)-ROW($C$2)+1), 1))</f>
        <v>1</v>
      </c>
      <c r="BV342" t="str">
        <v>TECHNISCHE UNIVERSITAT BERLIN</v>
      </c>
      <c r="BW342" cm="1">
        <f t="array" ref="BW342">SUM(--(FREQUENCY(IF($R$2:$R$1538=BV342, MATCH($C$2:$C$1538, $C$2:$C$1538, 0)), ROW($C$2:$C$1538)-ROW($C$2)+1)&gt;0))</f>
        <v>1</v>
      </c>
    </row>
    <row r="343" spans="1:75" ht="31.8" customHeight="1" x14ac:dyDescent="0.3">
      <c r="A343" s="56">
        <v>15</v>
      </c>
      <c r="B343" s="54" t="s">
        <v>3713</v>
      </c>
      <c r="C343" s="1" t="s">
        <v>1624</v>
      </c>
      <c r="D343" s="1" t="s">
        <v>1625</v>
      </c>
      <c r="E343" s="1">
        <v>653824</v>
      </c>
      <c r="F343" s="21">
        <v>42156</v>
      </c>
      <c r="G343" s="21">
        <v>43373</v>
      </c>
      <c r="H343" s="1" t="s">
        <v>22</v>
      </c>
      <c r="I343" s="1" t="s">
        <v>22</v>
      </c>
      <c r="J343" s="1" t="s">
        <v>22</v>
      </c>
      <c r="K343" s="1" t="s">
        <v>22</v>
      </c>
      <c r="L343" s="1" t="s">
        <v>1626</v>
      </c>
      <c r="M343" s="102" t="s">
        <v>1627</v>
      </c>
      <c r="N343" s="1" t="s">
        <v>714</v>
      </c>
      <c r="O343" s="1" t="s">
        <v>1628</v>
      </c>
      <c r="P343" s="1" t="s">
        <v>22</v>
      </c>
      <c r="Q343" s="97">
        <f>IFERROR(INDEX(BP:BP, MATCH(R343, BN:BN, 0)), "")</f>
        <v>2</v>
      </c>
      <c r="R343" s="1" t="s">
        <v>1655</v>
      </c>
      <c r="S343" s="1" t="s">
        <v>1656</v>
      </c>
      <c r="T343" s="1" t="s">
        <v>1657</v>
      </c>
      <c r="U343" s="1" t="s">
        <v>22</v>
      </c>
      <c r="V343" s="1" t="s">
        <v>22</v>
      </c>
      <c r="W343" s="1" t="s">
        <v>22</v>
      </c>
      <c r="X343" s="1" t="s">
        <v>22</v>
      </c>
      <c r="Y343" s="1" t="s">
        <v>22</v>
      </c>
      <c r="Z343" s="1" t="s">
        <v>22</v>
      </c>
      <c r="AA343" s="1" t="s">
        <v>22</v>
      </c>
      <c r="AB343" s="4" t="s">
        <v>22</v>
      </c>
      <c r="AC343" s="4" t="s">
        <v>22</v>
      </c>
      <c r="AF343">
        <v>16</v>
      </c>
      <c r="AG343" t="str">
        <v>offshore wind energy</v>
      </c>
      <c r="AH343" t="str">
        <v>Wholistic and Integrated digitaL tools for extended Lifetime and profitability of Offshore Wind farms</v>
      </c>
      <c r="AI343" t="str">
        <v>WILLOW</v>
      </c>
      <c r="AJ343">
        <v>101122184</v>
      </c>
      <c r="AK343">
        <v>44936</v>
      </c>
      <c r="AL343">
        <v>46295</v>
      </c>
      <c r="AM343" t="str">
        <v>null</v>
      </c>
      <c r="AN343" t="str">
        <v>€ 5 816 861,25</v>
      </c>
      <c r="AO343" t="str">
        <v>null</v>
      </c>
      <c r="AP343" t="str">
        <v>null</v>
      </c>
      <c r="AQ343" t="str">
        <v>HORIZON.2.5 - Climate, Energy and Mobility</v>
      </c>
      <c r="AR343" t="str">
        <v>HORIZON-CL5-2022-D3-03-04 - Integrated wind farm control</v>
      </c>
      <c r="AS343" t="str">
        <v>HORIZON-CL5-2022-D3-03</v>
      </c>
      <c r="AT343" t="str">
        <v>https://cordis.europa.eu/project/id/101122184</v>
      </c>
      <c r="AU343" t="str">
        <v>null</v>
      </c>
      <c r="AV343">
        <v>1</v>
      </c>
      <c r="AW343" t="str">
        <v>VRIJE UNIVERSITEIT BRUSSEL</v>
      </c>
      <c r="AX343" t="str">
        <v>Belgium</v>
      </c>
      <c r="AY343" t="str">
        <v>€  845 525,00</v>
      </c>
      <c r="AZ343" t="str">
        <v>null</v>
      </c>
      <c r="BA343" t="str">
        <v>null</v>
      </c>
      <c r="BB343" t="str">
        <v>null</v>
      </c>
      <c r="BC343" t="str">
        <v>null</v>
      </c>
      <c r="BD343" t="str">
        <v>null</v>
      </c>
      <c r="BE343" t="str">
        <v>null</v>
      </c>
      <c r="BF343" t="str">
        <v>null</v>
      </c>
      <c r="BG343" t="str">
        <v>null</v>
      </c>
      <c r="BH343" t="str">
        <v>null</v>
      </c>
      <c r="BN343" s="1" t="str">
        <v>UNIVERSITA DEGLI STUDI DI FIRENZE</v>
      </c>
      <c r="BO343" t="s">
        <v>1561</v>
      </c>
      <c r="BP343" cm="1">
        <f t="array" ref="BP343">SUM(IF(FREQUENCY(IF($R$2:$R$3000=BO343, MATCH($C$2:$C$3000, $C$2:$C$3000, 0)), ROW($C$2:$C$3000)-ROW($C$2)+1), 1))</f>
        <v>1</v>
      </c>
      <c r="BV343" t="str">
        <v>UNIVERSITA DEGLI STUDI DI FIRENZE</v>
      </c>
      <c r="BW343" cm="1">
        <f t="array" ref="BW343">SUM(--(FREQUENCY(IF($R$2:$R$1538=BV343, MATCH($C$2:$C$1538, $C$2:$C$1538, 0)), ROW($C$2:$C$1538)-ROW($C$2)+1)&gt;0))</f>
        <v>3</v>
      </c>
    </row>
    <row r="344" spans="1:75" ht="31.8" customHeight="1" x14ac:dyDescent="0.3">
      <c r="A344" s="56">
        <v>15</v>
      </c>
      <c r="B344" s="54" t="s">
        <v>3713</v>
      </c>
      <c r="C344" s="1" t="s">
        <v>1624</v>
      </c>
      <c r="D344" s="1" t="s">
        <v>1625</v>
      </c>
      <c r="E344" s="1">
        <v>653824</v>
      </c>
      <c r="F344" s="21">
        <v>42156</v>
      </c>
      <c r="G344" s="21">
        <v>43373</v>
      </c>
      <c r="H344" s="1" t="s">
        <v>22</v>
      </c>
      <c r="I344" s="1" t="s">
        <v>22</v>
      </c>
      <c r="J344" s="1" t="s">
        <v>22</v>
      </c>
      <c r="K344" s="1" t="s">
        <v>22</v>
      </c>
      <c r="L344" s="1" t="s">
        <v>1626</v>
      </c>
      <c r="M344" s="102" t="s">
        <v>1627</v>
      </c>
      <c r="N344" s="1" t="s">
        <v>714</v>
      </c>
      <c r="O344" s="1" t="s">
        <v>1628</v>
      </c>
      <c r="P344" s="1" t="s">
        <v>22</v>
      </c>
      <c r="Q344" s="97">
        <f>IFERROR(INDEX(BP:BP, MATCH(R344, BN:BN, 0)), "")</f>
        <v>3</v>
      </c>
      <c r="R344" s="1" t="s">
        <v>1629</v>
      </c>
      <c r="S344" s="1" t="s">
        <v>47</v>
      </c>
      <c r="T344" s="1" t="s">
        <v>1630</v>
      </c>
      <c r="U344" s="1" t="s">
        <v>1631</v>
      </c>
      <c r="V344" s="1" t="s">
        <v>22</v>
      </c>
      <c r="W344" s="1" t="s">
        <v>1632</v>
      </c>
      <c r="X344" s="1" t="s">
        <v>408</v>
      </c>
      <c r="Y344" s="1" t="s">
        <v>1633</v>
      </c>
      <c r="Z344" s="1" t="s">
        <v>1634</v>
      </c>
      <c r="AA344" s="1" t="s">
        <v>1635</v>
      </c>
      <c r="AB344" s="4" t="s">
        <v>22</v>
      </c>
      <c r="AC344" s="4" t="s">
        <v>22</v>
      </c>
      <c r="AF344">
        <v>16</v>
      </c>
      <c r="AG344" t="str">
        <v>offshore wind energy</v>
      </c>
      <c r="AH344" t="str">
        <v>Wholistic and Integrated digitaL tools for extended Lifetime and profitability of Offshore Wind farms</v>
      </c>
      <c r="AI344" t="str">
        <v>WILLOW</v>
      </c>
      <c r="AJ344">
        <v>101122184</v>
      </c>
      <c r="AK344">
        <v>44936</v>
      </c>
      <c r="AL344">
        <v>46295</v>
      </c>
      <c r="AM344" t="str">
        <v>null</v>
      </c>
      <c r="AN344" t="str">
        <v>€ 5 816 861,25</v>
      </c>
      <c r="AO344" t="str">
        <v>null</v>
      </c>
      <c r="AP344" t="str">
        <v>null</v>
      </c>
      <c r="AQ344" t="str">
        <v>HORIZON.2.5 - Climate, Energy and Mobility</v>
      </c>
      <c r="AR344" t="str">
        <v>HORIZON-CL5-2022-D3-03-04 - Integrated wind farm control</v>
      </c>
      <c r="AS344" t="str">
        <v>HORIZON-CL5-2022-D3-03</v>
      </c>
      <c r="AT344" t="str">
        <v>https://cordis.europa.eu/project/id/101122184</v>
      </c>
      <c r="AU344" t="str">
        <v>null</v>
      </c>
      <c r="AV344">
        <v>1</v>
      </c>
      <c r="AW344" t="str">
        <v>WOLFEL ENGINEERING GMBH + CO. KG</v>
      </c>
      <c r="AX344" t="str">
        <v>Germany</v>
      </c>
      <c r="AY344" t="str">
        <v>€  357 000,00</v>
      </c>
      <c r="AZ344" t="str">
        <v>null</v>
      </c>
      <c r="BA344" t="str">
        <v>null</v>
      </c>
      <c r="BB344" t="str">
        <v>null</v>
      </c>
      <c r="BC344" t="str">
        <v>null</v>
      </c>
      <c r="BD344" t="str">
        <v>null</v>
      </c>
      <c r="BE344" t="str">
        <v>null</v>
      </c>
      <c r="BF344" t="str">
        <v>null</v>
      </c>
      <c r="BG344" t="str">
        <v>null</v>
      </c>
      <c r="BH344" t="str">
        <v>null</v>
      </c>
      <c r="BN344" s="93" t="str">
        <v>ETME PEPPAS KAI SYNERGATES EE</v>
      </c>
      <c r="BO344" t="s">
        <v>1563</v>
      </c>
      <c r="BP344" cm="1">
        <f t="array" ref="BP344">SUM(IF(FREQUENCY(IF($R$2:$R$3000=BO344, MATCH($C$2:$C$3000, $C$2:$C$3000, 0)), ROW($C$2:$C$3000)-ROW($C$2)+1), 1))</f>
        <v>1</v>
      </c>
      <c r="BV344" t="str">
        <v>ETME PEPPAS KAI SYNERGATES EE</v>
      </c>
      <c r="BW344" cm="1">
        <f t="array" ref="BW344">SUM(--(FREQUENCY(IF($R$2:$R$1538=BV344, MATCH($C$2:$C$1538, $C$2:$C$1538, 0)), ROW($C$2:$C$1538)-ROW($C$2)+1)&gt;0))</f>
        <v>1</v>
      </c>
    </row>
    <row r="345" spans="1:75" ht="31.8" customHeight="1" x14ac:dyDescent="0.3">
      <c r="A345" s="56">
        <v>15</v>
      </c>
      <c r="B345" s="54" t="s">
        <v>3713</v>
      </c>
      <c r="C345" s="1" t="s">
        <v>1624</v>
      </c>
      <c r="D345" s="1" t="s">
        <v>1625</v>
      </c>
      <c r="E345" s="1">
        <v>653824</v>
      </c>
      <c r="F345" s="21">
        <v>42156</v>
      </c>
      <c r="G345" s="21">
        <v>43373</v>
      </c>
      <c r="H345" s="1" t="s">
        <v>22</v>
      </c>
      <c r="I345" s="1" t="s">
        <v>22</v>
      </c>
      <c r="J345" s="1" t="s">
        <v>22</v>
      </c>
      <c r="K345" s="1" t="s">
        <v>22</v>
      </c>
      <c r="L345" s="1" t="s">
        <v>1626</v>
      </c>
      <c r="M345" s="102" t="s">
        <v>1627</v>
      </c>
      <c r="N345" s="1" t="s">
        <v>714</v>
      </c>
      <c r="O345" s="1" t="s">
        <v>1628</v>
      </c>
      <c r="P345" s="1" t="s">
        <v>22</v>
      </c>
      <c r="Q345" s="97">
        <f>IFERROR(INDEX(BP:BP, MATCH(R345, BN:BN, 0)), "")</f>
        <v>3</v>
      </c>
      <c r="R345" s="1" t="s">
        <v>1113</v>
      </c>
      <c r="S345" s="1" t="s">
        <v>1526</v>
      </c>
      <c r="T345" s="1" t="s">
        <v>1649</v>
      </c>
      <c r="U345" s="1" t="s">
        <v>22</v>
      </c>
      <c r="V345" s="1" t="s">
        <v>22</v>
      </c>
      <c r="W345" s="1" t="s">
        <v>22</v>
      </c>
      <c r="X345" s="1" t="s">
        <v>22</v>
      </c>
      <c r="Y345" s="1" t="s">
        <v>22</v>
      </c>
      <c r="Z345" s="1" t="s">
        <v>22</v>
      </c>
      <c r="AA345" s="1" t="s">
        <v>22</v>
      </c>
      <c r="AB345" s="4" t="s">
        <v>22</v>
      </c>
      <c r="AC345" s="4" t="s">
        <v>22</v>
      </c>
      <c r="BN345" s="1" t="str">
        <v>FLOATMAST LTD</v>
      </c>
      <c r="BO345" t="s">
        <v>1565</v>
      </c>
      <c r="BP345" cm="1">
        <f t="array" ref="BP345">SUM(IF(FREQUENCY(IF($R$2:$R$3000=BO345, MATCH($C$2:$C$3000, $C$2:$C$3000, 0)), ROW($C$2:$C$3000)-ROW($C$2)+1), 1))</f>
        <v>1</v>
      </c>
      <c r="BV345" t="str">
        <v>FLOATMAST LTD</v>
      </c>
      <c r="BW345" cm="1">
        <f t="array" ref="BW345">SUM(--(FREQUENCY(IF($R$2:$R$1538=BV345, MATCH($C$2:$C$1538, $C$2:$C$1538, 0)), ROW($C$2:$C$1538)-ROW($C$2)+1)&gt;0))</f>
        <v>1</v>
      </c>
    </row>
    <row r="346" spans="1:75" ht="31.8" customHeight="1" x14ac:dyDescent="0.3">
      <c r="A346" s="56">
        <v>15</v>
      </c>
      <c r="B346" s="54" t="s">
        <v>3713</v>
      </c>
      <c r="C346" s="1" t="s">
        <v>1624</v>
      </c>
      <c r="D346" s="1" t="s">
        <v>1625</v>
      </c>
      <c r="E346" s="1">
        <v>653824</v>
      </c>
      <c r="F346" s="21">
        <v>42156</v>
      </c>
      <c r="G346" s="21">
        <v>43373</v>
      </c>
      <c r="H346" s="1" t="s">
        <v>22</v>
      </c>
      <c r="I346" s="1" t="s">
        <v>22</v>
      </c>
      <c r="J346" s="1" t="s">
        <v>22</v>
      </c>
      <c r="K346" s="1" t="s">
        <v>22</v>
      </c>
      <c r="L346" s="1" t="s">
        <v>1626</v>
      </c>
      <c r="M346" s="102" t="s">
        <v>1627</v>
      </c>
      <c r="N346" s="1" t="s">
        <v>714</v>
      </c>
      <c r="O346" s="1" t="s">
        <v>1628</v>
      </c>
      <c r="P346" s="1" t="s">
        <v>22</v>
      </c>
      <c r="Q346" s="97">
        <f>IFERROR(INDEX(BP:BP, MATCH(R346, BN:BN, 0)), "")</f>
        <v>1</v>
      </c>
      <c r="R346" s="1" t="s">
        <v>1645</v>
      </c>
      <c r="S346" s="1" t="s">
        <v>551</v>
      </c>
      <c r="T346" s="1" t="s">
        <v>1646</v>
      </c>
      <c r="U346" s="1" t="s">
        <v>22</v>
      </c>
      <c r="V346" s="1" t="s">
        <v>22</v>
      </c>
      <c r="W346" s="1" t="s">
        <v>22</v>
      </c>
      <c r="X346" s="1" t="s">
        <v>22</v>
      </c>
      <c r="Y346" s="1" t="s">
        <v>22</v>
      </c>
      <c r="Z346" s="1" t="s">
        <v>22</v>
      </c>
      <c r="AA346" s="1" t="s">
        <v>22</v>
      </c>
      <c r="AB346" s="4" t="s">
        <v>22</v>
      </c>
      <c r="AC346" s="4" t="s">
        <v>22</v>
      </c>
      <c r="BN346" s="93" t="str">
        <v>STREAMLINED SYMVOULI MECHANIKI EPE</v>
      </c>
      <c r="BO346" t="s">
        <v>1569</v>
      </c>
      <c r="BP346" cm="1">
        <f t="array" ref="BP346">SUM(IF(FREQUENCY(IF($R$2:$R$3000=BO346, MATCH($C$2:$C$3000, $C$2:$C$3000, 0)), ROW($C$2:$C$3000)-ROW($C$2)+1), 1))</f>
        <v>1</v>
      </c>
      <c r="BV346" t="str">
        <v>STREAMLINED SYMVOULI MECHANIKI EPE</v>
      </c>
      <c r="BW346" cm="1">
        <f t="array" ref="BW346">SUM(--(FREQUENCY(IF($R$2:$R$1538=BV346, MATCH($C$2:$C$1538, $C$2:$C$1538, 0)), ROW($C$2:$C$1538)-ROW($C$2)+1)&gt;0))</f>
        <v>1</v>
      </c>
    </row>
    <row r="347" spans="1:75" ht="31.8" customHeight="1" x14ac:dyDescent="0.3">
      <c r="A347" s="56">
        <v>15</v>
      </c>
      <c r="B347" s="54" t="s">
        <v>3713</v>
      </c>
      <c r="C347" s="1" t="s">
        <v>1624</v>
      </c>
      <c r="D347" s="1" t="s">
        <v>1625</v>
      </c>
      <c r="E347" s="1">
        <v>653824</v>
      </c>
      <c r="F347" s="21">
        <v>42156</v>
      </c>
      <c r="G347" s="21">
        <v>43373</v>
      </c>
      <c r="H347" s="1" t="s">
        <v>22</v>
      </c>
      <c r="I347" s="1" t="s">
        <v>22</v>
      </c>
      <c r="J347" s="1" t="s">
        <v>22</v>
      </c>
      <c r="K347" s="1" t="s">
        <v>22</v>
      </c>
      <c r="L347" s="1" t="s">
        <v>1626</v>
      </c>
      <c r="M347" s="102" t="s">
        <v>1627</v>
      </c>
      <c r="N347" s="1" t="s">
        <v>714</v>
      </c>
      <c r="O347" s="1" t="s">
        <v>1628</v>
      </c>
      <c r="P347" s="1" t="s">
        <v>22</v>
      </c>
      <c r="Q347" s="97">
        <f>IFERROR(INDEX(BP:BP, MATCH(R347, BN:BN, 0)), "")</f>
        <v>1</v>
      </c>
      <c r="R347" s="1" t="s">
        <v>1669</v>
      </c>
      <c r="S347" s="1" t="s">
        <v>449</v>
      </c>
      <c r="T347" s="1" t="s">
        <v>1670</v>
      </c>
      <c r="U347" s="1" t="s">
        <v>22</v>
      </c>
      <c r="V347" s="1" t="s">
        <v>22</v>
      </c>
      <c r="W347" s="1" t="s">
        <v>22</v>
      </c>
      <c r="X347" s="1" t="s">
        <v>22</v>
      </c>
      <c r="Y347" s="1" t="s">
        <v>22</v>
      </c>
      <c r="Z347" s="1" t="s">
        <v>22</v>
      </c>
      <c r="AA347" s="1" t="s">
        <v>22</v>
      </c>
      <c r="AB347" s="4" t="s">
        <v>22</v>
      </c>
      <c r="AC347" s="4" t="s">
        <v>22</v>
      </c>
      <c r="BN347" s="1" t="str">
        <v>ADRIA WINCH D.O.O. ZA PROIZVODNJU,PROJEKTIRANJE, PROMET I USLUGE</v>
      </c>
      <c r="BO347" t="s">
        <v>1571</v>
      </c>
      <c r="BP347" cm="1">
        <f t="array" ref="BP347">SUM(IF(FREQUENCY(IF($R$2:$R$3000=BO347, MATCH($C$2:$C$3000, $C$2:$C$3000, 0)), ROW($C$2:$C$3000)-ROW($C$2)+1), 1))</f>
        <v>3</v>
      </c>
      <c r="BV347" t="str">
        <v>ADRIA WINCH D.O.O. ZA PROIZVODNJU,PROJEKTIRANJE, PROMET I USLUGE</v>
      </c>
      <c r="BW347" cm="1">
        <f t="array" ref="BW347">SUM(--(FREQUENCY(IF($R$2:$R$1538=BV347, MATCH($C$2:$C$1538, $C$2:$C$1538, 0)), ROW($C$2:$C$1538)-ROW($C$2)+1)&gt;0))</f>
        <v>1</v>
      </c>
    </row>
    <row r="348" spans="1:75" ht="31.8" customHeight="1" x14ac:dyDescent="0.3">
      <c r="A348" s="56">
        <v>15</v>
      </c>
      <c r="B348" s="54" t="s">
        <v>3713</v>
      </c>
      <c r="C348" s="1" t="s">
        <v>1624</v>
      </c>
      <c r="D348" s="1" t="s">
        <v>1625</v>
      </c>
      <c r="E348" s="1">
        <v>653824</v>
      </c>
      <c r="F348" s="21">
        <v>42156</v>
      </c>
      <c r="G348" s="21">
        <v>43373</v>
      </c>
      <c r="H348" s="1" t="s">
        <v>22</v>
      </c>
      <c r="I348" s="1" t="s">
        <v>22</v>
      </c>
      <c r="J348" s="1" t="s">
        <v>22</v>
      </c>
      <c r="K348" s="1" t="s">
        <v>22</v>
      </c>
      <c r="L348" s="1" t="s">
        <v>1626</v>
      </c>
      <c r="M348" s="102" t="s">
        <v>1627</v>
      </c>
      <c r="N348" s="1" t="s">
        <v>714</v>
      </c>
      <c r="O348" s="1" t="s">
        <v>1628</v>
      </c>
      <c r="P348" s="1" t="s">
        <v>22</v>
      </c>
      <c r="Q348" s="97">
        <f>IFERROR(INDEX(BP:BP, MATCH(R348, BN:BN, 0)), "")</f>
        <v>7</v>
      </c>
      <c r="R348" s="1" t="s">
        <v>1639</v>
      </c>
      <c r="S348" s="1" t="s">
        <v>449</v>
      </c>
      <c r="T348" s="1" t="s">
        <v>1640</v>
      </c>
      <c r="U348" s="1" t="s">
        <v>22</v>
      </c>
      <c r="V348" s="1" t="s">
        <v>22</v>
      </c>
      <c r="W348" s="1" t="s">
        <v>22</v>
      </c>
      <c r="X348" s="1" t="s">
        <v>22</v>
      </c>
      <c r="Y348" s="1" t="s">
        <v>22</v>
      </c>
      <c r="Z348" s="1" t="s">
        <v>22</v>
      </c>
      <c r="AA348" s="1" t="s">
        <v>22</v>
      </c>
      <c r="AB348" s="4" t="s">
        <v>22</v>
      </c>
      <c r="AC348" s="4" t="s">
        <v>22</v>
      </c>
      <c r="BN348" s="93" t="str">
        <v>AIMPLAS - ASOCIACION DE INVESTIGACION DE MATERIALES PLASTICOS Y CONEXAS</v>
      </c>
      <c r="BO348" t="s">
        <v>1578</v>
      </c>
      <c r="BP348" cm="1">
        <f t="array" ref="BP348">SUM(IF(FREQUENCY(IF($R$2:$R$3000=BO348, MATCH($C$2:$C$3000, $C$2:$C$3000, 0)), ROW($C$2:$C$3000)-ROW($C$2)+1), 1))</f>
        <v>1</v>
      </c>
      <c r="BV348" t="str">
        <v>AIMPLAS - ASOCIACION DE INVESTIGACION DE MATERIALES PLASTICOS Y CONEXAS</v>
      </c>
      <c r="BW348" cm="1">
        <f t="array" ref="BW348">SUM(--(FREQUENCY(IF($R$2:$R$1538=BV348, MATCH($C$2:$C$1538, $C$2:$C$1538, 0)), ROW($C$2:$C$1538)-ROW($C$2)+1)&gt;0))</f>
        <v>1</v>
      </c>
    </row>
    <row r="349" spans="1:75" ht="31.8" customHeight="1" x14ac:dyDescent="0.3">
      <c r="A349" s="56">
        <v>15</v>
      </c>
      <c r="B349" s="54" t="s">
        <v>3713</v>
      </c>
      <c r="C349" s="1" t="s">
        <v>1624</v>
      </c>
      <c r="D349" s="1" t="s">
        <v>1625</v>
      </c>
      <c r="E349" s="1">
        <v>653824</v>
      </c>
      <c r="F349" s="21">
        <v>42156</v>
      </c>
      <c r="G349" s="21">
        <v>43373</v>
      </c>
      <c r="H349" s="1" t="s">
        <v>22</v>
      </c>
      <c r="I349" s="1" t="s">
        <v>22</v>
      </c>
      <c r="J349" s="1" t="s">
        <v>22</v>
      </c>
      <c r="K349" s="1" t="s">
        <v>22</v>
      </c>
      <c r="L349" s="1" t="s">
        <v>1626</v>
      </c>
      <c r="M349" s="102" t="s">
        <v>1627</v>
      </c>
      <c r="N349" s="1" t="s">
        <v>714</v>
      </c>
      <c r="O349" s="1" t="s">
        <v>1628</v>
      </c>
      <c r="P349" s="1" t="s">
        <v>22</v>
      </c>
      <c r="Q349" s="97">
        <f>IFERROR(INDEX(BP:BP, MATCH(R349, BN:BN, 0)), "")</f>
        <v>1</v>
      </c>
      <c r="R349" s="1" t="s">
        <v>1663</v>
      </c>
      <c r="S349" s="1" t="s">
        <v>449</v>
      </c>
      <c r="T349" s="1" t="s">
        <v>1664</v>
      </c>
      <c r="U349" s="1" t="s">
        <v>22</v>
      </c>
      <c r="V349" s="1" t="s">
        <v>22</v>
      </c>
      <c r="W349" s="1" t="s">
        <v>22</v>
      </c>
      <c r="X349" s="1" t="s">
        <v>22</v>
      </c>
      <c r="Y349" s="1" t="s">
        <v>22</v>
      </c>
      <c r="Z349" s="1" t="s">
        <v>22</v>
      </c>
      <c r="AA349" s="1" t="s">
        <v>22</v>
      </c>
      <c r="AB349" s="4" t="s">
        <v>22</v>
      </c>
      <c r="AC349" s="4" t="s">
        <v>22</v>
      </c>
      <c r="BN349" s="1" t="str">
        <v>BUREAU VERITAS MARINE &amp; OFFSHORE REGISTRE INTERNATIONAL DE CLASSIFICATION DE NAVIRES ET DE PLATEFORMES OFFSHORE</v>
      </c>
      <c r="BO349" t="s">
        <v>1585</v>
      </c>
      <c r="BP349" cm="1">
        <f t="array" ref="BP349">SUM(IF(FREQUENCY(IF($R$2:$R$3000=BO349, MATCH($C$2:$C$3000, $C$2:$C$3000, 0)), ROW($C$2:$C$3000)-ROW($C$2)+1), 1))</f>
        <v>1</v>
      </c>
      <c r="BV349" t="str">
        <v>BUREAU VERITAS MARINE &amp; OFFSHORE REGISTRE INTERNATIONAL DE CLASSIFICATION DE NAVIRES ET DE PLATEFORMES OFFSHORE</v>
      </c>
      <c r="BW349" cm="1">
        <f t="array" ref="BW349">SUM(--(FREQUENCY(IF($R$2:$R$1538=BV349, MATCH($C$2:$C$1538, $C$2:$C$1538, 0)), ROW($C$2:$C$1538)-ROW($C$2)+1)&gt;0))</f>
        <v>1</v>
      </c>
    </row>
    <row r="350" spans="1:75" ht="31.8" customHeight="1" x14ac:dyDescent="0.3">
      <c r="A350" s="56">
        <v>15</v>
      </c>
      <c r="B350" s="54" t="s">
        <v>3713</v>
      </c>
      <c r="C350" s="1" t="s">
        <v>1624</v>
      </c>
      <c r="D350" s="1" t="s">
        <v>1625</v>
      </c>
      <c r="E350" s="1">
        <v>653824</v>
      </c>
      <c r="F350" s="21">
        <v>42156</v>
      </c>
      <c r="G350" s="21">
        <v>43373</v>
      </c>
      <c r="H350" s="1" t="s">
        <v>22</v>
      </c>
      <c r="I350" s="1" t="s">
        <v>22</v>
      </c>
      <c r="J350" s="1" t="s">
        <v>22</v>
      </c>
      <c r="K350" s="1" t="s">
        <v>22</v>
      </c>
      <c r="L350" s="1" t="s">
        <v>1626</v>
      </c>
      <c r="M350" s="102" t="s">
        <v>1627</v>
      </c>
      <c r="N350" s="1" t="s">
        <v>714</v>
      </c>
      <c r="O350" s="1" t="s">
        <v>1628</v>
      </c>
      <c r="P350" s="1" t="s">
        <v>22</v>
      </c>
      <c r="Q350" s="97">
        <f>IFERROR(INDEX(BP:BP, MATCH(R350, BN:BN, 0)), "")</f>
        <v>1</v>
      </c>
      <c r="R350" s="1" t="s">
        <v>1675</v>
      </c>
      <c r="S350" s="1" t="s">
        <v>449</v>
      </c>
      <c r="T350" s="1" t="s">
        <v>1676</v>
      </c>
      <c r="U350" s="1" t="s">
        <v>22</v>
      </c>
      <c r="V350" s="1" t="s">
        <v>22</v>
      </c>
      <c r="W350" s="1" t="s">
        <v>22</v>
      </c>
      <c r="X350" s="1" t="s">
        <v>22</v>
      </c>
      <c r="Y350" s="1" t="s">
        <v>22</v>
      </c>
      <c r="Z350" s="1" t="s">
        <v>22</v>
      </c>
      <c r="AA350" s="1" t="s">
        <v>22</v>
      </c>
      <c r="AB350" s="4" t="s">
        <v>22</v>
      </c>
      <c r="AC350" s="4" t="s">
        <v>22</v>
      </c>
      <c r="BN350" s="93" t="str">
        <v>FULGOR MONOPROSOPI ANONYMI ETERIA ELLINIKI VIOMIXANIA KALODION</v>
      </c>
      <c r="BO350" t="s">
        <v>1587</v>
      </c>
      <c r="BP350" cm="1">
        <f t="array" ref="BP350">SUM(IF(FREQUENCY(IF($R$2:$R$3000=BO350, MATCH($C$2:$C$3000, $C$2:$C$3000, 0)), ROW($C$2:$C$3000)-ROW($C$2)+1), 1))</f>
        <v>1</v>
      </c>
      <c r="BV350" t="str">
        <v>FULGOR MONOPROSOPI ANONYMI ETERIA ELLINIKI VIOMIXANIA KALODION</v>
      </c>
      <c r="BW350" cm="1">
        <f t="array" ref="BW350">SUM(--(FREQUENCY(IF($R$2:$R$1538=BV350, MATCH($C$2:$C$1538, $C$2:$C$1538, 0)), ROW($C$2:$C$1538)-ROW($C$2)+1)&gt;0))</f>
        <v>1</v>
      </c>
    </row>
    <row r="351" spans="1:75" ht="31.8" customHeight="1" x14ac:dyDescent="0.3">
      <c r="A351" s="56">
        <v>15</v>
      </c>
      <c r="B351" s="54" t="s">
        <v>3713</v>
      </c>
      <c r="C351" s="1" t="s">
        <v>1624</v>
      </c>
      <c r="D351" s="1" t="s">
        <v>1625</v>
      </c>
      <c r="E351" s="1">
        <v>653824</v>
      </c>
      <c r="F351" s="21">
        <v>42156</v>
      </c>
      <c r="G351" s="21">
        <v>43373</v>
      </c>
      <c r="H351" s="1" t="s">
        <v>22</v>
      </c>
      <c r="I351" s="1" t="s">
        <v>22</v>
      </c>
      <c r="J351" s="1" t="s">
        <v>22</v>
      </c>
      <c r="K351" s="1" t="s">
        <v>22</v>
      </c>
      <c r="L351" s="1" t="s">
        <v>1626</v>
      </c>
      <c r="M351" s="102" t="s">
        <v>1627</v>
      </c>
      <c r="N351" s="1" t="s">
        <v>714</v>
      </c>
      <c r="O351" s="1" t="s">
        <v>1628</v>
      </c>
      <c r="P351" s="1" t="s">
        <v>22</v>
      </c>
      <c r="Q351" s="97">
        <f>IFERROR(INDEX(BP:BP, MATCH(R351, BN:BN, 0)), "")</f>
        <v>1</v>
      </c>
      <c r="R351" s="1" t="s">
        <v>1641</v>
      </c>
      <c r="S351" s="1" t="s">
        <v>1523</v>
      </c>
      <c r="T351" s="1" t="s">
        <v>1642</v>
      </c>
      <c r="U351" s="1" t="s">
        <v>22</v>
      </c>
      <c r="V351" s="1" t="s">
        <v>22</v>
      </c>
      <c r="W351" s="1" t="s">
        <v>22</v>
      </c>
      <c r="X351" s="1" t="s">
        <v>22</v>
      </c>
      <c r="Y351" s="1" t="s">
        <v>22</v>
      </c>
      <c r="Z351" s="1" t="s">
        <v>22</v>
      </c>
      <c r="AA351" s="1" t="s">
        <v>22</v>
      </c>
      <c r="AB351" s="4" t="s">
        <v>22</v>
      </c>
      <c r="AC351" s="4" t="s">
        <v>22</v>
      </c>
      <c r="BN351" s="1" t="str">
        <v>FUTURE FIBRES RIGGING SYSTEMS SL</v>
      </c>
      <c r="BO351" t="s">
        <v>1590</v>
      </c>
      <c r="BP351" cm="1">
        <f t="array" ref="BP351">SUM(IF(FREQUENCY(IF($R$2:$R$3000=BO351, MATCH($C$2:$C$3000, $C$2:$C$3000, 0)), ROW($C$2:$C$3000)-ROW($C$2)+1), 1))</f>
        <v>1</v>
      </c>
      <c r="BV351" t="str">
        <v>FUTURE FIBRES RIGGING SYSTEMS SL</v>
      </c>
      <c r="BW351" cm="1">
        <f t="array" ref="BW351">SUM(--(FREQUENCY(IF($R$2:$R$1538=BV351, MATCH($C$2:$C$1538, $C$2:$C$1538, 0)), ROW($C$2:$C$1538)-ROW($C$2)+1)&gt;0))</f>
        <v>1</v>
      </c>
    </row>
    <row r="352" spans="1:75" ht="31.8" customHeight="1" x14ac:dyDescent="0.3">
      <c r="A352" s="56">
        <v>15</v>
      </c>
      <c r="B352" s="54" t="s">
        <v>3713</v>
      </c>
      <c r="C352" s="1" t="s">
        <v>1624</v>
      </c>
      <c r="D352" s="1" t="s">
        <v>1625</v>
      </c>
      <c r="E352" s="1">
        <v>653824</v>
      </c>
      <c r="F352" s="21">
        <v>42156</v>
      </c>
      <c r="G352" s="21">
        <v>43373</v>
      </c>
      <c r="H352" s="1" t="s">
        <v>22</v>
      </c>
      <c r="I352" s="1" t="s">
        <v>22</v>
      </c>
      <c r="J352" s="1" t="s">
        <v>22</v>
      </c>
      <c r="K352" s="1" t="s">
        <v>22</v>
      </c>
      <c r="L352" s="1" t="s">
        <v>1626</v>
      </c>
      <c r="M352" s="102" t="s">
        <v>1627</v>
      </c>
      <c r="N352" s="1" t="s">
        <v>714</v>
      </c>
      <c r="O352" s="1" t="s">
        <v>1628</v>
      </c>
      <c r="P352" s="1" t="s">
        <v>22</v>
      </c>
      <c r="Q352" s="97">
        <f>IFERROR(INDEX(BP:BP, MATCH(R352, BN:BN, 0)), "")</f>
        <v>1</v>
      </c>
      <c r="R352" s="1" t="s">
        <v>1673</v>
      </c>
      <c r="S352" s="1" t="s">
        <v>1651</v>
      </c>
      <c r="T352" s="1" t="s">
        <v>1674</v>
      </c>
      <c r="U352" s="1" t="s">
        <v>22</v>
      </c>
      <c r="V352" s="1" t="s">
        <v>22</v>
      </c>
      <c r="W352" s="1" t="s">
        <v>22</v>
      </c>
      <c r="X352" s="1" t="s">
        <v>22</v>
      </c>
      <c r="Y352" s="1" t="s">
        <v>22</v>
      </c>
      <c r="Z352" s="1" t="s">
        <v>22</v>
      </c>
      <c r="AA352" s="1" t="s">
        <v>22</v>
      </c>
      <c r="AB352" s="4" t="s">
        <v>22</v>
      </c>
      <c r="AC352" s="4" t="s">
        <v>22</v>
      </c>
      <c r="BN352" s="93" t="str">
        <v>HYDRO BOND ENGINEERING LIMITED</v>
      </c>
      <c r="BO352" t="s">
        <v>1592</v>
      </c>
      <c r="BP352" cm="1">
        <f t="array" ref="BP352">SUM(IF(FREQUENCY(IF($R$2:$R$3000=BO352, MATCH($C$2:$C$3000, $C$2:$C$3000, 0)), ROW($C$2:$C$3000)-ROW($C$2)+1), 1))</f>
        <v>4</v>
      </c>
      <c r="BV352" t="str">
        <v>HYDRO BOND ENGINEERING LIMITED</v>
      </c>
      <c r="BW352" cm="1">
        <f t="array" ref="BW352">SUM(--(FREQUENCY(IF($R$2:$R$1538=BV352, MATCH($C$2:$C$1538, $C$2:$C$1538, 0)), ROW($C$2:$C$1538)-ROW($C$2)+1)&gt;0))</f>
        <v>1</v>
      </c>
    </row>
    <row r="353" spans="1:75" ht="31.8" customHeight="1" x14ac:dyDescent="0.3">
      <c r="A353" s="56">
        <v>15</v>
      </c>
      <c r="B353" s="54" t="s">
        <v>3713</v>
      </c>
      <c r="C353" s="1" t="s">
        <v>1624</v>
      </c>
      <c r="D353" s="1" t="s">
        <v>1625</v>
      </c>
      <c r="E353" s="1">
        <v>653824</v>
      </c>
      <c r="F353" s="21">
        <v>42156</v>
      </c>
      <c r="G353" s="21">
        <v>43373</v>
      </c>
      <c r="H353" s="1" t="s">
        <v>22</v>
      </c>
      <c r="I353" s="1" t="s">
        <v>22</v>
      </c>
      <c r="J353" s="1" t="s">
        <v>22</v>
      </c>
      <c r="K353" s="1" t="s">
        <v>22</v>
      </c>
      <c r="L353" s="1" t="s">
        <v>1626</v>
      </c>
      <c r="M353" s="102" t="s">
        <v>1627</v>
      </c>
      <c r="N353" s="1" t="s">
        <v>714</v>
      </c>
      <c r="O353" s="1" t="s">
        <v>1628</v>
      </c>
      <c r="P353" s="1" t="s">
        <v>22</v>
      </c>
      <c r="Q353" s="97">
        <f>IFERROR(INDEX(BP:BP, MATCH(R353, BN:BN, 0)), "")</f>
        <v>2</v>
      </c>
      <c r="R353" s="1" t="s">
        <v>1653</v>
      </c>
      <c r="S353" s="1" t="s">
        <v>449</v>
      </c>
      <c r="T353" s="1" t="s">
        <v>1654</v>
      </c>
      <c r="U353" s="1" t="s">
        <v>22</v>
      </c>
      <c r="V353" s="1" t="s">
        <v>22</v>
      </c>
      <c r="W353" s="1" t="s">
        <v>22</v>
      </c>
      <c r="X353" s="1" t="s">
        <v>22</v>
      </c>
      <c r="Y353" s="1" t="s">
        <v>22</v>
      </c>
      <c r="Z353" s="1" t="s">
        <v>22</v>
      </c>
      <c r="AA353" s="1" t="s">
        <v>22</v>
      </c>
      <c r="AB353" s="4" t="s">
        <v>22</v>
      </c>
      <c r="AC353" s="4" t="s">
        <v>22</v>
      </c>
      <c r="BN353" s="1" t="str">
        <v>INEA INFORMATIZACIJA ENERGETIKA AVTOMATIZACIJA DOO</v>
      </c>
      <c r="BO353" t="s">
        <v>1594</v>
      </c>
      <c r="BP353" cm="1">
        <f t="array" ref="BP353">SUM(IF(FREQUENCY(IF($R$2:$R$3000=BO353, MATCH($C$2:$C$3000, $C$2:$C$3000, 0)), ROW($C$2:$C$3000)-ROW($C$2)+1), 1))</f>
        <v>1</v>
      </c>
      <c r="BV353" t="str">
        <v>INEA INFORMATIZACIJA ENERGETIKA AVTOMATIZACIJA DOO</v>
      </c>
      <c r="BW353" cm="1">
        <f t="array" ref="BW353">SUM(--(FREQUENCY(IF($R$2:$R$1538=BV353, MATCH($C$2:$C$1538, $C$2:$C$1538, 0)), ROW($C$2:$C$1538)-ROW($C$2)+1)&gt;0))</f>
        <v>1</v>
      </c>
    </row>
    <row r="354" spans="1:75" ht="31.8" customHeight="1" x14ac:dyDescent="0.3">
      <c r="A354" s="56">
        <v>15</v>
      </c>
      <c r="B354" s="54" t="s">
        <v>3713</v>
      </c>
      <c r="C354" s="1" t="s">
        <v>1624</v>
      </c>
      <c r="D354" s="1" t="s">
        <v>1625</v>
      </c>
      <c r="E354" s="1">
        <v>653824</v>
      </c>
      <c r="F354" s="21">
        <v>42156</v>
      </c>
      <c r="G354" s="21">
        <v>43373</v>
      </c>
      <c r="H354" s="1" t="s">
        <v>22</v>
      </c>
      <c r="I354" s="1" t="s">
        <v>22</v>
      </c>
      <c r="J354" s="1" t="s">
        <v>22</v>
      </c>
      <c r="K354" s="1" t="s">
        <v>22</v>
      </c>
      <c r="L354" s="1" t="s">
        <v>1626</v>
      </c>
      <c r="M354" s="102" t="s">
        <v>1627</v>
      </c>
      <c r="N354" s="1" t="s">
        <v>714</v>
      </c>
      <c r="O354" s="1" t="s">
        <v>1628</v>
      </c>
      <c r="P354" s="1" t="s">
        <v>22</v>
      </c>
      <c r="Q354" s="97">
        <f>IFERROR(INDEX(BP:BP, MATCH(R354, BN:BN, 0)), "")</f>
        <v>1</v>
      </c>
      <c r="R354" s="1" t="s">
        <v>1671</v>
      </c>
      <c r="S354" s="1" t="s">
        <v>551</v>
      </c>
      <c r="T354" s="1" t="s">
        <v>1672</v>
      </c>
      <c r="U354" s="1" t="s">
        <v>22</v>
      </c>
      <c r="V354" s="1" t="s">
        <v>22</v>
      </c>
      <c r="W354" s="1" t="s">
        <v>22</v>
      </c>
      <c r="X354" s="1" t="s">
        <v>22</v>
      </c>
      <c r="Y354" s="1" t="s">
        <v>22</v>
      </c>
      <c r="Z354" s="1" t="s">
        <v>22</v>
      </c>
      <c r="AA354" s="1" t="s">
        <v>22</v>
      </c>
      <c r="AB354" s="4" t="s">
        <v>22</v>
      </c>
      <c r="AC354" s="4" t="s">
        <v>22</v>
      </c>
      <c r="BN354" s="93" t="str">
        <v>RHEINISCH-WESTFAELISCHE TECHNISCHE HOCHSCHULE AACHEN</v>
      </c>
      <c r="BO354" t="s">
        <v>1597</v>
      </c>
      <c r="BP354" cm="1">
        <f t="array" ref="BP354">SUM(IF(FREQUENCY(IF($R$2:$R$3000=BO354, MATCH($C$2:$C$3000, $C$2:$C$3000, 0)), ROW($C$2:$C$3000)-ROW($C$2)+1), 1))</f>
        <v>1</v>
      </c>
      <c r="BV354" t="str">
        <v>RHEINISCH-WESTFAELISCHE TECHNISCHE HOCHSCHULE AACHEN</v>
      </c>
      <c r="BW354" cm="1">
        <f t="array" ref="BW354">SUM(--(FREQUENCY(IF($R$2:$R$1538=BV354, MATCH($C$2:$C$1538, $C$2:$C$1538, 0)), ROW($C$2:$C$1538)-ROW($C$2)+1)&gt;0))</f>
        <v>2</v>
      </c>
    </row>
    <row r="355" spans="1:75" ht="31.8" customHeight="1" x14ac:dyDescent="0.3">
      <c r="A355" s="56">
        <v>8</v>
      </c>
      <c r="B355" s="54" t="s">
        <v>3685</v>
      </c>
      <c r="C355" s="1" t="s">
        <v>655</v>
      </c>
      <c r="D355" s="1" t="s">
        <v>656</v>
      </c>
      <c r="E355" s="1">
        <v>101073985</v>
      </c>
      <c r="F355" s="21">
        <v>44835</v>
      </c>
      <c r="G355" s="21">
        <v>45930</v>
      </c>
      <c r="H355" s="1" t="s">
        <v>22</v>
      </c>
      <c r="I355" s="1" t="s">
        <v>22</v>
      </c>
      <c r="J355" s="1" t="s">
        <v>22</v>
      </c>
      <c r="K355" s="1" t="s">
        <v>22</v>
      </c>
      <c r="L355" s="1" t="s">
        <v>657</v>
      </c>
      <c r="M355" s="102" t="s">
        <v>658</v>
      </c>
      <c r="N355" s="1" t="s">
        <v>659</v>
      </c>
      <c r="O355" s="1" t="s">
        <v>660</v>
      </c>
      <c r="P355" s="1" t="s">
        <v>22</v>
      </c>
      <c r="Q355" s="97">
        <f>IFERROR(INDEX(BP:BP, MATCH(R355, BN:BN, 0)), "")</f>
        <v>2</v>
      </c>
      <c r="R355" s="1" t="s">
        <v>668</v>
      </c>
      <c r="S355" s="1" t="s">
        <v>188</v>
      </c>
      <c r="T355" s="1" t="s">
        <v>22</v>
      </c>
      <c r="U355" s="1" t="s">
        <v>22</v>
      </c>
      <c r="V355" s="1" t="s">
        <v>22</v>
      </c>
      <c r="W355" s="1" t="s">
        <v>22</v>
      </c>
      <c r="X355" s="1" t="s">
        <v>22</v>
      </c>
      <c r="Y355" s="1" t="s">
        <v>22</v>
      </c>
      <c r="Z355" s="1" t="s">
        <v>22</v>
      </c>
      <c r="AA355" s="1" t="s">
        <v>22</v>
      </c>
      <c r="AB355" s="4" t="s">
        <v>22</v>
      </c>
      <c r="AC355" s="4" t="s">
        <v>22</v>
      </c>
      <c r="BN355" s="1" t="str">
        <v>STICHTING MARITIEM RESEARCH INSTITUUT NEDERLAND</v>
      </c>
      <c r="BO355" t="s">
        <v>1599</v>
      </c>
      <c r="BP355" cm="1">
        <f t="array" ref="BP355">SUM(IF(FREQUENCY(IF($R$2:$R$3000=BO355, MATCH($C$2:$C$3000, $C$2:$C$3000, 0)), ROW($C$2:$C$3000)-ROW($C$2)+1), 1))</f>
        <v>1</v>
      </c>
      <c r="BV355" t="str">
        <v>STICHTING MARITIEM RESEARCH INSTITUUT NEDERLAND</v>
      </c>
      <c r="BW355" cm="1">
        <f t="array" ref="BW355">SUM(--(FREQUENCY(IF($R$2:$R$1538=BV355, MATCH($C$2:$C$1538, $C$2:$C$1538, 0)), ROW($C$2:$C$1538)-ROW($C$2)+1)&gt;0))</f>
        <v>1</v>
      </c>
    </row>
    <row r="356" spans="1:75" ht="31.8" customHeight="1" x14ac:dyDescent="0.3">
      <c r="A356" s="56">
        <v>8</v>
      </c>
      <c r="B356" s="54" t="s">
        <v>3685</v>
      </c>
      <c r="C356" s="1" t="s">
        <v>655</v>
      </c>
      <c r="D356" s="1" t="s">
        <v>656</v>
      </c>
      <c r="E356" s="1">
        <v>101073985</v>
      </c>
      <c r="F356" s="21">
        <v>44835</v>
      </c>
      <c r="G356" s="21">
        <v>45930</v>
      </c>
      <c r="H356" s="1" t="s">
        <v>22</v>
      </c>
      <c r="I356" s="1" t="s">
        <v>22</v>
      </c>
      <c r="J356" s="1" t="s">
        <v>22</v>
      </c>
      <c r="K356" s="1" t="s">
        <v>22</v>
      </c>
      <c r="L356" s="1" t="s">
        <v>657</v>
      </c>
      <c r="M356" s="102" t="s">
        <v>658</v>
      </c>
      <c r="N356" s="1" t="s">
        <v>659</v>
      </c>
      <c r="O356" s="1" t="s">
        <v>660</v>
      </c>
      <c r="P356" s="1" t="s">
        <v>22</v>
      </c>
      <c r="Q356" s="97">
        <f>IFERROR(INDEX(BP:BP, MATCH(R356, BN:BN, 0)), "")</f>
        <v>1</v>
      </c>
      <c r="R356" s="1" t="s">
        <v>661</v>
      </c>
      <c r="S356" s="1" t="s">
        <v>662</v>
      </c>
      <c r="T356" s="1" t="s">
        <v>22</v>
      </c>
      <c r="U356" s="1" t="s">
        <v>663</v>
      </c>
      <c r="V356" s="1" t="s">
        <v>22</v>
      </c>
      <c r="W356" s="1" t="s">
        <v>664</v>
      </c>
      <c r="X356" s="1" t="s">
        <v>576</v>
      </c>
      <c r="Y356" s="1" t="s">
        <v>665</v>
      </c>
      <c r="Z356" s="1" t="s">
        <v>666</v>
      </c>
      <c r="AA356" s="1" t="s">
        <v>667</v>
      </c>
      <c r="AB356" s="4" t="s">
        <v>22</v>
      </c>
      <c r="AC356" s="4" t="s">
        <v>22</v>
      </c>
      <c r="BN356" s="93" t="str">
        <v>TFI MARINE LIMITED</v>
      </c>
      <c r="BO356" t="s">
        <v>1601</v>
      </c>
      <c r="BP356" cm="1">
        <f t="array" ref="BP356">SUM(IF(FREQUENCY(IF($R$2:$R$3000=BO356, MATCH($C$2:$C$3000, $C$2:$C$3000, 0)), ROW($C$2:$C$3000)-ROW($C$2)+1), 1))</f>
        <v>1</v>
      </c>
      <c r="BV356" t="str">
        <v>TFI MARINE LIMITED</v>
      </c>
      <c r="BW356" cm="1">
        <f t="array" ref="BW356">SUM(--(FREQUENCY(IF($R$2:$R$1538=BV356, MATCH($C$2:$C$1538, $C$2:$C$1538, 0)), ROW($C$2:$C$1538)-ROW($C$2)+1)&gt;0))</f>
        <v>1</v>
      </c>
    </row>
    <row r="357" spans="1:75" ht="31.8" customHeight="1" x14ac:dyDescent="0.3">
      <c r="A357" s="56">
        <v>9</v>
      </c>
      <c r="B357" s="54" t="s">
        <v>3686</v>
      </c>
      <c r="C357" s="1" t="s">
        <v>655</v>
      </c>
      <c r="D357" s="1" t="s">
        <v>656</v>
      </c>
      <c r="E357" s="1">
        <v>101073985</v>
      </c>
      <c r="F357" s="21">
        <v>44835</v>
      </c>
      <c r="G357" s="21">
        <v>45930</v>
      </c>
      <c r="H357" s="1" t="s">
        <v>22</v>
      </c>
      <c r="I357" s="1" t="s">
        <v>22</v>
      </c>
      <c r="J357" s="1" t="s">
        <v>22</v>
      </c>
      <c r="K357" s="1" t="s">
        <v>22</v>
      </c>
      <c r="L357" s="1" t="s">
        <v>657</v>
      </c>
      <c r="M357" s="102" t="s">
        <v>658</v>
      </c>
      <c r="N357" s="1" t="s">
        <v>659</v>
      </c>
      <c r="O357" s="1" t="s">
        <v>660</v>
      </c>
      <c r="P357" s="1" t="s">
        <v>22</v>
      </c>
      <c r="Q357" s="97">
        <f>IFERROR(INDEX(BP:BP, MATCH(R357, BN:BN, 0)), "")</f>
        <v>1</v>
      </c>
      <c r="R357" s="1" t="s">
        <v>670</v>
      </c>
      <c r="S357" s="1" t="s">
        <v>551</v>
      </c>
      <c r="T357" s="1" t="s">
        <v>22</v>
      </c>
      <c r="U357" s="1" t="s">
        <v>22</v>
      </c>
      <c r="V357" s="1" t="s">
        <v>22</v>
      </c>
      <c r="W357" s="1" t="s">
        <v>22</v>
      </c>
      <c r="X357" s="1" t="s">
        <v>22</v>
      </c>
      <c r="Y357" s="1" t="s">
        <v>22</v>
      </c>
      <c r="Z357" s="1" t="s">
        <v>22</v>
      </c>
      <c r="AA357" s="1" t="s">
        <v>22</v>
      </c>
      <c r="AB357" s="4" t="s">
        <v>22</v>
      </c>
      <c r="AC357" s="4" t="s">
        <v>22</v>
      </c>
      <c r="BN357" s="1" t="str">
        <v>THE UNIVERSITY OF EDINBURGH</v>
      </c>
      <c r="BO357" t="s">
        <v>1603</v>
      </c>
      <c r="BP357" cm="1">
        <f t="array" ref="BP357">SUM(IF(FREQUENCY(IF($R$2:$R$3000=BO357, MATCH($C$2:$C$3000, $C$2:$C$3000, 0)), ROW($C$2:$C$3000)-ROW($C$2)+1), 1))</f>
        <v>2</v>
      </c>
      <c r="BV357" t="str">
        <v>THE UNIVERSITY OF EDINBURGH</v>
      </c>
      <c r="BW357" cm="1">
        <f t="array" ref="BW357">SUM(--(FREQUENCY(IF($R$2:$R$1538=BV357, MATCH($C$2:$C$1538, $C$2:$C$1538, 0)), ROW($C$2:$C$1538)-ROW($C$2)+1)&gt;0))</f>
        <v>1</v>
      </c>
    </row>
    <row r="358" spans="1:75" ht="31.8" customHeight="1" x14ac:dyDescent="0.3">
      <c r="A358" s="56">
        <v>9</v>
      </c>
      <c r="B358" s="54" t="s">
        <v>3686</v>
      </c>
      <c r="C358" s="1" t="s">
        <v>655</v>
      </c>
      <c r="D358" s="1" t="s">
        <v>656</v>
      </c>
      <c r="E358" s="1">
        <v>101073985</v>
      </c>
      <c r="F358" s="21">
        <v>44835</v>
      </c>
      <c r="G358" s="21">
        <v>45930</v>
      </c>
      <c r="H358" s="1" t="s">
        <v>22</v>
      </c>
      <c r="I358" s="1" t="s">
        <v>22</v>
      </c>
      <c r="J358" s="1" t="s">
        <v>22</v>
      </c>
      <c r="K358" s="1" t="s">
        <v>22</v>
      </c>
      <c r="L358" s="1" t="s">
        <v>657</v>
      </c>
      <c r="M358" s="102" t="s">
        <v>658</v>
      </c>
      <c r="N358" s="1" t="s">
        <v>659</v>
      </c>
      <c r="O358" s="1" t="s">
        <v>660</v>
      </c>
      <c r="P358" s="1" t="s">
        <v>22</v>
      </c>
      <c r="Q358" s="97">
        <f>IFERROR(INDEX(BP:BP, MATCH(R358, BN:BN, 0)), "")</f>
        <v>1</v>
      </c>
      <c r="R358" s="1" t="s">
        <v>361</v>
      </c>
      <c r="S358" s="1" t="s">
        <v>669</v>
      </c>
      <c r="T358" s="1" t="s">
        <v>22</v>
      </c>
      <c r="U358" s="1" t="s">
        <v>22</v>
      </c>
      <c r="V358" s="1" t="s">
        <v>22</v>
      </c>
      <c r="W358" s="1" t="s">
        <v>22</v>
      </c>
      <c r="X358" s="1" t="s">
        <v>22</v>
      </c>
      <c r="Y358" s="1" t="s">
        <v>22</v>
      </c>
      <c r="Z358" s="1" t="s">
        <v>22</v>
      </c>
      <c r="AA358" s="1" t="s">
        <v>22</v>
      </c>
      <c r="AB358" s="4" t="s">
        <v>22</v>
      </c>
      <c r="AC358" s="4" t="s">
        <v>22</v>
      </c>
      <c r="BN358" s="93" t="str">
        <v>TRANSMISSION EXCELLENCE LIMITED</v>
      </c>
      <c r="BO358" t="s">
        <v>1605</v>
      </c>
      <c r="BP358" cm="1">
        <f t="array" ref="BP358">SUM(IF(FREQUENCY(IF($R$2:$R$3000=BO358, MATCH($C$2:$C$3000, $C$2:$C$3000, 0)), ROW($C$2:$C$3000)-ROW($C$2)+1), 1))</f>
        <v>2</v>
      </c>
      <c r="BV358" t="str">
        <v>TRANSMISSION EXCELLENCE LIMITED</v>
      </c>
      <c r="BW358" cm="1">
        <f t="array" ref="BW358">SUM(--(FREQUENCY(IF($R$2:$R$1538=BV358, MATCH($C$2:$C$1538, $C$2:$C$1538, 0)), ROW($C$2:$C$1538)-ROW($C$2)+1)&gt;0))</f>
        <v>1</v>
      </c>
    </row>
    <row r="359" spans="1:75" ht="31.8" customHeight="1" x14ac:dyDescent="0.3">
      <c r="A359" s="56">
        <v>11</v>
      </c>
      <c r="B359" s="54" t="s">
        <v>3709</v>
      </c>
      <c r="C359" s="1" t="s">
        <v>1009</v>
      </c>
      <c r="D359" s="1" t="s">
        <v>1010</v>
      </c>
      <c r="E359" s="1">
        <v>862626</v>
      </c>
      <c r="F359" s="21">
        <v>43770</v>
      </c>
      <c r="G359" s="21">
        <v>45291</v>
      </c>
      <c r="H359" s="1" t="s">
        <v>22</v>
      </c>
      <c r="I359" s="1" t="s">
        <v>22</v>
      </c>
      <c r="J359" s="1" t="s">
        <v>22</v>
      </c>
      <c r="K359" s="1" t="s">
        <v>22</v>
      </c>
      <c r="L359" s="1" t="s">
        <v>1011</v>
      </c>
      <c r="M359" s="102" t="s">
        <v>1012</v>
      </c>
      <c r="N359" s="1" t="s">
        <v>440</v>
      </c>
      <c r="O359" s="1" t="s">
        <v>1013</v>
      </c>
      <c r="P359" s="1" t="s">
        <v>457</v>
      </c>
      <c r="Q359" s="97">
        <f>IFERROR(INDEX(BP:BP, MATCH(R359, BN:BN, 0)), "")</f>
        <v>3</v>
      </c>
      <c r="R359" s="1" t="s">
        <v>1034</v>
      </c>
      <c r="S359" s="1" t="s">
        <v>61</v>
      </c>
      <c r="T359" s="1" t="s">
        <v>22</v>
      </c>
      <c r="U359" s="1" t="s">
        <v>1035</v>
      </c>
      <c r="V359" s="1" t="s">
        <v>22</v>
      </c>
      <c r="W359" s="1" t="s">
        <v>1036</v>
      </c>
      <c r="X359" s="1" t="s">
        <v>1037</v>
      </c>
      <c r="Y359" s="1" t="s">
        <v>1038</v>
      </c>
      <c r="Z359" s="1" t="s">
        <v>1039</v>
      </c>
      <c r="AA359" s="1" t="s">
        <v>1040</v>
      </c>
      <c r="AB359" s="4" t="s">
        <v>22</v>
      </c>
      <c r="AC359" s="4" t="s">
        <v>22</v>
      </c>
      <c r="BN359" s="1" t="str">
        <v>NAUTILUS FLOATING SOLUTIONS SOCIEDAD LIMITADA</v>
      </c>
      <c r="BO359" t="s">
        <v>1608</v>
      </c>
      <c r="BP359" cm="1">
        <f t="array" ref="BP359">SUM(IF(FREQUENCY(IF($R$2:$R$3000=BO359, MATCH($C$2:$C$3000, $C$2:$C$3000, 0)), ROW($C$2:$C$3000)-ROW($C$2)+1), 1))</f>
        <v>1</v>
      </c>
      <c r="BV359" t="str">
        <v>NAUTILUS FLOATING SOLUTIONS SOCIEDAD LIMITADA</v>
      </c>
      <c r="BW359" cm="1">
        <f t="array" ref="BW359">SUM(--(FREQUENCY(IF($R$2:$R$1538=BV359, MATCH($C$2:$C$1538, $C$2:$C$1538, 0)), ROW($C$2:$C$1538)-ROW($C$2)+1)&gt;0))</f>
        <v>1</v>
      </c>
    </row>
    <row r="360" spans="1:75" ht="31.8" customHeight="1" x14ac:dyDescent="0.3">
      <c r="A360" s="56">
        <v>11</v>
      </c>
      <c r="B360" s="54" t="s">
        <v>3709</v>
      </c>
      <c r="C360" s="1" t="s">
        <v>1009</v>
      </c>
      <c r="D360" s="1" t="s">
        <v>1010</v>
      </c>
      <c r="E360" s="1">
        <v>862626</v>
      </c>
      <c r="F360" s="21">
        <v>43770</v>
      </c>
      <c r="G360" s="21">
        <v>45291</v>
      </c>
      <c r="H360" s="1" t="s">
        <v>22</v>
      </c>
      <c r="I360" s="1" t="s">
        <v>22</v>
      </c>
      <c r="J360" s="1" t="s">
        <v>22</v>
      </c>
      <c r="K360" s="1" t="s">
        <v>22</v>
      </c>
      <c r="L360" s="1" t="s">
        <v>1011</v>
      </c>
      <c r="M360" s="102" t="s">
        <v>1012</v>
      </c>
      <c r="N360" s="1" t="s">
        <v>440</v>
      </c>
      <c r="O360" s="1" t="s">
        <v>1013</v>
      </c>
      <c r="P360" s="1" t="s">
        <v>22</v>
      </c>
      <c r="Q360" s="97">
        <f>IFERROR(INDEX(BP:BP, MATCH(R360, BN:BN, 0)), "")</f>
        <v>3</v>
      </c>
      <c r="R360" s="1" t="s">
        <v>1034</v>
      </c>
      <c r="S360" s="1" t="s">
        <v>61</v>
      </c>
      <c r="T360" s="1" t="s">
        <v>22</v>
      </c>
      <c r="U360" s="1" t="s">
        <v>1035</v>
      </c>
      <c r="V360" s="1" t="s">
        <v>22</v>
      </c>
      <c r="W360" s="1" t="s">
        <v>1041</v>
      </c>
      <c r="X360" s="1" t="s">
        <v>1042</v>
      </c>
      <c r="Y360" s="1" t="s">
        <v>1043</v>
      </c>
      <c r="Z360" s="1" t="s">
        <v>22</v>
      </c>
      <c r="AA360" s="1" t="s">
        <v>1044</v>
      </c>
      <c r="AB360" s="4" t="s">
        <v>22</v>
      </c>
      <c r="AC360" s="4" t="s">
        <v>22</v>
      </c>
      <c r="BN360" s="93" t="str">
        <v>ALLIANCE FOR SUSTAINABLE ENERGY LLC</v>
      </c>
      <c r="BO360" t="s">
        <v>1610</v>
      </c>
      <c r="BP360" cm="1">
        <f t="array" ref="BP360">SUM(IF(FREQUENCY(IF($R$2:$R$3000=BO360, MATCH($C$2:$C$3000, $C$2:$C$3000, 0)), ROW($C$2:$C$3000)-ROW($C$2)+1), 1))</f>
        <v>1</v>
      </c>
      <c r="BV360" t="str">
        <v>ALLIANCE FOR SUSTAINABLE ENERGY LLC</v>
      </c>
      <c r="BW360" cm="1">
        <f t="array" ref="BW360">SUM(--(FREQUENCY(IF($R$2:$R$1538=BV360, MATCH($C$2:$C$1538, $C$2:$C$1538, 0)), ROW($C$2:$C$1538)-ROW($C$2)+1)&gt;0))</f>
        <v>2</v>
      </c>
    </row>
    <row r="361" spans="1:75" ht="31.8" customHeight="1" x14ac:dyDescent="0.3">
      <c r="A361" s="58">
        <v>10</v>
      </c>
      <c r="B361" s="57" t="s">
        <v>3688</v>
      </c>
      <c r="C361" s="1" t="s">
        <v>1009</v>
      </c>
      <c r="D361" s="1" t="s">
        <v>1010</v>
      </c>
      <c r="E361" s="1">
        <v>862626</v>
      </c>
      <c r="F361" s="21">
        <v>43770</v>
      </c>
      <c r="G361" s="21">
        <v>45291</v>
      </c>
      <c r="H361" s="1" t="s">
        <v>22</v>
      </c>
      <c r="I361" s="1" t="s">
        <v>22</v>
      </c>
      <c r="J361" s="1" t="s">
        <v>22</v>
      </c>
      <c r="K361" s="1" t="s">
        <v>22</v>
      </c>
      <c r="L361" s="1" t="s">
        <v>1011</v>
      </c>
      <c r="M361" s="102" t="s">
        <v>1012</v>
      </c>
      <c r="N361" s="1" t="s">
        <v>440</v>
      </c>
      <c r="O361" s="1" t="s">
        <v>1013</v>
      </c>
      <c r="P361" s="1" t="s">
        <v>408</v>
      </c>
      <c r="Q361" s="97">
        <f>IFERROR(INDEX(BP:BP, MATCH(R361, BN:BN, 0)), "")</f>
        <v>5</v>
      </c>
      <c r="R361" s="1" t="s">
        <v>1014</v>
      </c>
      <c r="S361" s="1" t="s">
        <v>38</v>
      </c>
      <c r="T361" s="1" t="s">
        <v>22</v>
      </c>
      <c r="U361" s="1" t="s">
        <v>1015</v>
      </c>
      <c r="V361" s="1" t="s">
        <v>22</v>
      </c>
      <c r="W361" s="1" t="s">
        <v>1016</v>
      </c>
      <c r="X361" s="1" t="s">
        <v>1017</v>
      </c>
      <c r="Y361" s="1" t="s">
        <v>1018</v>
      </c>
      <c r="Z361" s="1" t="s">
        <v>1019</v>
      </c>
      <c r="AA361" s="1" t="s">
        <v>1020</v>
      </c>
      <c r="AB361" s="4" t="s">
        <v>22</v>
      </c>
      <c r="AC361" s="4" t="s">
        <v>22</v>
      </c>
      <c r="BN361" s="1" t="str">
        <v>DNV AS</v>
      </c>
      <c r="BO361" t="s">
        <v>1618</v>
      </c>
      <c r="BP361" cm="1">
        <f t="array" ref="BP361">SUM(IF(FREQUENCY(IF($R$2:$R$3000=BO361, MATCH($C$2:$C$3000, $C$2:$C$3000, 0)), ROW($C$2:$C$3000)-ROW($C$2)+1), 1))</f>
        <v>3</v>
      </c>
      <c r="BV361" t="str">
        <v>DNV AS</v>
      </c>
      <c r="BW361" cm="1">
        <f t="array" ref="BW361">SUM(--(FREQUENCY(IF($R$2:$R$1538=BV361, MATCH($C$2:$C$1538, $C$2:$C$1538, 0)), ROW($C$2:$C$1538)-ROW($C$2)+1)&gt;0))</f>
        <v>1</v>
      </c>
    </row>
    <row r="362" spans="1:75" ht="31.8" customHeight="1" x14ac:dyDescent="0.3">
      <c r="A362" s="56">
        <v>11</v>
      </c>
      <c r="B362" s="54" t="s">
        <v>3709</v>
      </c>
      <c r="C362" s="1" t="s">
        <v>1009</v>
      </c>
      <c r="D362" s="1" t="s">
        <v>1010</v>
      </c>
      <c r="E362" s="1">
        <v>862626</v>
      </c>
      <c r="F362" s="21">
        <v>43770</v>
      </c>
      <c r="G362" s="21">
        <v>45291</v>
      </c>
      <c r="H362" s="1" t="s">
        <v>22</v>
      </c>
      <c r="I362" s="1" t="s">
        <v>22</v>
      </c>
      <c r="J362" s="1" t="s">
        <v>22</v>
      </c>
      <c r="K362" s="1" t="s">
        <v>22</v>
      </c>
      <c r="L362" s="1" t="s">
        <v>1011</v>
      </c>
      <c r="M362" s="102" t="s">
        <v>1012</v>
      </c>
      <c r="N362" s="1" t="s">
        <v>440</v>
      </c>
      <c r="O362" s="1" t="s">
        <v>1013</v>
      </c>
      <c r="P362" s="1" t="s">
        <v>408</v>
      </c>
      <c r="Q362" s="97">
        <f>IFERROR(INDEX(BP:BP, MATCH(R362, BN:BN, 0)), "")</f>
        <v>5</v>
      </c>
      <c r="R362" s="1" t="s">
        <v>1014</v>
      </c>
      <c r="S362" s="1" t="s">
        <v>38</v>
      </c>
      <c r="T362" s="1" t="s">
        <v>22</v>
      </c>
      <c r="U362" s="1" t="s">
        <v>1015</v>
      </c>
      <c r="V362" s="1" t="s">
        <v>22</v>
      </c>
      <c r="W362" s="1" t="s">
        <v>1021</v>
      </c>
      <c r="X362" s="1" t="s">
        <v>1022</v>
      </c>
      <c r="Y362" s="1" t="s">
        <v>1023</v>
      </c>
      <c r="Z362" s="3" t="s">
        <v>1024</v>
      </c>
      <c r="AA362" s="1" t="s">
        <v>1025</v>
      </c>
      <c r="AB362" s="4" t="s">
        <v>22</v>
      </c>
      <c r="AC362" s="4" t="s">
        <v>22</v>
      </c>
      <c r="BN362" s="93" t="str">
        <v>EQUINOR ENERGY AS</v>
      </c>
      <c r="BO362" t="s">
        <v>1623</v>
      </c>
      <c r="BP362" cm="1">
        <f t="array" ref="BP362">SUM(IF(FREQUENCY(IF($R$2:$R$3000=BO362, MATCH($C$2:$C$3000, $C$2:$C$3000, 0)), ROW($C$2:$C$3000)-ROW($C$2)+1), 1))</f>
        <v>1</v>
      </c>
      <c r="BV362" t="str">
        <v>EQUINOR ENERGY AS</v>
      </c>
      <c r="BW362" cm="1">
        <f t="array" ref="BW362">SUM(--(FREQUENCY(IF($R$2:$R$1538=BV362, MATCH($C$2:$C$1538, $C$2:$C$1538, 0)), ROW($C$2:$C$1538)-ROW($C$2)+1)&gt;0))</f>
        <v>1</v>
      </c>
    </row>
    <row r="363" spans="1:75" ht="31.8" customHeight="1" x14ac:dyDescent="0.3">
      <c r="A363" s="56">
        <v>11</v>
      </c>
      <c r="B363" s="54" t="s">
        <v>3709</v>
      </c>
      <c r="C363" s="1" t="s">
        <v>1009</v>
      </c>
      <c r="D363" s="1" t="s">
        <v>1010</v>
      </c>
      <c r="E363" s="1">
        <v>862626</v>
      </c>
      <c r="F363" s="21">
        <v>43770</v>
      </c>
      <c r="G363" s="21">
        <v>45291</v>
      </c>
      <c r="H363" s="1" t="s">
        <v>22</v>
      </c>
      <c r="I363" s="1" t="s">
        <v>22</v>
      </c>
      <c r="J363" s="1" t="s">
        <v>22</v>
      </c>
      <c r="K363" s="1" t="s">
        <v>22</v>
      </c>
      <c r="L363" s="1" t="s">
        <v>1011</v>
      </c>
      <c r="M363" s="102" t="s">
        <v>1012</v>
      </c>
      <c r="N363" s="1" t="s">
        <v>440</v>
      </c>
      <c r="O363" s="1" t="s">
        <v>1013</v>
      </c>
      <c r="P363" s="1" t="s">
        <v>408</v>
      </c>
      <c r="Q363" s="97">
        <f>IFERROR(INDEX(BP:BP, MATCH(R363, BN:BN, 0)), "")</f>
        <v>5</v>
      </c>
      <c r="R363" s="1" t="s">
        <v>1014</v>
      </c>
      <c r="S363" s="1" t="s">
        <v>38</v>
      </c>
      <c r="T363" s="1" t="s">
        <v>22</v>
      </c>
      <c r="U363" s="1" t="s">
        <v>1015</v>
      </c>
      <c r="V363" s="1" t="s">
        <v>22</v>
      </c>
      <c r="W363" s="1" t="s">
        <v>1026</v>
      </c>
      <c r="X363" s="1" t="s">
        <v>22</v>
      </c>
      <c r="Y363" s="1" t="s">
        <v>1027</v>
      </c>
      <c r="Z363" s="1" t="s">
        <v>1028</v>
      </c>
      <c r="AA363" s="1" t="s">
        <v>1029</v>
      </c>
      <c r="AB363" s="4" t="s">
        <v>22</v>
      </c>
      <c r="AC363" s="4" t="s">
        <v>22</v>
      </c>
      <c r="BN363" s="1" t="str">
        <v>INFRA PLAN KONZALTNIG JDOO ZA USLUGE</v>
      </c>
      <c r="BO363" t="s">
        <v>1629</v>
      </c>
      <c r="BP363" cm="1">
        <f t="array" ref="BP363">SUM(IF(FREQUENCY(IF($R$2:$R$3000=BO363, MATCH($C$2:$C$3000, $C$2:$C$3000, 0)), ROW($C$2:$C$3000)-ROW($C$2)+1), 1))</f>
        <v>1</v>
      </c>
      <c r="BV363" t="str">
        <v>INFRA PLAN KONZALTNIG JDOO ZA USLUGE</v>
      </c>
      <c r="BW363" cm="1">
        <f t="array" ref="BW363">SUM(--(FREQUENCY(IF($R$2:$R$1538=BV363, MATCH($C$2:$C$1538, $C$2:$C$1538, 0)), ROW($C$2:$C$1538)-ROW($C$2)+1)&gt;0))</f>
        <v>1</v>
      </c>
    </row>
    <row r="364" spans="1:75" ht="31.8" customHeight="1" x14ac:dyDescent="0.3">
      <c r="A364" s="56">
        <v>11</v>
      </c>
      <c r="B364" s="54" t="s">
        <v>3709</v>
      </c>
      <c r="C364" s="1" t="s">
        <v>1009</v>
      </c>
      <c r="D364" s="1" t="s">
        <v>1010</v>
      </c>
      <c r="E364" s="1">
        <v>862626</v>
      </c>
      <c r="F364" s="21">
        <v>43770</v>
      </c>
      <c r="G364" s="21">
        <v>45291</v>
      </c>
      <c r="H364" s="1" t="s">
        <v>22</v>
      </c>
      <c r="I364" s="1" t="s">
        <v>22</v>
      </c>
      <c r="J364" s="1" t="s">
        <v>22</v>
      </c>
      <c r="K364" s="1" t="s">
        <v>22</v>
      </c>
      <c r="L364" s="1" t="s">
        <v>1011</v>
      </c>
      <c r="M364" s="102" t="s">
        <v>1012</v>
      </c>
      <c r="N364" s="1" t="s">
        <v>440</v>
      </c>
      <c r="O364" s="1" t="s">
        <v>1013</v>
      </c>
      <c r="P364" s="1" t="s">
        <v>408</v>
      </c>
      <c r="Q364" s="97">
        <f>IFERROR(INDEX(BP:BP, MATCH(R364, BN:BN, 0)), "")</f>
        <v>5</v>
      </c>
      <c r="R364" s="1" t="s">
        <v>1014</v>
      </c>
      <c r="S364" s="1" t="s">
        <v>38</v>
      </c>
      <c r="T364" s="1" t="s">
        <v>22</v>
      </c>
      <c r="U364" s="1" t="s">
        <v>1015</v>
      </c>
      <c r="V364" s="1" t="s">
        <v>22</v>
      </c>
      <c r="W364" s="1" t="s">
        <v>1030</v>
      </c>
      <c r="X364" s="1" t="s">
        <v>22</v>
      </c>
      <c r="Y364" s="1" t="s">
        <v>1031</v>
      </c>
      <c r="Z364" s="1" t="s">
        <v>1032</v>
      </c>
      <c r="AA364" s="1" t="s">
        <v>1033</v>
      </c>
      <c r="AB364" s="4" t="s">
        <v>22</v>
      </c>
      <c r="AC364" s="4" t="s">
        <v>22</v>
      </c>
      <c r="BN364" s="93" t="str">
        <v>Institut de CiÃ¨ncies del Mar, Agencia Estatal Consejo Superior de Investigaciones CientÃ­ficas</v>
      </c>
      <c r="BO364" t="s">
        <v>1637</v>
      </c>
      <c r="BP364" cm="1">
        <f t="array" ref="BP364">SUM(IF(FREQUENCY(IF($R$2:$R$3000=BO364, MATCH($C$2:$C$3000, $C$2:$C$3000, 0)), ROW($C$2:$C$3000)-ROW($C$2)+1), 1))</f>
        <v>1</v>
      </c>
      <c r="BV364" t="str">
        <v>Institut de CiÃ¨ncies del Mar, Agencia Estatal Consejo Superior de Investigaciones CientÃ­ficas</v>
      </c>
      <c r="BW364" cm="1">
        <f t="array" ref="BW364">SUM(--(FREQUENCY(IF($R$2:$R$1538=BV364, MATCH($C$2:$C$1538, $C$2:$C$1538, 0)), ROW($C$2:$C$1538)-ROW($C$2)+1)&gt;0))</f>
        <v>1</v>
      </c>
    </row>
    <row r="365" spans="1:75" ht="31.8" customHeight="1" x14ac:dyDescent="0.3">
      <c r="A365" s="56">
        <v>11</v>
      </c>
      <c r="B365" s="54" t="s">
        <v>3709</v>
      </c>
      <c r="C365" s="1" t="s">
        <v>1009</v>
      </c>
      <c r="D365" s="1" t="s">
        <v>1010</v>
      </c>
      <c r="E365" s="1">
        <v>862626</v>
      </c>
      <c r="F365" s="21">
        <v>43770</v>
      </c>
      <c r="G365" s="21">
        <v>45291</v>
      </c>
      <c r="H365" s="1" t="s">
        <v>22</v>
      </c>
      <c r="I365" s="1" t="s">
        <v>22</v>
      </c>
      <c r="J365" s="1" t="s">
        <v>22</v>
      </c>
      <c r="K365" s="1" t="s">
        <v>22</v>
      </c>
      <c r="L365" s="1" t="s">
        <v>1011</v>
      </c>
      <c r="M365" s="102" t="s">
        <v>1012</v>
      </c>
      <c r="N365" s="1" t="s">
        <v>440</v>
      </c>
      <c r="O365" s="1" t="s">
        <v>1013</v>
      </c>
      <c r="P365" s="1" t="s">
        <v>22</v>
      </c>
      <c r="Q365" s="97">
        <f>IFERROR(INDEX(BP:BP, MATCH(R365, BN:BN, 0)), "")</f>
        <v>2</v>
      </c>
      <c r="R365" s="1" t="s">
        <v>1046</v>
      </c>
      <c r="S365" s="1" t="s">
        <v>36</v>
      </c>
      <c r="T365" s="1" t="s">
        <v>22</v>
      </c>
      <c r="U365" s="1" t="s">
        <v>22</v>
      </c>
      <c r="V365" s="1" t="s">
        <v>22</v>
      </c>
      <c r="W365" s="1" t="s">
        <v>22</v>
      </c>
      <c r="X365" s="1" t="s">
        <v>22</v>
      </c>
      <c r="Y365" s="1" t="s">
        <v>22</v>
      </c>
      <c r="Z365" s="1" t="s">
        <v>22</v>
      </c>
      <c r="AA365" s="1" t="s">
        <v>22</v>
      </c>
      <c r="AB365" s="4" t="s">
        <v>22</v>
      </c>
      <c r="AC365" s="4" t="s">
        <v>22</v>
      </c>
      <c r="BN365" s="1" t="str">
        <v>Klinkvort EURL</v>
      </c>
      <c r="BO365" t="s">
        <v>1639</v>
      </c>
      <c r="BP365" cm="1">
        <f t="array" ref="BP365">SUM(IF(FREQUENCY(IF($R$2:$R$3000=BO365, MATCH($C$2:$C$3000, $C$2:$C$3000, 0)), ROW($C$2:$C$3000)-ROW($C$2)+1), 1))</f>
        <v>3</v>
      </c>
      <c r="BV365" t="str">
        <v>Klinkvort EURL</v>
      </c>
      <c r="BW365" cm="1">
        <f t="array" ref="BW365">SUM(--(FREQUENCY(IF($R$2:$R$1538=BV365, MATCH($C$2:$C$1538, $C$2:$C$1538, 0)), ROW($C$2:$C$1538)-ROW($C$2)+1)&gt;0))</f>
        <v>1</v>
      </c>
    </row>
    <row r="366" spans="1:75" ht="31.8" customHeight="1" x14ac:dyDescent="0.3">
      <c r="A366" s="56">
        <v>11</v>
      </c>
      <c r="B366" s="54" t="s">
        <v>3709</v>
      </c>
      <c r="C366" s="1" t="s">
        <v>1009</v>
      </c>
      <c r="D366" s="1" t="s">
        <v>1010</v>
      </c>
      <c r="E366" s="1">
        <v>862626</v>
      </c>
      <c r="F366" s="21">
        <v>43770</v>
      </c>
      <c r="G366" s="21">
        <v>45291</v>
      </c>
      <c r="H366" s="1" t="s">
        <v>22</v>
      </c>
      <c r="I366" s="1" t="s">
        <v>22</v>
      </c>
      <c r="J366" s="1" t="s">
        <v>22</v>
      </c>
      <c r="K366" s="1" t="s">
        <v>22</v>
      </c>
      <c r="L366" s="1" t="s">
        <v>1011</v>
      </c>
      <c r="M366" s="102" t="s">
        <v>1012</v>
      </c>
      <c r="N366" s="1" t="s">
        <v>440</v>
      </c>
      <c r="O366" s="1" t="s">
        <v>1013</v>
      </c>
      <c r="P366" s="1" t="s">
        <v>22</v>
      </c>
      <c r="Q366" s="97">
        <f>IFERROR(INDEX(BP:BP, MATCH(R366, BN:BN, 0)), "")</f>
        <v>1</v>
      </c>
      <c r="R366" s="1" t="s">
        <v>1045</v>
      </c>
      <c r="S366" s="1" t="s">
        <v>36</v>
      </c>
      <c r="T366" s="1" t="s">
        <v>22</v>
      </c>
      <c r="U366" s="1" t="s">
        <v>22</v>
      </c>
      <c r="V366" s="1" t="s">
        <v>22</v>
      </c>
      <c r="W366" s="1" t="s">
        <v>22</v>
      </c>
      <c r="X366" s="1" t="s">
        <v>22</v>
      </c>
      <c r="Y366" s="1" t="s">
        <v>22</v>
      </c>
      <c r="Z366" s="1" t="s">
        <v>22</v>
      </c>
      <c r="AA366" s="1" t="s">
        <v>22</v>
      </c>
      <c r="AB366" s="4" t="s">
        <v>22</v>
      </c>
      <c r="AC366" s="4" t="s">
        <v>22</v>
      </c>
      <c r="BN366" s="93" t="str">
        <v>National Yunlin University of Science and Technology</v>
      </c>
      <c r="BO366" t="s">
        <v>1641</v>
      </c>
      <c r="BP366" cm="1">
        <f t="array" ref="BP366">SUM(IF(FREQUENCY(IF($R$2:$R$3000=BO366, MATCH($C$2:$C$3000, $C$2:$C$3000, 0)), ROW($C$2:$C$3000)-ROW($C$2)+1), 1))</f>
        <v>1</v>
      </c>
      <c r="BV366" t="str">
        <v>National Yunlin University of Science and Technology</v>
      </c>
      <c r="BW366" cm="1">
        <f t="array" ref="BW366">SUM(--(FREQUENCY(IF($R$2:$R$1538=BV366, MATCH($C$2:$C$1538, $C$2:$C$1538, 0)), ROW($C$2:$C$1538)-ROW($C$2)+1)&gt;0))</f>
        <v>1</v>
      </c>
    </row>
    <row r="367" spans="1:75" ht="31.8" customHeight="1" x14ac:dyDescent="0.3">
      <c r="A367" s="84">
        <v>17</v>
      </c>
      <c r="B367" s="1" t="s">
        <v>3790</v>
      </c>
      <c r="C367" s="1" t="s">
        <v>3976</v>
      </c>
      <c r="D367" s="1" t="s">
        <v>3748</v>
      </c>
      <c r="E367" s="1">
        <v>101139527</v>
      </c>
      <c r="F367" s="21">
        <v>45292</v>
      </c>
      <c r="G367" s="21">
        <v>46387</v>
      </c>
      <c r="H367" s="21" t="s">
        <v>2871</v>
      </c>
      <c r="I367" s="1" t="s">
        <v>3977</v>
      </c>
      <c r="J367" s="1" t="s">
        <v>3978</v>
      </c>
      <c r="K367" s="1" t="s">
        <v>3981</v>
      </c>
      <c r="L367" s="1" t="s">
        <v>128</v>
      </c>
      <c r="M367" s="102" t="s">
        <v>3982</v>
      </c>
      <c r="N367" s="1" t="s">
        <v>3983</v>
      </c>
      <c r="O367" s="1" t="s">
        <v>3975</v>
      </c>
      <c r="P367" s="1" t="s">
        <v>457</v>
      </c>
      <c r="Q367" s="97">
        <f>IFERROR(INDEX(BP:BP, MATCH(R367, BN:BN, 0)), "")</f>
        <v>2</v>
      </c>
      <c r="R367" s="1" t="s">
        <v>4006</v>
      </c>
      <c r="S367" s="1" t="s">
        <v>3119</v>
      </c>
      <c r="T367" s="1" t="s">
        <v>4007</v>
      </c>
      <c r="U367" s="26" t="s">
        <v>22</v>
      </c>
      <c r="V367" s="1" t="s">
        <v>22</v>
      </c>
      <c r="W367" s="26" t="s">
        <v>22</v>
      </c>
      <c r="X367" s="10" t="s">
        <v>22</v>
      </c>
      <c r="Y367" s="10" t="s">
        <v>22</v>
      </c>
      <c r="Z367" s="26" t="s">
        <v>22</v>
      </c>
      <c r="AA367" s="26" t="s">
        <v>22</v>
      </c>
      <c r="AB367" s="4" t="s">
        <v>22</v>
      </c>
      <c r="AC367" s="4" t="s">
        <v>22</v>
      </c>
      <c r="BN367" s="1" t="str">
        <v>NORCONSULT NORGE AS</v>
      </c>
      <c r="BO367" t="s">
        <v>1643</v>
      </c>
      <c r="BP367" cm="1">
        <f t="array" ref="BP367">SUM(IF(FREQUENCY(IF($R$2:$R$3000=BO367, MATCH($C$2:$C$3000, $C$2:$C$3000, 0)), ROW($C$2:$C$3000)-ROW($C$2)+1), 1))</f>
        <v>1</v>
      </c>
      <c r="BV367" t="str">
        <v>NORCONSULT NORGE AS</v>
      </c>
      <c r="BW367" cm="1">
        <f t="array" ref="BW367">SUM(--(FREQUENCY(IF($R$2:$R$1538=BV367, MATCH($C$2:$C$1538, $C$2:$C$1538, 0)), ROW($C$2:$C$1538)-ROW($C$2)+1)&gt;0))</f>
        <v>1</v>
      </c>
    </row>
    <row r="368" spans="1:75" ht="31.8" customHeight="1" x14ac:dyDescent="0.3">
      <c r="A368" s="84">
        <v>17</v>
      </c>
      <c r="B368" s="1" t="s">
        <v>3790</v>
      </c>
      <c r="C368" s="1" t="s">
        <v>3976</v>
      </c>
      <c r="D368" s="1" t="s">
        <v>3748</v>
      </c>
      <c r="E368" s="1">
        <v>101139527</v>
      </c>
      <c r="F368" s="21">
        <v>45292</v>
      </c>
      <c r="G368" s="21">
        <v>46387</v>
      </c>
      <c r="H368" s="21" t="s">
        <v>2871</v>
      </c>
      <c r="I368" s="1" t="s">
        <v>3977</v>
      </c>
      <c r="J368" s="1" t="s">
        <v>3978</v>
      </c>
      <c r="K368" s="1" t="s">
        <v>3981</v>
      </c>
      <c r="L368" s="1" t="s">
        <v>128</v>
      </c>
      <c r="M368" s="102" t="s">
        <v>3982</v>
      </c>
      <c r="N368" s="1" t="s">
        <v>3983</v>
      </c>
      <c r="O368" s="1" t="s">
        <v>3975</v>
      </c>
      <c r="P368" s="1" t="s">
        <v>457</v>
      </c>
      <c r="Q368" s="97">
        <f>IFERROR(INDEX(BP:BP, MATCH(R368, BN:BN, 0)), "")</f>
        <v>1</v>
      </c>
      <c r="R368" s="1" t="s">
        <v>676</v>
      </c>
      <c r="S368" s="1" t="s">
        <v>132</v>
      </c>
      <c r="T368" s="1" t="s">
        <v>3994</v>
      </c>
      <c r="U368" s="26" t="s">
        <v>22</v>
      </c>
      <c r="V368" s="1" t="s">
        <v>22</v>
      </c>
      <c r="W368" s="26" t="s">
        <v>22</v>
      </c>
      <c r="X368" s="10" t="s">
        <v>22</v>
      </c>
      <c r="Y368" s="10" t="s">
        <v>22</v>
      </c>
      <c r="Z368" s="26" t="s">
        <v>22</v>
      </c>
      <c r="AA368" s="26" t="s">
        <v>22</v>
      </c>
      <c r="AB368" s="4" t="s">
        <v>22</v>
      </c>
      <c r="AC368" s="4" t="s">
        <v>22</v>
      </c>
      <c r="BN368" s="93" t="str">
        <v>NORGES TEKNISK-NATURVITENSKAPELIGE UNIVERSITET NTNU</v>
      </c>
      <c r="BO368" t="s">
        <v>1645</v>
      </c>
      <c r="BP368" cm="1">
        <f t="array" ref="BP368">SUM(IF(FREQUENCY(IF($R$2:$R$3000=BO368, MATCH($C$2:$C$3000, $C$2:$C$3000, 0)), ROW($C$2:$C$3000)-ROW($C$2)+1), 1))</f>
        <v>1</v>
      </c>
      <c r="BV368" t="str">
        <v>NORGES TEKNISK-NATURVITENSKAPELIGE UNIVERSITET NTNU</v>
      </c>
      <c r="BW368" cm="1">
        <f t="array" ref="BW368">SUM(--(FREQUENCY(IF($R$2:$R$1538=BV368, MATCH($C$2:$C$1538, $C$2:$C$1538, 0)), ROW($C$2:$C$1538)-ROW($C$2)+1)&gt;0))</f>
        <v>4</v>
      </c>
    </row>
    <row r="369" spans="1:75" ht="31.8" customHeight="1" x14ac:dyDescent="0.3">
      <c r="A369" s="84">
        <v>17</v>
      </c>
      <c r="B369" s="1" t="s">
        <v>3790</v>
      </c>
      <c r="C369" s="1" t="s">
        <v>3976</v>
      </c>
      <c r="D369" s="1" t="s">
        <v>3748</v>
      </c>
      <c r="E369" s="1">
        <v>101139527</v>
      </c>
      <c r="F369" s="21">
        <v>45292</v>
      </c>
      <c r="G369" s="21">
        <v>46387</v>
      </c>
      <c r="H369" s="21" t="s">
        <v>2871</v>
      </c>
      <c r="I369" s="1" t="s">
        <v>3977</v>
      </c>
      <c r="J369" s="1" t="s">
        <v>3978</v>
      </c>
      <c r="K369" s="1" t="s">
        <v>3981</v>
      </c>
      <c r="L369" s="1" t="s">
        <v>128</v>
      </c>
      <c r="M369" s="102" t="s">
        <v>3982</v>
      </c>
      <c r="N369" s="1" t="s">
        <v>3983</v>
      </c>
      <c r="O369" s="1" t="s">
        <v>3975</v>
      </c>
      <c r="P369" s="1" t="s">
        <v>457</v>
      </c>
      <c r="Q369" s="97">
        <f>IFERROR(INDEX(BP:BP, MATCH(R369, BN:BN, 0)), "")</f>
        <v>1</v>
      </c>
      <c r="R369" s="1" t="s">
        <v>4000</v>
      </c>
      <c r="S369" s="1" t="s">
        <v>318</v>
      </c>
      <c r="T369" s="1" t="s">
        <v>4001</v>
      </c>
      <c r="U369" s="26" t="s">
        <v>22</v>
      </c>
      <c r="V369" s="1" t="s">
        <v>22</v>
      </c>
      <c r="W369" s="26" t="s">
        <v>22</v>
      </c>
      <c r="X369" s="10" t="s">
        <v>22</v>
      </c>
      <c r="Y369" s="10" t="s">
        <v>22</v>
      </c>
      <c r="Z369" s="26" t="s">
        <v>22</v>
      </c>
      <c r="AA369" s="26" t="s">
        <v>22</v>
      </c>
      <c r="AB369" s="4" t="s">
        <v>22</v>
      </c>
      <c r="AC369" s="4" t="s">
        <v>22</v>
      </c>
      <c r="BN369" s="1" t="str">
        <v>OffshoreWind4Kids vzw</v>
      </c>
      <c r="BO369" t="s">
        <v>1647</v>
      </c>
      <c r="BP369" cm="1">
        <f t="array" ref="BP369">SUM(IF(FREQUENCY(IF($R$2:$R$3000=BO369, MATCH($C$2:$C$3000, $C$2:$C$3000, 0)), ROW($C$2:$C$3000)-ROW($C$2)+1), 1))</f>
        <v>1</v>
      </c>
      <c r="BV369" t="str">
        <v>OffshoreWind4Kids vzw</v>
      </c>
      <c r="BW369" cm="1">
        <f t="array" ref="BW369">SUM(--(FREQUENCY(IF($R$2:$R$1538=BV369, MATCH($C$2:$C$1538, $C$2:$C$1538, 0)), ROW($C$2:$C$1538)-ROW($C$2)+1)&gt;0))</f>
        <v>1</v>
      </c>
    </row>
    <row r="370" spans="1:75" ht="31.8" customHeight="1" x14ac:dyDescent="0.3">
      <c r="A370" s="84">
        <v>17</v>
      </c>
      <c r="B370" s="1" t="s">
        <v>3790</v>
      </c>
      <c r="C370" s="1" t="s">
        <v>3976</v>
      </c>
      <c r="D370" s="1" t="s">
        <v>3748</v>
      </c>
      <c r="E370" s="1">
        <v>101139527</v>
      </c>
      <c r="F370" s="21">
        <v>45292</v>
      </c>
      <c r="G370" s="21">
        <v>46387</v>
      </c>
      <c r="H370" s="21" t="s">
        <v>2871</v>
      </c>
      <c r="I370" s="1" t="s">
        <v>3977</v>
      </c>
      <c r="J370" s="1" t="s">
        <v>3978</v>
      </c>
      <c r="K370" s="1" t="s">
        <v>3981</v>
      </c>
      <c r="L370" s="1" t="s">
        <v>128</v>
      </c>
      <c r="M370" s="102" t="s">
        <v>3982</v>
      </c>
      <c r="N370" s="1" t="s">
        <v>3983</v>
      </c>
      <c r="O370" s="1" t="s">
        <v>3975</v>
      </c>
      <c r="P370" s="1" t="s">
        <v>457</v>
      </c>
      <c r="Q370" s="97">
        <f>IFERROR(INDEX(BP:BP, MATCH(R370, BN:BN, 0)), "")</f>
        <v>1</v>
      </c>
      <c r="R370" s="1" t="s">
        <v>2416</v>
      </c>
      <c r="S370" s="1" t="s">
        <v>47</v>
      </c>
      <c r="T370" s="1" t="s">
        <v>3985</v>
      </c>
      <c r="U370" s="26" t="s">
        <v>22</v>
      </c>
      <c r="V370" s="1" t="s">
        <v>22</v>
      </c>
      <c r="W370" s="26" t="s">
        <v>22</v>
      </c>
      <c r="X370" s="10" t="s">
        <v>22</v>
      </c>
      <c r="Y370" s="10" t="s">
        <v>22</v>
      </c>
      <c r="Z370" s="26" t="s">
        <v>22</v>
      </c>
      <c r="AA370" s="26" t="s">
        <v>22</v>
      </c>
      <c r="AB370" s="4" t="s">
        <v>22</v>
      </c>
      <c r="AC370" s="4" t="s">
        <v>22</v>
      </c>
      <c r="BN370" s="93" t="str">
        <v>SEA AND LAND PROJECT ENGINEERING LIMITED</v>
      </c>
      <c r="BO370" t="s">
        <v>1650</v>
      </c>
      <c r="BP370" cm="1">
        <f t="array" ref="BP370">SUM(IF(FREQUENCY(IF($R$2:$R$3000=BO370, MATCH($C$2:$C$3000, $C$2:$C$3000, 0)), ROW($C$2:$C$3000)-ROW($C$2)+1), 1))</f>
        <v>1</v>
      </c>
      <c r="BV370" t="str">
        <v>SEA AND LAND PROJECT ENGINEERING LIMITED</v>
      </c>
      <c r="BW370" cm="1">
        <f t="array" ref="BW370">SUM(--(FREQUENCY(IF($R$2:$R$1538=BV370, MATCH($C$2:$C$1538, $C$2:$C$1538, 0)), ROW($C$2:$C$1538)-ROW($C$2)+1)&gt;0))</f>
        <v>1</v>
      </c>
    </row>
    <row r="371" spans="1:75" ht="31.8" customHeight="1" x14ac:dyDescent="0.3">
      <c r="A371" s="84">
        <v>17</v>
      </c>
      <c r="B371" s="1" t="s">
        <v>3790</v>
      </c>
      <c r="C371" s="1" t="s">
        <v>3976</v>
      </c>
      <c r="D371" s="1" t="s">
        <v>3748</v>
      </c>
      <c r="E371" s="1">
        <v>101139527</v>
      </c>
      <c r="F371" s="21">
        <v>45292</v>
      </c>
      <c r="G371" s="21">
        <v>46387</v>
      </c>
      <c r="H371" s="21" t="s">
        <v>2871</v>
      </c>
      <c r="I371" s="1" t="s">
        <v>3977</v>
      </c>
      <c r="J371" s="1" t="s">
        <v>3978</v>
      </c>
      <c r="K371" s="1" t="s">
        <v>3981</v>
      </c>
      <c r="L371" s="1" t="s">
        <v>128</v>
      </c>
      <c r="M371" s="102" t="s">
        <v>3982</v>
      </c>
      <c r="N371" s="1" t="s">
        <v>3983</v>
      </c>
      <c r="O371" s="1" t="s">
        <v>3975</v>
      </c>
      <c r="P371" s="1" t="s">
        <v>457</v>
      </c>
      <c r="Q371" s="97">
        <f>IFERROR(INDEX(BP:BP, MATCH(R371, BN:BN, 0)), "")</f>
        <v>2</v>
      </c>
      <c r="R371" s="1" t="s">
        <v>46</v>
      </c>
      <c r="S371" s="1" t="s">
        <v>47</v>
      </c>
      <c r="T371" s="1" t="s">
        <v>3993</v>
      </c>
      <c r="U371" s="26" t="s">
        <v>22</v>
      </c>
      <c r="V371" s="1" t="s">
        <v>22</v>
      </c>
      <c r="W371" s="26" t="s">
        <v>22</v>
      </c>
      <c r="X371" s="10" t="s">
        <v>22</v>
      </c>
      <c r="Y371" s="10" t="s">
        <v>22</v>
      </c>
      <c r="Z371" s="26" t="s">
        <v>22</v>
      </c>
      <c r="AA371" s="26" t="s">
        <v>22</v>
      </c>
      <c r="AB371" s="4" t="s">
        <v>22</v>
      </c>
      <c r="AC371" s="4" t="s">
        <v>22</v>
      </c>
      <c r="BN371" s="1" t="str">
        <v>STIFTELSEN NORGES GEOTEKNISKE INSTITUTT</v>
      </c>
      <c r="BO371" t="s">
        <v>1653</v>
      </c>
      <c r="BP371" cm="1">
        <f t="array" ref="BP371">SUM(IF(FREQUENCY(IF($R$2:$R$3000=BO371, MATCH($C$2:$C$3000, $C$2:$C$3000, 0)), ROW($C$2:$C$3000)-ROW($C$2)+1), 1))</f>
        <v>1</v>
      </c>
      <c r="BV371" t="str">
        <v>STIFTELSEN NORGES GEOTEKNISKE INSTITUTT</v>
      </c>
      <c r="BW371" cm="1">
        <f t="array" ref="BW371">SUM(--(FREQUENCY(IF($R$2:$R$1538=BV371, MATCH($C$2:$C$1538, $C$2:$C$1538, 0)), ROW($C$2:$C$1538)-ROW($C$2)+1)&gt;0))</f>
        <v>1</v>
      </c>
    </row>
    <row r="372" spans="1:75" ht="31.8" customHeight="1" x14ac:dyDescent="0.3">
      <c r="A372" s="84">
        <v>17</v>
      </c>
      <c r="B372" s="1" t="s">
        <v>3790</v>
      </c>
      <c r="C372" s="1" t="s">
        <v>3976</v>
      </c>
      <c r="D372" s="1" t="s">
        <v>3748</v>
      </c>
      <c r="E372" s="1">
        <v>101139527</v>
      </c>
      <c r="F372" s="21">
        <v>45292</v>
      </c>
      <c r="G372" s="21">
        <v>46387</v>
      </c>
      <c r="H372" s="21" t="s">
        <v>2871</v>
      </c>
      <c r="I372" s="1" t="s">
        <v>3977</v>
      </c>
      <c r="J372" s="1" t="s">
        <v>3978</v>
      </c>
      <c r="K372" s="1" t="s">
        <v>3981</v>
      </c>
      <c r="L372" s="1" t="s">
        <v>128</v>
      </c>
      <c r="M372" s="102" t="s">
        <v>3982</v>
      </c>
      <c r="N372" s="1" t="s">
        <v>3983</v>
      </c>
      <c r="O372" s="1" t="s">
        <v>3975</v>
      </c>
      <c r="P372" s="1" t="s">
        <v>457</v>
      </c>
      <c r="Q372" s="97">
        <f>IFERROR(INDEX(BP:BP, MATCH(R372, BN:BN, 0)), "")</f>
        <v>1</v>
      </c>
      <c r="R372" s="1" t="s">
        <v>2713</v>
      </c>
      <c r="S372" s="1" t="s">
        <v>132</v>
      </c>
      <c r="T372" s="1" t="s">
        <v>3997</v>
      </c>
      <c r="U372" s="26" t="s">
        <v>22</v>
      </c>
      <c r="V372" s="1" t="s">
        <v>22</v>
      </c>
      <c r="W372" s="26" t="s">
        <v>22</v>
      </c>
      <c r="X372" s="10" t="s">
        <v>22</v>
      </c>
      <c r="Y372" s="10" t="s">
        <v>22</v>
      </c>
      <c r="Z372" s="26" t="s">
        <v>22</v>
      </c>
      <c r="AA372" s="26" t="s">
        <v>22</v>
      </c>
      <c r="AB372" s="4" t="s">
        <v>22</v>
      </c>
      <c r="AC372" s="4" t="s">
        <v>22</v>
      </c>
      <c r="BN372" s="93" t="str">
        <v>THE UNIVERSITY OF NOTTINGHAM</v>
      </c>
      <c r="BO372" t="s">
        <v>1655</v>
      </c>
      <c r="BP372" cm="1">
        <f t="array" ref="BP372">SUM(IF(FREQUENCY(IF($R$2:$R$3000=BO372, MATCH($C$2:$C$3000, $C$2:$C$3000, 0)), ROW($C$2:$C$3000)-ROW($C$2)+1), 1))</f>
        <v>1</v>
      </c>
      <c r="BV372" t="str">
        <v>THE UNIVERSITY OF NOTTINGHAM</v>
      </c>
      <c r="BW372" cm="1">
        <f t="array" ref="BW372">SUM(--(FREQUENCY(IF($R$2:$R$1538=BV372, MATCH($C$2:$C$1538, $C$2:$C$1538, 0)), ROW($C$2:$C$1538)-ROW($C$2)+1)&gt;0))</f>
        <v>2</v>
      </c>
    </row>
    <row r="373" spans="1:75" ht="31.8" customHeight="1" x14ac:dyDescent="0.3">
      <c r="A373" s="84">
        <v>17</v>
      </c>
      <c r="B373" s="1" t="s">
        <v>3790</v>
      </c>
      <c r="C373" s="1" t="s">
        <v>3976</v>
      </c>
      <c r="D373" s="1" t="s">
        <v>3748</v>
      </c>
      <c r="E373" s="1">
        <v>101139527</v>
      </c>
      <c r="F373" s="21">
        <v>45292</v>
      </c>
      <c r="G373" s="21">
        <v>46387</v>
      </c>
      <c r="H373" s="21" t="s">
        <v>2871</v>
      </c>
      <c r="I373" s="1" t="s">
        <v>3977</v>
      </c>
      <c r="J373" s="1" t="s">
        <v>3978</v>
      </c>
      <c r="K373" s="1" t="s">
        <v>3981</v>
      </c>
      <c r="L373" s="1" t="s">
        <v>128</v>
      </c>
      <c r="M373" s="102" t="s">
        <v>3982</v>
      </c>
      <c r="N373" s="1" t="s">
        <v>3983</v>
      </c>
      <c r="O373" s="1" t="s">
        <v>3975</v>
      </c>
      <c r="P373" s="1" t="s">
        <v>457</v>
      </c>
      <c r="Q373" s="97">
        <f>IFERROR(INDEX(BP:BP, MATCH(R373, BN:BN, 0)), "")</f>
        <v>1</v>
      </c>
      <c r="R373" s="1" t="s">
        <v>3991</v>
      </c>
      <c r="S373" s="1" t="s">
        <v>125</v>
      </c>
      <c r="T373" s="1" t="s">
        <v>3992</v>
      </c>
      <c r="U373" s="26" t="s">
        <v>22</v>
      </c>
      <c r="V373" s="1" t="s">
        <v>22</v>
      </c>
      <c r="W373" s="26" t="s">
        <v>22</v>
      </c>
      <c r="X373" s="10" t="s">
        <v>22</v>
      </c>
      <c r="Y373" s="10" t="s">
        <v>22</v>
      </c>
      <c r="Z373" s="26" t="s">
        <v>22</v>
      </c>
      <c r="AA373" s="26" t="s">
        <v>22</v>
      </c>
      <c r="AB373" s="4" t="s">
        <v>22</v>
      </c>
      <c r="AC373" s="4" t="s">
        <v>22</v>
      </c>
      <c r="BN373" s="1" t="str">
        <v>THE UNIVERSITY OF TEXAS SYSTEM</v>
      </c>
      <c r="BO373" t="s">
        <v>1658</v>
      </c>
      <c r="BP373" cm="1">
        <f t="array" ref="BP373">SUM(IF(FREQUENCY(IF($R$2:$R$3000=BO373, MATCH($C$2:$C$3000, $C$2:$C$3000, 0)), ROW($C$2:$C$3000)-ROW($C$2)+1), 1))</f>
        <v>1</v>
      </c>
      <c r="BV373" t="str">
        <v>THE UNIVERSITY OF TEXAS SYSTEM</v>
      </c>
      <c r="BW373" cm="1">
        <f t="array" ref="BW373">SUM(--(FREQUENCY(IF($R$2:$R$1538=BV373, MATCH($C$2:$C$1538, $C$2:$C$1538, 0)), ROW($C$2:$C$1538)-ROW($C$2)+1)&gt;0))</f>
        <v>1</v>
      </c>
    </row>
    <row r="374" spans="1:75" ht="31.8" customHeight="1" x14ac:dyDescent="0.3">
      <c r="A374" s="84">
        <v>17</v>
      </c>
      <c r="B374" s="1" t="s">
        <v>3790</v>
      </c>
      <c r="C374" s="1" t="s">
        <v>3976</v>
      </c>
      <c r="D374" s="1" t="s">
        <v>3748</v>
      </c>
      <c r="E374" s="1">
        <v>101139527</v>
      </c>
      <c r="F374" s="21">
        <v>45292</v>
      </c>
      <c r="G374" s="21">
        <v>46387</v>
      </c>
      <c r="H374" s="21" t="s">
        <v>2871</v>
      </c>
      <c r="I374" s="1" t="s">
        <v>3977</v>
      </c>
      <c r="J374" s="1" t="s">
        <v>3978</v>
      </c>
      <c r="K374" s="1" t="s">
        <v>3981</v>
      </c>
      <c r="L374" s="1" t="s">
        <v>128</v>
      </c>
      <c r="M374" s="102" t="s">
        <v>3982</v>
      </c>
      <c r="N374" s="1" t="s">
        <v>3983</v>
      </c>
      <c r="O374" s="1" t="s">
        <v>3975</v>
      </c>
      <c r="P374" s="1" t="s">
        <v>457</v>
      </c>
      <c r="Q374" s="97">
        <f>IFERROR(INDEX(BP:BP, MATCH(R374, BN:BN, 0)), "")</f>
        <v>1</v>
      </c>
      <c r="R374" s="1" t="s">
        <v>4010</v>
      </c>
      <c r="S374" s="1" t="s">
        <v>61</v>
      </c>
      <c r="T374" s="1" t="s">
        <v>4011</v>
      </c>
      <c r="U374" s="26" t="s">
        <v>22</v>
      </c>
      <c r="V374" s="1" t="s">
        <v>22</v>
      </c>
      <c r="W374" s="26" t="s">
        <v>22</v>
      </c>
      <c r="X374" s="10" t="s">
        <v>22</v>
      </c>
      <c r="Y374" s="10" t="s">
        <v>22</v>
      </c>
      <c r="Z374" s="26" t="s">
        <v>22</v>
      </c>
      <c r="AA374" s="26" t="s">
        <v>22</v>
      </c>
      <c r="AB374" s="4" t="s">
        <v>22</v>
      </c>
      <c r="AC374" s="4" t="s">
        <v>22</v>
      </c>
      <c r="BN374" s="93" t="str">
        <v>THE UNIVERSITY OF WESTERN AUSTRALIA</v>
      </c>
      <c r="BO374" t="s">
        <v>1661</v>
      </c>
      <c r="BP374" cm="1">
        <f t="array" ref="BP374">SUM(IF(FREQUENCY(IF($R$2:$R$3000=BO374, MATCH($C$2:$C$3000, $C$2:$C$3000, 0)), ROW($C$2:$C$3000)-ROW($C$2)+1), 1))</f>
        <v>1</v>
      </c>
      <c r="BV374" t="str">
        <v>THE UNIVERSITY OF WESTERN AUSTRALIA</v>
      </c>
      <c r="BW374" cm="1">
        <f t="array" ref="BW374">SUM(--(FREQUENCY(IF($R$2:$R$1538=BV374, MATCH($C$2:$C$1538, $C$2:$C$1538, 0)), ROW($C$2:$C$1538)-ROW($C$2)+1)&gt;0))</f>
        <v>2</v>
      </c>
    </row>
    <row r="375" spans="1:75" ht="31.8" customHeight="1" x14ac:dyDescent="0.3">
      <c r="A375" s="84">
        <v>17</v>
      </c>
      <c r="B375" s="1" t="s">
        <v>3790</v>
      </c>
      <c r="C375" s="1" t="s">
        <v>3976</v>
      </c>
      <c r="D375" s="1" t="s">
        <v>3748</v>
      </c>
      <c r="E375" s="1">
        <v>101139527</v>
      </c>
      <c r="F375" s="21">
        <v>45292</v>
      </c>
      <c r="G375" s="21">
        <v>46387</v>
      </c>
      <c r="H375" s="21" t="s">
        <v>2871</v>
      </c>
      <c r="I375" s="1" t="s">
        <v>3977</v>
      </c>
      <c r="J375" s="1" t="s">
        <v>3978</v>
      </c>
      <c r="K375" s="1" t="s">
        <v>3981</v>
      </c>
      <c r="L375" s="1" t="s">
        <v>128</v>
      </c>
      <c r="M375" s="102" t="s">
        <v>3982</v>
      </c>
      <c r="N375" s="1" t="s">
        <v>3983</v>
      </c>
      <c r="O375" s="1" t="s">
        <v>3975</v>
      </c>
      <c r="P375" s="1" t="s">
        <v>457</v>
      </c>
      <c r="Q375" s="97">
        <f>IFERROR(INDEX(BP:BP, MATCH(R375, BN:BN, 0)), "")</f>
        <v>1</v>
      </c>
      <c r="R375" s="1" t="s">
        <v>3995</v>
      </c>
      <c r="S375" s="1" t="s">
        <v>47</v>
      </c>
      <c r="T375" s="1" t="s">
        <v>3996</v>
      </c>
      <c r="U375" s="26" t="s">
        <v>22</v>
      </c>
      <c r="V375" s="1" t="s">
        <v>22</v>
      </c>
      <c r="W375" s="26" t="s">
        <v>22</v>
      </c>
      <c r="X375" s="10" t="s">
        <v>22</v>
      </c>
      <c r="Y375" s="10" t="s">
        <v>22</v>
      </c>
      <c r="Z375" s="26" t="s">
        <v>22</v>
      </c>
      <c r="AA375" s="26" t="s">
        <v>22</v>
      </c>
      <c r="AB375" s="4" t="s">
        <v>22</v>
      </c>
      <c r="AC375" s="4" t="s">
        <v>22</v>
      </c>
      <c r="BN375" s="1" t="str">
        <v>BLUENERGY REVOLUTION SCRL</v>
      </c>
      <c r="BO375" t="s">
        <v>1663</v>
      </c>
      <c r="BP375" cm="1">
        <f t="array" ref="BP375">SUM(IF(FREQUENCY(IF($R$2:$R$3000=BO375, MATCH($C$2:$C$3000, $C$2:$C$3000, 0)), ROW($C$2:$C$3000)-ROW($C$2)+1), 1))</f>
        <v>1</v>
      </c>
      <c r="BV375" t="str">
        <v>BLUENERGY REVOLUTION SCRL</v>
      </c>
      <c r="BW375" cm="1">
        <f t="array" ref="BW375">SUM(--(FREQUENCY(IF($R$2:$R$1538=BV375, MATCH($C$2:$C$1538, $C$2:$C$1538, 0)), ROW($C$2:$C$1538)-ROW($C$2)+1)&gt;0))</f>
        <v>1</v>
      </c>
    </row>
    <row r="376" spans="1:75" ht="31.8" customHeight="1" x14ac:dyDescent="0.3">
      <c r="A376" s="84">
        <v>17</v>
      </c>
      <c r="B376" s="1" t="s">
        <v>3790</v>
      </c>
      <c r="C376" s="1" t="s">
        <v>3976</v>
      </c>
      <c r="D376" s="1" t="s">
        <v>3748</v>
      </c>
      <c r="E376" s="1">
        <v>101139527</v>
      </c>
      <c r="F376" s="21">
        <v>45292</v>
      </c>
      <c r="G376" s="21">
        <v>46387</v>
      </c>
      <c r="H376" s="21" t="s">
        <v>2871</v>
      </c>
      <c r="I376" s="1" t="s">
        <v>3977</v>
      </c>
      <c r="J376" s="1" t="s">
        <v>3978</v>
      </c>
      <c r="K376" s="1" t="s">
        <v>3981</v>
      </c>
      <c r="L376" s="1" t="s">
        <v>128</v>
      </c>
      <c r="M376" s="102" t="s">
        <v>3982</v>
      </c>
      <c r="N376" s="1" t="s">
        <v>3983</v>
      </c>
      <c r="O376" s="1" t="s">
        <v>3975</v>
      </c>
      <c r="P376" s="1" t="s">
        <v>457</v>
      </c>
      <c r="Q376" s="97">
        <f>IFERROR(INDEX(BP:BP, MATCH(R376, BN:BN, 0)), "")</f>
        <v>1</v>
      </c>
      <c r="R376" s="1" t="s">
        <v>4004</v>
      </c>
      <c r="S376" s="1" t="s">
        <v>3119</v>
      </c>
      <c r="T376" s="1" t="s">
        <v>4005</v>
      </c>
      <c r="U376" s="26" t="s">
        <v>22</v>
      </c>
      <c r="V376" s="1" t="s">
        <v>22</v>
      </c>
      <c r="W376" s="26" t="s">
        <v>22</v>
      </c>
      <c r="X376" s="10" t="s">
        <v>22</v>
      </c>
      <c r="Y376" s="10" t="s">
        <v>22</v>
      </c>
      <c r="Z376" s="26" t="s">
        <v>22</v>
      </c>
      <c r="AA376" s="26" t="s">
        <v>22</v>
      </c>
      <c r="AB376" s="4" t="s">
        <v>22</v>
      </c>
      <c r="AC376" s="4" t="s">
        <v>22</v>
      </c>
      <c r="BN376" s="93" t="str">
        <v>FINCOENERGIES - BUSINESS INNOVATION BV</v>
      </c>
      <c r="BO376" t="s">
        <v>1665</v>
      </c>
      <c r="BP376" cm="1">
        <f t="array" ref="BP376">SUM(IF(FREQUENCY(IF($R$2:$R$3000=BO376, MATCH($C$2:$C$3000, $C$2:$C$3000, 0)), ROW($C$2:$C$3000)-ROW($C$2)+1), 1))</f>
        <v>1</v>
      </c>
      <c r="BV376" t="str">
        <v>FINCOENERGIES - BUSINESS INNOVATION BV</v>
      </c>
      <c r="BW376" cm="1">
        <f t="array" ref="BW376">SUM(--(FREQUENCY(IF($R$2:$R$1538=BV376, MATCH($C$2:$C$1538, $C$2:$C$1538, 0)), ROW($C$2:$C$1538)-ROW($C$2)+1)&gt;0))</f>
        <v>1</v>
      </c>
    </row>
    <row r="377" spans="1:75" ht="31.8" customHeight="1" x14ac:dyDescent="0.3">
      <c r="A377" s="84">
        <v>17</v>
      </c>
      <c r="B377" s="1" t="s">
        <v>3790</v>
      </c>
      <c r="C377" s="1" t="s">
        <v>3976</v>
      </c>
      <c r="D377" s="1" t="s">
        <v>3748</v>
      </c>
      <c r="E377" s="1">
        <v>101139527</v>
      </c>
      <c r="F377" s="21">
        <v>45292</v>
      </c>
      <c r="G377" s="21">
        <v>46387</v>
      </c>
      <c r="H377" s="21" t="s">
        <v>2871</v>
      </c>
      <c r="I377" s="1" t="s">
        <v>3977</v>
      </c>
      <c r="J377" s="1" t="s">
        <v>3978</v>
      </c>
      <c r="K377" s="1" t="s">
        <v>3981</v>
      </c>
      <c r="L377" s="1" t="s">
        <v>128</v>
      </c>
      <c r="M377" s="102" t="s">
        <v>3982</v>
      </c>
      <c r="N377" s="1" t="s">
        <v>3983</v>
      </c>
      <c r="O377" s="1" t="s">
        <v>3975</v>
      </c>
      <c r="P377" s="1" t="s">
        <v>679</v>
      </c>
      <c r="Q377" s="97">
        <f>IFERROR(INDEX(BP:BP, MATCH(R377, BN:BN, 0)), "")</f>
        <v>1</v>
      </c>
      <c r="R377" s="1" t="s">
        <v>3979</v>
      </c>
      <c r="S377" s="1" t="s">
        <v>3980</v>
      </c>
      <c r="T377" s="1" t="s">
        <v>3984</v>
      </c>
      <c r="U377" s="26" t="s">
        <v>22</v>
      </c>
      <c r="V377" s="1" t="s">
        <v>22</v>
      </c>
      <c r="W377" s="26" t="s">
        <v>22</v>
      </c>
      <c r="X377" s="10" t="s">
        <v>22</v>
      </c>
      <c r="Y377" s="10" t="s">
        <v>22</v>
      </c>
      <c r="Z377" s="26" t="s">
        <v>22</v>
      </c>
      <c r="AA377" s="26" t="s">
        <v>22</v>
      </c>
      <c r="AB377" s="4" t="s">
        <v>22</v>
      </c>
      <c r="AC377" s="4" t="s">
        <v>22</v>
      </c>
      <c r="BN377" s="1" t="str">
        <v>ISLE UTILITIES LIMITED</v>
      </c>
      <c r="BO377" t="s">
        <v>1667</v>
      </c>
      <c r="BP377" cm="1">
        <f t="array" ref="BP377">SUM(IF(FREQUENCY(IF($R$2:$R$3000=BO377, MATCH($C$2:$C$3000, $C$2:$C$3000, 0)), ROW($C$2:$C$3000)-ROW($C$2)+1), 1))</f>
        <v>1</v>
      </c>
      <c r="BV377" t="str">
        <v>ISLE UTILITIES LIMITED</v>
      </c>
      <c r="BW377" cm="1">
        <f t="array" ref="BW377">SUM(--(FREQUENCY(IF($R$2:$R$1538=BV377, MATCH($C$2:$C$1538, $C$2:$C$1538, 0)), ROW($C$2:$C$1538)-ROW($C$2)+1)&gt;0))</f>
        <v>1</v>
      </c>
    </row>
    <row r="378" spans="1:75" ht="31.8" customHeight="1" x14ac:dyDescent="0.3">
      <c r="A378" s="84">
        <v>17</v>
      </c>
      <c r="B378" s="1" t="s">
        <v>3790</v>
      </c>
      <c r="C378" s="1" t="s">
        <v>3976</v>
      </c>
      <c r="D378" s="1" t="s">
        <v>3748</v>
      </c>
      <c r="E378" s="1">
        <v>101139527</v>
      </c>
      <c r="F378" s="21">
        <v>45292</v>
      </c>
      <c r="G378" s="21">
        <v>46387</v>
      </c>
      <c r="H378" s="21" t="s">
        <v>2871</v>
      </c>
      <c r="I378" s="1" t="s">
        <v>3977</v>
      </c>
      <c r="J378" s="1" t="s">
        <v>3978</v>
      </c>
      <c r="K378" s="1" t="s">
        <v>3981</v>
      </c>
      <c r="L378" s="1" t="s">
        <v>128</v>
      </c>
      <c r="M378" s="102" t="s">
        <v>3982</v>
      </c>
      <c r="N378" s="1" t="s">
        <v>3983</v>
      </c>
      <c r="O378" s="1" t="s">
        <v>3975</v>
      </c>
      <c r="P378" s="1" t="s">
        <v>457</v>
      </c>
      <c r="Q378" s="97">
        <f>IFERROR(INDEX(BP:BP, MATCH(R378, BN:BN, 0)), "")</f>
        <v>2</v>
      </c>
      <c r="R378" s="1" t="s">
        <v>4012</v>
      </c>
      <c r="S378" s="1" t="s">
        <v>3119</v>
      </c>
      <c r="T378" s="1" t="s">
        <v>4013</v>
      </c>
      <c r="U378" s="26" t="s">
        <v>22</v>
      </c>
      <c r="V378" s="1" t="s">
        <v>22</v>
      </c>
      <c r="W378" s="26" t="s">
        <v>22</v>
      </c>
      <c r="X378" s="10" t="s">
        <v>22</v>
      </c>
      <c r="Y378" s="10" t="s">
        <v>22</v>
      </c>
      <c r="Z378" s="26" t="s">
        <v>22</v>
      </c>
      <c r="AA378" s="26" t="s">
        <v>22</v>
      </c>
      <c r="AB378" s="4" t="s">
        <v>22</v>
      </c>
      <c r="AC378" s="4" t="s">
        <v>22</v>
      </c>
      <c r="BN378" s="93" t="str">
        <v>MAGELLAN CIRCLE - EUROPEAN AFFAIRS CONSULTANCY, LDA</v>
      </c>
      <c r="BO378" t="s">
        <v>1669</v>
      </c>
      <c r="BP378" cm="1">
        <f t="array" ref="BP378">SUM(IF(FREQUENCY(IF($R$2:$R$3000=BO378, MATCH($C$2:$C$3000, $C$2:$C$3000, 0)), ROW($C$2:$C$3000)-ROW($C$2)+1), 1))</f>
        <v>1</v>
      </c>
      <c r="BV378" t="str">
        <v>MAGELLAN CIRCLE - EUROPEAN AFFAIRS CONSULTANCY, LDA</v>
      </c>
      <c r="BW378" cm="1">
        <f t="array" ref="BW378">SUM(--(FREQUENCY(IF($R$2:$R$1538=BV378, MATCH($C$2:$C$1538, $C$2:$C$1538, 0)), ROW($C$2:$C$1538)-ROW($C$2)+1)&gt;0))</f>
        <v>1</v>
      </c>
    </row>
    <row r="379" spans="1:75" ht="31.8" customHeight="1" x14ac:dyDescent="0.3">
      <c r="A379" s="84">
        <v>17</v>
      </c>
      <c r="B379" s="1" t="s">
        <v>3790</v>
      </c>
      <c r="C379" s="1" t="s">
        <v>3976</v>
      </c>
      <c r="D379" s="1" t="s">
        <v>3748</v>
      </c>
      <c r="E379" s="1">
        <v>101139527</v>
      </c>
      <c r="F379" s="21">
        <v>45292</v>
      </c>
      <c r="G379" s="21">
        <v>46387</v>
      </c>
      <c r="H379" s="21" t="s">
        <v>2871</v>
      </c>
      <c r="I379" s="1" t="s">
        <v>3977</v>
      </c>
      <c r="J379" s="1" t="s">
        <v>3978</v>
      </c>
      <c r="K379" s="1" t="s">
        <v>3981</v>
      </c>
      <c r="L379" s="1" t="s">
        <v>128</v>
      </c>
      <c r="M379" s="102" t="s">
        <v>3982</v>
      </c>
      <c r="N379" s="1" t="s">
        <v>3983</v>
      </c>
      <c r="O379" s="1" t="s">
        <v>3975</v>
      </c>
      <c r="P379" s="1" t="s">
        <v>1351</v>
      </c>
      <c r="Q379" s="97">
        <f>IFERROR(INDEX(BP:BP, MATCH(R379, BN:BN, 0)), "")</f>
        <v>1</v>
      </c>
      <c r="R379" s="1" t="s">
        <v>4014</v>
      </c>
      <c r="S379" s="1" t="s">
        <v>449</v>
      </c>
      <c r="T379" s="1" t="s">
        <v>2970</v>
      </c>
      <c r="U379" s="26" t="s">
        <v>22</v>
      </c>
      <c r="V379" s="1" t="s">
        <v>22</v>
      </c>
      <c r="W379" s="26" t="s">
        <v>22</v>
      </c>
      <c r="X379" s="10" t="s">
        <v>22</v>
      </c>
      <c r="Y379" s="10" t="s">
        <v>22</v>
      </c>
      <c r="Z379" s="26" t="s">
        <v>22</v>
      </c>
      <c r="AA379" s="26" t="s">
        <v>22</v>
      </c>
      <c r="AB379" s="4" t="s">
        <v>22</v>
      </c>
      <c r="AC379" s="4" t="s">
        <v>22</v>
      </c>
      <c r="BN379" s="1" t="str">
        <v>MAGELLAN CIRCLE ITALY SRL</v>
      </c>
      <c r="BO379" t="s">
        <v>1671</v>
      </c>
      <c r="BP379" cm="1">
        <f t="array" ref="BP379">SUM(IF(FREQUENCY(IF($R$2:$R$3000=BO379, MATCH($C$2:$C$3000, $C$2:$C$3000, 0)), ROW($C$2:$C$3000)-ROW($C$2)+1), 1))</f>
        <v>1</v>
      </c>
      <c r="BV379" t="str">
        <v>MAGELLAN CIRCLE ITALY SRL</v>
      </c>
      <c r="BW379" cm="1">
        <f t="array" ref="BW379">SUM(--(FREQUENCY(IF($R$2:$R$1538=BV379, MATCH($C$2:$C$1538, $C$2:$C$1538, 0)), ROW($C$2:$C$1538)-ROW($C$2)+1)&gt;0))</f>
        <v>1</v>
      </c>
    </row>
    <row r="380" spans="1:75" ht="31.8" customHeight="1" x14ac:dyDescent="0.3">
      <c r="A380" s="84">
        <v>17</v>
      </c>
      <c r="B380" s="1" t="s">
        <v>3790</v>
      </c>
      <c r="C380" s="1" t="s">
        <v>3976</v>
      </c>
      <c r="D380" s="1" t="s">
        <v>3748</v>
      </c>
      <c r="E380" s="1">
        <v>101139527</v>
      </c>
      <c r="F380" s="21">
        <v>45292</v>
      </c>
      <c r="G380" s="21">
        <v>46387</v>
      </c>
      <c r="H380" s="21" t="s">
        <v>2871</v>
      </c>
      <c r="I380" s="1" t="s">
        <v>3977</v>
      </c>
      <c r="J380" s="1" t="s">
        <v>3978</v>
      </c>
      <c r="K380" s="1" t="s">
        <v>3981</v>
      </c>
      <c r="L380" s="1" t="s">
        <v>128</v>
      </c>
      <c r="M380" s="102" t="s">
        <v>3982</v>
      </c>
      <c r="N380" s="1" t="s">
        <v>3983</v>
      </c>
      <c r="O380" s="1" t="s">
        <v>3975</v>
      </c>
      <c r="P380" s="1" t="s">
        <v>457</v>
      </c>
      <c r="Q380" s="97">
        <f>IFERROR(INDEX(BP:BP, MATCH(R380, BN:BN, 0)), "")</f>
        <v>1</v>
      </c>
      <c r="R380" s="1" t="s">
        <v>4002</v>
      </c>
      <c r="S380" s="1" t="s">
        <v>1412</v>
      </c>
      <c r="T380" s="1" t="s">
        <v>4003</v>
      </c>
      <c r="U380" s="26" t="s">
        <v>22</v>
      </c>
      <c r="V380" s="1" t="s">
        <v>22</v>
      </c>
      <c r="W380" s="26" t="s">
        <v>22</v>
      </c>
      <c r="X380" s="10" t="s">
        <v>22</v>
      </c>
      <c r="Y380" s="10" t="s">
        <v>22</v>
      </c>
      <c r="Z380" s="26" t="s">
        <v>22</v>
      </c>
      <c r="AA380" s="26" t="s">
        <v>22</v>
      </c>
      <c r="AB380" s="4" t="s">
        <v>22</v>
      </c>
      <c r="AC380" s="4" t="s">
        <v>22</v>
      </c>
      <c r="BN380" s="93" t="str">
        <v>SOCIEDAD DE FOMENTO AGRICOLA CASTELLONENSE S A</v>
      </c>
      <c r="BO380" t="s">
        <v>1673</v>
      </c>
      <c r="BP380" cm="1">
        <f t="array" ref="BP380">SUM(IF(FREQUENCY(IF($R$2:$R$3000=BO380, MATCH($C$2:$C$3000, $C$2:$C$3000, 0)), ROW($C$2:$C$3000)-ROW($C$2)+1), 1))</f>
        <v>1</v>
      </c>
      <c r="BV380" t="str">
        <v>SOCIEDAD DE FOMENTO AGRICOLA CASTELLONENSE S A</v>
      </c>
      <c r="BW380" cm="1">
        <f t="array" ref="BW380">SUM(--(FREQUENCY(IF($R$2:$R$1538=BV380, MATCH($C$2:$C$1538, $C$2:$C$1538, 0)), ROW($C$2:$C$1538)-ROW($C$2)+1)&gt;0))</f>
        <v>1</v>
      </c>
    </row>
    <row r="381" spans="1:75" ht="31.8" customHeight="1" x14ac:dyDescent="0.3">
      <c r="A381" s="84">
        <v>17</v>
      </c>
      <c r="B381" s="1" t="s">
        <v>3790</v>
      </c>
      <c r="C381" s="1" t="s">
        <v>3976</v>
      </c>
      <c r="D381" s="1" t="s">
        <v>3748</v>
      </c>
      <c r="E381" s="1">
        <v>101139527</v>
      </c>
      <c r="F381" s="21">
        <v>45292</v>
      </c>
      <c r="G381" s="21">
        <v>46387</v>
      </c>
      <c r="H381" s="21" t="s">
        <v>2871</v>
      </c>
      <c r="I381" s="1" t="s">
        <v>3977</v>
      </c>
      <c r="J381" s="1" t="s">
        <v>3978</v>
      </c>
      <c r="K381" s="1" t="s">
        <v>3981</v>
      </c>
      <c r="L381" s="1" t="s">
        <v>128</v>
      </c>
      <c r="M381" s="102" t="s">
        <v>3982</v>
      </c>
      <c r="N381" s="1" t="s">
        <v>3983</v>
      </c>
      <c r="O381" s="1" t="s">
        <v>3975</v>
      </c>
      <c r="P381" s="1" t="s">
        <v>457</v>
      </c>
      <c r="Q381" s="97">
        <f>IFERROR(INDEX(BP:BP, MATCH(R381, BN:BN, 0)), "")</f>
        <v>1</v>
      </c>
      <c r="R381" s="1" t="s">
        <v>4008</v>
      </c>
      <c r="S381" s="1" t="s">
        <v>61</v>
      </c>
      <c r="T381" s="1" t="s">
        <v>4009</v>
      </c>
      <c r="U381" s="26" t="s">
        <v>22</v>
      </c>
      <c r="V381" s="1" t="s">
        <v>22</v>
      </c>
      <c r="W381" s="26" t="s">
        <v>22</v>
      </c>
      <c r="X381" s="10" t="s">
        <v>22</v>
      </c>
      <c r="Y381" s="10" t="s">
        <v>22</v>
      </c>
      <c r="Z381" s="26" t="s">
        <v>22</v>
      </c>
      <c r="AA381" s="26" t="s">
        <v>22</v>
      </c>
      <c r="AB381" s="4" t="s">
        <v>22</v>
      </c>
      <c r="AC381" s="4" t="s">
        <v>22</v>
      </c>
      <c r="BN381" s="1" t="str">
        <v>UNIVERSIDAD DE BURGOS</v>
      </c>
      <c r="BO381" t="s">
        <v>1675</v>
      </c>
      <c r="BP381" cm="1">
        <f t="array" ref="BP381">SUM(IF(FREQUENCY(IF($R$2:$R$3000=BO381, MATCH($C$2:$C$3000, $C$2:$C$3000, 0)), ROW($C$2:$C$3000)-ROW($C$2)+1), 1))</f>
        <v>1</v>
      </c>
      <c r="BV381" t="str">
        <v>UNIVERSIDAD DE BURGOS</v>
      </c>
      <c r="BW381" cm="1">
        <f t="array" ref="BW381">SUM(--(FREQUENCY(IF($R$2:$R$1538=BV381, MATCH($C$2:$C$1538, $C$2:$C$1538, 0)), ROW($C$2:$C$1538)-ROW($C$2)+1)&gt;0))</f>
        <v>1</v>
      </c>
    </row>
    <row r="382" spans="1:75" ht="31.8" customHeight="1" x14ac:dyDescent="0.3">
      <c r="A382" s="84">
        <v>17</v>
      </c>
      <c r="B382" s="1" t="s">
        <v>3790</v>
      </c>
      <c r="C382" s="1" t="s">
        <v>3976</v>
      </c>
      <c r="D382" s="1" t="s">
        <v>3748</v>
      </c>
      <c r="E382" s="1">
        <v>101139527</v>
      </c>
      <c r="F382" s="21">
        <v>45292</v>
      </c>
      <c r="G382" s="21">
        <v>46387</v>
      </c>
      <c r="H382" s="21" t="s">
        <v>2871</v>
      </c>
      <c r="I382" s="1" t="s">
        <v>3977</v>
      </c>
      <c r="J382" s="1" t="s">
        <v>3978</v>
      </c>
      <c r="K382" s="1" t="s">
        <v>3981</v>
      </c>
      <c r="L382" s="1" t="s">
        <v>128</v>
      </c>
      <c r="M382" s="102" t="s">
        <v>3982</v>
      </c>
      <c r="N382" s="1" t="s">
        <v>3983</v>
      </c>
      <c r="O382" s="1" t="s">
        <v>3975</v>
      </c>
      <c r="P382" s="1" t="s">
        <v>457</v>
      </c>
      <c r="Q382" s="97">
        <f>IFERROR(INDEX(BP:BP, MATCH(R382, BN:BN, 0)), "")</f>
        <v>1</v>
      </c>
      <c r="R382" s="1" t="s">
        <v>3987</v>
      </c>
      <c r="S382" s="1" t="s">
        <v>28</v>
      </c>
      <c r="T382" s="1" t="s">
        <v>3988</v>
      </c>
      <c r="U382" s="26" t="s">
        <v>22</v>
      </c>
      <c r="V382" s="1" t="s">
        <v>22</v>
      </c>
      <c r="W382" s="26" t="s">
        <v>22</v>
      </c>
      <c r="X382" s="10" t="s">
        <v>22</v>
      </c>
      <c r="Y382" s="10" t="s">
        <v>22</v>
      </c>
      <c r="Z382" s="26" t="s">
        <v>22</v>
      </c>
      <c r="AA382" s="26" t="s">
        <v>22</v>
      </c>
      <c r="AB382" s="4" t="s">
        <v>22</v>
      </c>
      <c r="AC382" s="4" t="s">
        <v>22</v>
      </c>
      <c r="BN382" s="93" t="str">
        <v>VLAAMSE INSTELLING VOOR TECHNOLOGISCH ONDERZOEK N.V.</v>
      </c>
      <c r="BO382" t="s">
        <v>1683</v>
      </c>
      <c r="BP382" cm="1">
        <f t="array" ref="BP382">SUM(IF(FREQUENCY(IF($R$2:$R$3000=BO382, MATCH($C$2:$C$3000, $C$2:$C$3000, 0)), ROW($C$2:$C$3000)-ROW($C$2)+1), 1))</f>
        <v>1</v>
      </c>
      <c r="BV382" t="str">
        <v>VLAAMSE INSTELLING VOOR TECHNOLOGISCH ONDERZOEK N.V.</v>
      </c>
      <c r="BW382" cm="1">
        <f t="array" ref="BW382">SUM(--(FREQUENCY(IF($R$2:$R$1538=BV382, MATCH($C$2:$C$1538, $C$2:$C$1538, 0)), ROW($C$2:$C$1538)-ROW($C$2)+1)&gt;0))</f>
        <v>3</v>
      </c>
    </row>
    <row r="383" spans="1:75" ht="31.8" customHeight="1" x14ac:dyDescent="0.3">
      <c r="A383" s="84">
        <v>17</v>
      </c>
      <c r="B383" s="1" t="s">
        <v>3790</v>
      </c>
      <c r="C383" s="1" t="s">
        <v>3976</v>
      </c>
      <c r="D383" s="1" t="s">
        <v>3748</v>
      </c>
      <c r="E383" s="1">
        <v>101139527</v>
      </c>
      <c r="F383" s="21">
        <v>45292</v>
      </c>
      <c r="G383" s="21">
        <v>46387</v>
      </c>
      <c r="H383" s="21" t="s">
        <v>2871</v>
      </c>
      <c r="I383" s="1" t="s">
        <v>3977</v>
      </c>
      <c r="J383" s="1" t="s">
        <v>3978</v>
      </c>
      <c r="K383" s="1" t="s">
        <v>3981</v>
      </c>
      <c r="L383" s="1" t="s">
        <v>128</v>
      </c>
      <c r="M383" s="102" t="s">
        <v>3982</v>
      </c>
      <c r="N383" s="1" t="s">
        <v>3983</v>
      </c>
      <c r="O383" s="1" t="s">
        <v>3975</v>
      </c>
      <c r="P383" s="1" t="s">
        <v>457</v>
      </c>
      <c r="Q383" s="97">
        <f>IFERROR(INDEX(BP:BP, MATCH(R383, BN:BN, 0)), "")</f>
        <v>2</v>
      </c>
      <c r="R383" s="1" t="s">
        <v>1571</v>
      </c>
      <c r="S383" s="1" t="s">
        <v>318</v>
      </c>
      <c r="T383" s="1" t="s">
        <v>3986</v>
      </c>
      <c r="U383" s="26" t="s">
        <v>22</v>
      </c>
      <c r="V383" s="1" t="s">
        <v>22</v>
      </c>
      <c r="W383" s="26" t="s">
        <v>22</v>
      </c>
      <c r="X383" s="10" t="s">
        <v>22</v>
      </c>
      <c r="Y383" s="10" t="s">
        <v>22</v>
      </c>
      <c r="Z383" s="26" t="s">
        <v>22</v>
      </c>
      <c r="AA383" s="26" t="s">
        <v>22</v>
      </c>
      <c r="AB383" s="4" t="s">
        <v>22</v>
      </c>
      <c r="AC383" s="4" t="s">
        <v>22</v>
      </c>
      <c r="BN383" s="1" t="str">
        <v>ABS Consulting Ltd</v>
      </c>
      <c r="BO383" t="s">
        <v>1690</v>
      </c>
      <c r="BP383" cm="1">
        <f t="array" ref="BP383">SUM(IF(FREQUENCY(IF($R$2:$R$3000=BO383, MATCH($C$2:$C$3000, $C$2:$C$3000, 0)), ROW($C$2:$C$3000)-ROW($C$2)+1), 1))</f>
        <v>3</v>
      </c>
      <c r="BV383" t="str">
        <v>ABS Consulting Ltd</v>
      </c>
      <c r="BW383" cm="1">
        <f t="array" ref="BW383">SUM(--(FREQUENCY(IF($R$2:$R$1538=BV383, MATCH($C$2:$C$1538, $C$2:$C$1538, 0)), ROW($C$2:$C$1538)-ROW($C$2)+1)&gt;0))</f>
        <v>1</v>
      </c>
    </row>
    <row r="384" spans="1:75" ht="31.8" customHeight="1" x14ac:dyDescent="0.3">
      <c r="A384" s="84">
        <v>17</v>
      </c>
      <c r="B384" s="1" t="s">
        <v>3790</v>
      </c>
      <c r="C384" s="1" t="s">
        <v>3976</v>
      </c>
      <c r="D384" s="1" t="s">
        <v>3748</v>
      </c>
      <c r="E384" s="1">
        <v>101139527</v>
      </c>
      <c r="F384" s="21">
        <v>45292</v>
      </c>
      <c r="G384" s="21">
        <v>46387</v>
      </c>
      <c r="H384" s="21" t="s">
        <v>2871</v>
      </c>
      <c r="I384" s="1" t="s">
        <v>3977</v>
      </c>
      <c r="J384" s="1" t="s">
        <v>3978</v>
      </c>
      <c r="K384" s="1" t="s">
        <v>3981</v>
      </c>
      <c r="L384" s="1" t="s">
        <v>128</v>
      </c>
      <c r="M384" s="102" t="s">
        <v>3982</v>
      </c>
      <c r="N384" s="1" t="s">
        <v>3983</v>
      </c>
      <c r="O384" s="1" t="s">
        <v>3975</v>
      </c>
      <c r="P384" s="1" t="s">
        <v>457</v>
      </c>
      <c r="Q384" s="97">
        <f>IFERROR(INDEX(BP:BP, MATCH(R384, BN:BN, 0)), "")</f>
        <v>5</v>
      </c>
      <c r="R384" s="1" t="s">
        <v>3998</v>
      </c>
      <c r="S384" s="1" t="s">
        <v>573</v>
      </c>
      <c r="T384" s="1" t="s">
        <v>3999</v>
      </c>
      <c r="U384" s="26" t="s">
        <v>22</v>
      </c>
      <c r="V384" s="1" t="s">
        <v>22</v>
      </c>
      <c r="W384" s="26" t="s">
        <v>22</v>
      </c>
      <c r="X384" s="10" t="s">
        <v>22</v>
      </c>
      <c r="Y384" s="10" t="s">
        <v>22</v>
      </c>
      <c r="Z384" s="26" t="s">
        <v>22</v>
      </c>
      <c r="AA384" s="26" t="s">
        <v>22</v>
      </c>
      <c r="AB384" s="4" t="s">
        <v>22</v>
      </c>
      <c r="AC384" s="4" t="s">
        <v>22</v>
      </c>
      <c r="BN384" s="93" t="str">
        <v>AMERICAN MPIRO OF SIPING HELLENIC MONOPROSOPI ETAIREIA PERIORISMENIS EVTHINIS</v>
      </c>
      <c r="BO384" t="s">
        <v>1692</v>
      </c>
      <c r="BP384" cm="1">
        <f t="array" ref="BP384">SUM(IF(FREQUENCY(IF($R$2:$R$3000=BO384, MATCH($C$2:$C$3000, $C$2:$C$3000, 0)), ROW($C$2:$C$3000)-ROW($C$2)+1), 1))</f>
        <v>1</v>
      </c>
      <c r="BV384" t="str">
        <v>AMERICAN MPIRO OF SIPING HELLENIC MONOPROSOPI ETAIREIA PERIORISMENIS EVTHINIS</v>
      </c>
      <c r="BW384" cm="1">
        <f t="array" ref="BW384">SUM(--(FREQUENCY(IF($R$2:$R$1538=BV384, MATCH($C$2:$C$1538, $C$2:$C$1538, 0)), ROW($C$2:$C$1538)-ROW($C$2)+1)&gt;0))</f>
        <v>1</v>
      </c>
    </row>
    <row r="385" spans="1:75" ht="31.8" customHeight="1" x14ac:dyDescent="0.3">
      <c r="A385" s="84">
        <v>17</v>
      </c>
      <c r="B385" s="1" t="s">
        <v>3790</v>
      </c>
      <c r="C385" s="1" t="s">
        <v>3976</v>
      </c>
      <c r="D385" s="1" t="s">
        <v>3748</v>
      </c>
      <c r="E385" s="1">
        <v>101139527</v>
      </c>
      <c r="F385" s="21">
        <v>45292</v>
      </c>
      <c r="G385" s="21">
        <v>46387</v>
      </c>
      <c r="H385" s="21" t="s">
        <v>2871</v>
      </c>
      <c r="I385" s="1" t="s">
        <v>3977</v>
      </c>
      <c r="J385" s="1" t="s">
        <v>3978</v>
      </c>
      <c r="K385" s="1" t="s">
        <v>3981</v>
      </c>
      <c r="L385" s="1" t="s">
        <v>128</v>
      </c>
      <c r="M385" s="102" t="s">
        <v>3982</v>
      </c>
      <c r="N385" s="1" t="s">
        <v>3983</v>
      </c>
      <c r="O385" s="1" t="s">
        <v>3975</v>
      </c>
      <c r="P385" s="1" t="s">
        <v>457</v>
      </c>
      <c r="Q385" s="97">
        <f>IFERROR(INDEX(BP:BP, MATCH(R385, BN:BN, 0)), "")</f>
        <v>2</v>
      </c>
      <c r="R385" s="1" t="s">
        <v>3989</v>
      </c>
      <c r="S385" s="1" t="s">
        <v>1412</v>
      </c>
      <c r="T385" s="1" t="s">
        <v>3990</v>
      </c>
      <c r="U385" s="26" t="s">
        <v>22</v>
      </c>
      <c r="V385" s="1" t="s">
        <v>22</v>
      </c>
      <c r="W385" s="26" t="s">
        <v>22</v>
      </c>
      <c r="X385" s="10" t="s">
        <v>22</v>
      </c>
      <c r="Y385" s="10" t="s">
        <v>22</v>
      </c>
      <c r="Z385" s="26" t="s">
        <v>22</v>
      </c>
      <c r="AA385" s="26" t="s">
        <v>22</v>
      </c>
      <c r="AB385" s="4" t="s">
        <v>22</v>
      </c>
      <c r="AC385" s="4" t="s">
        <v>22</v>
      </c>
      <c r="BN385" s="1" t="str">
        <v>BM PLUS SRL</v>
      </c>
      <c r="BO385" t="s">
        <v>1694</v>
      </c>
      <c r="BP385" cm="1">
        <f t="array" ref="BP385">SUM(IF(FREQUENCY(IF($R$2:$R$3000=BO385, MATCH($C$2:$C$3000, $C$2:$C$3000, 0)), ROW($C$2:$C$3000)-ROW($C$2)+1), 1))</f>
        <v>1</v>
      </c>
      <c r="BV385" t="str">
        <v>BM PLUS SRL</v>
      </c>
      <c r="BW385" cm="1">
        <f t="array" ref="BW385">SUM(--(FREQUENCY(IF($R$2:$R$1538=BV385, MATCH($C$2:$C$1538, $C$2:$C$1538, 0)), ROW($C$2:$C$1538)-ROW($C$2)+1)&gt;0))</f>
        <v>1</v>
      </c>
    </row>
    <row r="386" spans="1:75" ht="31.8" customHeight="1" x14ac:dyDescent="0.3">
      <c r="A386" s="84">
        <v>17</v>
      </c>
      <c r="B386" s="1" t="s">
        <v>22</v>
      </c>
      <c r="C386" s="1" t="s">
        <v>4110</v>
      </c>
      <c r="D386" s="1" t="s">
        <v>3752</v>
      </c>
      <c r="E386" s="1">
        <v>946903</v>
      </c>
      <c r="F386" s="21">
        <v>43922</v>
      </c>
      <c r="G386" s="21">
        <v>45107</v>
      </c>
      <c r="H386" s="21" t="s">
        <v>2894</v>
      </c>
      <c r="I386" s="1" t="s">
        <v>4112</v>
      </c>
      <c r="J386" s="1" t="s">
        <v>4113</v>
      </c>
      <c r="K386" s="3" t="s">
        <v>4115</v>
      </c>
      <c r="L386" s="1" t="s">
        <v>3049</v>
      </c>
      <c r="M386" s="102" t="s">
        <v>3670</v>
      </c>
      <c r="N386" s="1" t="s">
        <v>2897</v>
      </c>
      <c r="O386" s="1" t="s">
        <v>4111</v>
      </c>
      <c r="P386" s="1" t="s">
        <v>679</v>
      </c>
      <c r="Q386" s="97">
        <f>IFERROR(INDEX(BP:BP, MATCH(R386, BN:BN, 0)), "")</f>
        <v>2</v>
      </c>
      <c r="R386" s="1" t="s">
        <v>4114</v>
      </c>
      <c r="S386" s="1" t="s">
        <v>61</v>
      </c>
      <c r="T386" s="1" t="s">
        <v>4113</v>
      </c>
      <c r="U386" s="26" t="s">
        <v>22</v>
      </c>
      <c r="V386" s="1" t="s">
        <v>22</v>
      </c>
      <c r="W386" s="26" t="s">
        <v>22</v>
      </c>
      <c r="X386" s="10" t="s">
        <v>22</v>
      </c>
      <c r="Y386" s="10" t="s">
        <v>22</v>
      </c>
      <c r="Z386" s="26" t="s">
        <v>22</v>
      </c>
      <c r="AA386" s="26" t="s">
        <v>22</v>
      </c>
      <c r="AB386" s="4" t="s">
        <v>22</v>
      </c>
      <c r="AC386" s="4" t="s">
        <v>22</v>
      </c>
      <c r="BN386" s="93" t="str">
        <v>C.N.G.V., INZENIRING, RAZISKAVE INTRZENJE REZERVOARJEV ZA STISNJEN PLIN DOO</v>
      </c>
      <c r="BO386" t="s">
        <v>1697</v>
      </c>
      <c r="BP386" cm="1">
        <f t="array" ref="BP386">SUM(IF(FREQUENCY(IF($R$2:$R$3000=BO386, MATCH($C$2:$C$3000, $C$2:$C$3000, 0)), ROW($C$2:$C$3000)-ROW($C$2)+1), 1))</f>
        <v>1</v>
      </c>
      <c r="BV386" t="str">
        <v>C.N.G.V., INZENIRING, RAZISKAVE INTRZENJE REZERVOARJEV ZA STISNJEN PLIN DOO</v>
      </c>
      <c r="BW386" cm="1">
        <f t="array" ref="BW386">SUM(--(FREQUENCY(IF($R$2:$R$1538=BV386, MATCH($C$2:$C$1538, $C$2:$C$1538, 0)), ROW($C$2:$C$1538)-ROW($C$2)+1)&gt;0))</f>
        <v>1</v>
      </c>
    </row>
    <row r="387" spans="1:75" ht="31.8" customHeight="1" x14ac:dyDescent="0.3">
      <c r="A387" s="56">
        <v>17</v>
      </c>
      <c r="B387" s="54" t="s">
        <v>3715</v>
      </c>
      <c r="C387" s="19" t="s">
        <v>2907</v>
      </c>
      <c r="D387" s="19" t="s">
        <v>2908</v>
      </c>
      <c r="E387" s="10">
        <v>101022432</v>
      </c>
      <c r="F387" s="11">
        <v>44348</v>
      </c>
      <c r="G387" s="11">
        <v>45657</v>
      </c>
      <c r="H387" s="11" t="s">
        <v>2900</v>
      </c>
      <c r="I387" s="19" t="s">
        <v>3082</v>
      </c>
      <c r="J387" s="19" t="s">
        <v>3083</v>
      </c>
      <c r="K387" s="19" t="s">
        <v>2909</v>
      </c>
      <c r="L387" s="19" t="s">
        <v>1219</v>
      </c>
      <c r="M387" s="127" t="s">
        <v>2910</v>
      </c>
      <c r="N387" s="19" t="s">
        <v>1221</v>
      </c>
      <c r="O387" s="45" t="s">
        <v>3084</v>
      </c>
      <c r="P387" s="10" t="s">
        <v>457</v>
      </c>
      <c r="Q387" s="97">
        <f>IFERROR(INDEX(BP:BP, MATCH(R387, BN:BN, 0)), "")</f>
        <v>1</v>
      </c>
      <c r="R387" s="10" t="s">
        <v>3094</v>
      </c>
      <c r="S387" s="10" t="s">
        <v>2969</v>
      </c>
      <c r="T387" s="10" t="s">
        <v>2970</v>
      </c>
      <c r="U387" s="43" t="s">
        <v>3106</v>
      </c>
      <c r="V387" s="10" t="s">
        <v>3102</v>
      </c>
      <c r="W387" s="26" t="s">
        <v>22</v>
      </c>
      <c r="X387" s="10" t="s">
        <v>22</v>
      </c>
      <c r="Y387" s="10" t="s">
        <v>22</v>
      </c>
      <c r="Z387" s="26" t="s">
        <v>22</v>
      </c>
      <c r="AA387" s="26" t="s">
        <v>22</v>
      </c>
      <c r="AB387" s="4" t="s">
        <v>22</v>
      </c>
      <c r="AC387" s="25" t="s">
        <v>2949</v>
      </c>
      <c r="BN387" s="1" t="str">
        <v>CENERGY SRL</v>
      </c>
      <c r="BO387" t="s">
        <v>1699</v>
      </c>
      <c r="BP387" cm="1">
        <f t="array" ref="BP387">SUM(IF(FREQUENCY(IF($R$2:$R$3000=BO387, MATCH($C$2:$C$3000, $C$2:$C$3000, 0)), ROW($C$2:$C$3000)-ROW($C$2)+1), 1))</f>
        <v>1</v>
      </c>
      <c r="BV387" t="str">
        <v>CENERGY SRL</v>
      </c>
      <c r="BW387" cm="1">
        <f t="array" ref="BW387">SUM(--(FREQUENCY(IF($R$2:$R$1538=BV387, MATCH($C$2:$C$1538, $C$2:$C$1538, 0)), ROW($C$2:$C$1538)-ROW($C$2)+1)&gt;0))</f>
        <v>1</v>
      </c>
    </row>
    <row r="388" spans="1:75" ht="31.8" customHeight="1" x14ac:dyDescent="0.3">
      <c r="A388" s="56">
        <v>17</v>
      </c>
      <c r="B388" s="54" t="s">
        <v>3715</v>
      </c>
      <c r="C388" s="19" t="s">
        <v>2907</v>
      </c>
      <c r="D388" s="19" t="s">
        <v>2908</v>
      </c>
      <c r="E388" s="10">
        <v>101022432</v>
      </c>
      <c r="F388" s="11">
        <v>44348</v>
      </c>
      <c r="G388" s="11">
        <v>45657</v>
      </c>
      <c r="H388" s="11" t="s">
        <v>2900</v>
      </c>
      <c r="I388" s="19" t="s">
        <v>3082</v>
      </c>
      <c r="J388" s="19" t="s">
        <v>3083</v>
      </c>
      <c r="K388" s="19" t="s">
        <v>2909</v>
      </c>
      <c r="L388" s="19" t="s">
        <v>1219</v>
      </c>
      <c r="M388" s="127" t="s">
        <v>2910</v>
      </c>
      <c r="N388" s="19" t="s">
        <v>1221</v>
      </c>
      <c r="O388" s="45" t="s">
        <v>3084</v>
      </c>
      <c r="P388" s="10" t="s">
        <v>457</v>
      </c>
      <c r="Q388" s="97">
        <f>IFERROR(INDEX(BP:BP, MATCH(R388, BN:BN, 0)), "")</f>
        <v>2</v>
      </c>
      <c r="R388" s="10" t="s">
        <v>3091</v>
      </c>
      <c r="S388" s="10" t="s">
        <v>123</v>
      </c>
      <c r="T388" s="10" t="s">
        <v>3092</v>
      </c>
      <c r="U388" s="43" t="s">
        <v>3106</v>
      </c>
      <c r="V388" s="10" t="s">
        <v>3102</v>
      </c>
      <c r="W388" s="26" t="s">
        <v>22</v>
      </c>
      <c r="X388" s="10" t="s">
        <v>22</v>
      </c>
      <c r="Y388" s="10" t="s">
        <v>22</v>
      </c>
      <c r="Z388" s="26" t="s">
        <v>22</v>
      </c>
      <c r="AA388" s="26" t="s">
        <v>22</v>
      </c>
      <c r="AB388" s="4" t="s">
        <v>22</v>
      </c>
      <c r="AC388" s="25" t="s">
        <v>2949</v>
      </c>
      <c r="BN388" s="93" t="str">
        <v>CIAOTECH Srl</v>
      </c>
      <c r="BO388" t="s">
        <v>1701</v>
      </c>
      <c r="BP388" cm="1">
        <f t="array" ref="BP388">SUM(IF(FREQUENCY(IF($R$2:$R$3000=BO388, MATCH($C$2:$C$3000, $C$2:$C$3000, 0)), ROW($C$2:$C$3000)-ROW($C$2)+1), 1))</f>
        <v>1</v>
      </c>
      <c r="BV388" t="str">
        <v>CIAOTECH Srl</v>
      </c>
      <c r="BW388" cm="1">
        <f t="array" ref="BW388">SUM(--(FREQUENCY(IF($R$2:$R$1538=BV388, MATCH($C$2:$C$1538, $C$2:$C$1538, 0)), ROW($C$2:$C$1538)-ROW($C$2)+1)&gt;0))</f>
        <v>2</v>
      </c>
    </row>
    <row r="389" spans="1:75" ht="31.8" customHeight="1" x14ac:dyDescent="0.3">
      <c r="A389" s="56">
        <v>17</v>
      </c>
      <c r="B389" s="54" t="s">
        <v>3715</v>
      </c>
      <c r="C389" s="19" t="s">
        <v>2907</v>
      </c>
      <c r="D389" s="19" t="s">
        <v>2908</v>
      </c>
      <c r="E389" s="10">
        <v>101022432</v>
      </c>
      <c r="F389" s="11">
        <v>44348</v>
      </c>
      <c r="G389" s="11">
        <v>45657</v>
      </c>
      <c r="H389" s="11" t="s">
        <v>2900</v>
      </c>
      <c r="I389" s="19" t="s">
        <v>3082</v>
      </c>
      <c r="J389" s="19" t="s">
        <v>3083</v>
      </c>
      <c r="K389" s="19" t="s">
        <v>2909</v>
      </c>
      <c r="L389" s="19" t="s">
        <v>1219</v>
      </c>
      <c r="M389" s="127" t="s">
        <v>2910</v>
      </c>
      <c r="N389" s="19" t="s">
        <v>1221</v>
      </c>
      <c r="O389" s="45" t="s">
        <v>3084</v>
      </c>
      <c r="P389" s="10" t="s">
        <v>457</v>
      </c>
      <c r="Q389" s="97">
        <f>IFERROR(INDEX(BP:BP, MATCH(R389, BN:BN, 0)), "")</f>
        <v>1</v>
      </c>
      <c r="R389" s="1" t="s">
        <v>1336</v>
      </c>
      <c r="S389" s="10" t="s">
        <v>121</v>
      </c>
      <c r="T389" s="10" t="s">
        <v>3088</v>
      </c>
      <c r="U389" s="43" t="s">
        <v>3106</v>
      </c>
      <c r="V389" s="10" t="s">
        <v>3102</v>
      </c>
      <c r="W389" s="26" t="s">
        <v>22</v>
      </c>
      <c r="X389" s="10" t="s">
        <v>22</v>
      </c>
      <c r="Y389" s="10" t="s">
        <v>22</v>
      </c>
      <c r="Z389" s="26" t="s">
        <v>22</v>
      </c>
      <c r="AA389" s="26" t="s">
        <v>22</v>
      </c>
      <c r="AB389" s="4" t="s">
        <v>22</v>
      </c>
      <c r="AC389" s="25" t="s">
        <v>2949</v>
      </c>
      <c r="BN389" s="1" t="str">
        <v>DOW DEUTSCHLAND ANLAGENGESELLSCHAFTMBH</v>
      </c>
      <c r="BO389" t="s">
        <v>1703</v>
      </c>
      <c r="BP389" cm="1">
        <f t="array" ref="BP389">SUM(IF(FREQUENCY(IF($R$2:$R$3000=BO389, MATCH($C$2:$C$3000, $C$2:$C$3000, 0)), ROW($C$2:$C$3000)-ROW($C$2)+1), 1))</f>
        <v>1</v>
      </c>
      <c r="BV389" t="str">
        <v>DOW DEUTSCHLAND ANLAGENGESELLSCHAFTMBH</v>
      </c>
      <c r="BW389" cm="1">
        <f t="array" ref="BW389">SUM(--(FREQUENCY(IF($R$2:$R$1538=BV389, MATCH($C$2:$C$1538, $C$2:$C$1538, 0)), ROW($C$2:$C$1538)-ROW($C$2)+1)&gt;0))</f>
        <v>1</v>
      </c>
    </row>
    <row r="390" spans="1:75" ht="31.8" customHeight="1" x14ac:dyDescent="0.3">
      <c r="A390" s="56">
        <v>17</v>
      </c>
      <c r="B390" s="54" t="s">
        <v>3715</v>
      </c>
      <c r="C390" s="19" t="s">
        <v>2907</v>
      </c>
      <c r="D390" s="19" t="s">
        <v>2908</v>
      </c>
      <c r="E390" s="10">
        <v>101022432</v>
      </c>
      <c r="F390" s="11">
        <v>44348</v>
      </c>
      <c r="G390" s="11">
        <v>45657</v>
      </c>
      <c r="H390" s="11" t="s">
        <v>2900</v>
      </c>
      <c r="I390" s="19" t="s">
        <v>3082</v>
      </c>
      <c r="J390" s="19" t="s">
        <v>3083</v>
      </c>
      <c r="K390" s="19" t="s">
        <v>2909</v>
      </c>
      <c r="L390" s="19" t="s">
        <v>1219</v>
      </c>
      <c r="M390" s="127" t="s">
        <v>2910</v>
      </c>
      <c r="N390" s="19" t="s">
        <v>1221</v>
      </c>
      <c r="O390" s="45" t="s">
        <v>3084</v>
      </c>
      <c r="P390" s="10" t="s">
        <v>457</v>
      </c>
      <c r="Q390" s="97">
        <f>IFERROR(INDEX(BP:BP, MATCH(R390, BN:BN, 0)), "")</f>
        <v>1</v>
      </c>
      <c r="R390" s="10" t="s">
        <v>3086</v>
      </c>
      <c r="S390" s="10" t="s">
        <v>38</v>
      </c>
      <c r="T390" s="10" t="s">
        <v>3087</v>
      </c>
      <c r="U390" s="43" t="s">
        <v>3106</v>
      </c>
      <c r="V390" s="10" t="s">
        <v>3102</v>
      </c>
      <c r="W390" s="26" t="s">
        <v>22</v>
      </c>
      <c r="X390" s="10" t="s">
        <v>22</v>
      </c>
      <c r="Y390" s="10" t="s">
        <v>22</v>
      </c>
      <c r="Z390" s="26" t="s">
        <v>22</v>
      </c>
      <c r="AA390" s="26" t="s">
        <v>22</v>
      </c>
      <c r="AB390" s="4" t="s">
        <v>22</v>
      </c>
      <c r="AC390" s="25" t="s">
        <v>2949</v>
      </c>
      <c r="BN390" s="93" t="str">
        <v>DOW ITALIA S.R.L.</v>
      </c>
      <c r="BO390" t="s">
        <v>1705</v>
      </c>
      <c r="BP390" cm="1">
        <f t="array" ref="BP390">SUM(IF(FREQUENCY(IF($R$2:$R$3000=BO390, MATCH($C$2:$C$3000, $C$2:$C$3000, 0)), ROW($C$2:$C$3000)-ROW($C$2)+1), 1))</f>
        <v>1</v>
      </c>
      <c r="BV390" t="str">
        <v>DOW ITALIA S.R.L.</v>
      </c>
      <c r="BW390" cm="1">
        <f t="array" ref="BW390">SUM(--(FREQUENCY(IF($R$2:$R$1538=BV390, MATCH($C$2:$C$1538, $C$2:$C$1538, 0)), ROW($C$2:$C$1538)-ROW($C$2)+1)&gt;0))</f>
        <v>1</v>
      </c>
    </row>
    <row r="391" spans="1:75" ht="31.8" customHeight="1" x14ac:dyDescent="0.3">
      <c r="A391" s="56">
        <v>17</v>
      </c>
      <c r="B391" s="54" t="s">
        <v>3715</v>
      </c>
      <c r="C391" s="19" t="s">
        <v>2907</v>
      </c>
      <c r="D391" s="19" t="s">
        <v>2908</v>
      </c>
      <c r="E391" s="10">
        <v>101022432</v>
      </c>
      <c r="F391" s="11">
        <v>44348</v>
      </c>
      <c r="G391" s="11">
        <v>45657</v>
      </c>
      <c r="H391" s="11" t="s">
        <v>2900</v>
      </c>
      <c r="I391" s="19" t="s">
        <v>3082</v>
      </c>
      <c r="J391" s="19" t="s">
        <v>3083</v>
      </c>
      <c r="K391" s="19" t="s">
        <v>2909</v>
      </c>
      <c r="L391" s="19" t="s">
        <v>1219</v>
      </c>
      <c r="M391" s="127" t="s">
        <v>2910</v>
      </c>
      <c r="N391" s="19" t="s">
        <v>1221</v>
      </c>
      <c r="O391" s="45" t="s">
        <v>3084</v>
      </c>
      <c r="P391" s="10" t="s">
        <v>457</v>
      </c>
      <c r="Q391" s="97">
        <f>IFERROR(INDEX(BP:BP, MATCH(R391, BN:BN, 0)), "")</f>
        <v>1</v>
      </c>
      <c r="R391" s="10" t="s">
        <v>3100</v>
      </c>
      <c r="S391" s="10" t="s">
        <v>318</v>
      </c>
      <c r="T391" s="10" t="s">
        <v>3101</v>
      </c>
      <c r="U391" s="43" t="s">
        <v>3106</v>
      </c>
      <c r="V391" s="10" t="s">
        <v>3102</v>
      </c>
      <c r="W391" s="26" t="s">
        <v>22</v>
      </c>
      <c r="X391" s="10" t="s">
        <v>22</v>
      </c>
      <c r="Y391" s="10" t="s">
        <v>22</v>
      </c>
      <c r="Z391" s="26" t="s">
        <v>22</v>
      </c>
      <c r="AA391" s="26" t="s">
        <v>22</v>
      </c>
      <c r="AB391" s="4" t="s">
        <v>22</v>
      </c>
      <c r="AC391" s="25" t="s">
        <v>2949</v>
      </c>
      <c r="BN391" s="1" t="str">
        <v>DOWAKSA DEUTSCHLAND GMBH</v>
      </c>
      <c r="BO391" t="s">
        <v>1707</v>
      </c>
      <c r="BP391" cm="1">
        <f t="array" ref="BP391">SUM(IF(FREQUENCY(IF($R$2:$R$3000=BO391, MATCH($C$2:$C$3000, $C$2:$C$3000, 0)), ROW($C$2:$C$3000)-ROW($C$2)+1), 1))</f>
        <v>1</v>
      </c>
      <c r="BV391" t="str">
        <v>DOWAKSA DEUTSCHLAND GMBH</v>
      </c>
      <c r="BW391" cm="1">
        <f t="array" ref="BW391">SUM(--(FREQUENCY(IF($R$2:$R$1538=BV391, MATCH($C$2:$C$1538, $C$2:$C$1538, 0)), ROW($C$2:$C$1538)-ROW($C$2)+1)&gt;0))</f>
        <v>1</v>
      </c>
    </row>
    <row r="392" spans="1:75" ht="31.8" customHeight="1" x14ac:dyDescent="0.3">
      <c r="A392" s="56">
        <v>17</v>
      </c>
      <c r="B392" s="54" t="s">
        <v>3715</v>
      </c>
      <c r="C392" s="19" t="s">
        <v>2907</v>
      </c>
      <c r="D392" s="19" t="s">
        <v>2908</v>
      </c>
      <c r="E392" s="10">
        <v>101022432</v>
      </c>
      <c r="F392" s="11">
        <v>44348</v>
      </c>
      <c r="G392" s="11">
        <v>45657</v>
      </c>
      <c r="H392" s="11" t="s">
        <v>2900</v>
      </c>
      <c r="I392" s="19" t="s">
        <v>3082</v>
      </c>
      <c r="J392" s="19" t="s">
        <v>3083</v>
      </c>
      <c r="K392" s="19" t="s">
        <v>2909</v>
      </c>
      <c r="L392" s="19" t="s">
        <v>1219</v>
      </c>
      <c r="M392" s="127" t="s">
        <v>2910</v>
      </c>
      <c r="N392" s="19" t="s">
        <v>1221</v>
      </c>
      <c r="O392" s="45" t="s">
        <v>3084</v>
      </c>
      <c r="P392" s="10" t="s">
        <v>457</v>
      </c>
      <c r="Q392" s="97">
        <f>IFERROR(INDEX(BP:BP, MATCH(R392, BN:BN, 0)), "")</f>
        <v>3</v>
      </c>
      <c r="R392" s="10" t="s">
        <v>1090</v>
      </c>
      <c r="S392" s="10" t="s">
        <v>47</v>
      </c>
      <c r="T392" s="10" t="s">
        <v>3085</v>
      </c>
      <c r="U392" s="43" t="s">
        <v>3106</v>
      </c>
      <c r="V392" s="10" t="s">
        <v>3102</v>
      </c>
      <c r="W392" s="26" t="s">
        <v>22</v>
      </c>
      <c r="X392" s="10" t="s">
        <v>22</v>
      </c>
      <c r="Y392" s="10" t="s">
        <v>22</v>
      </c>
      <c r="Z392" s="26" t="s">
        <v>22</v>
      </c>
      <c r="AA392" s="26" t="s">
        <v>22</v>
      </c>
      <c r="AB392" s="4" t="s">
        <v>22</v>
      </c>
      <c r="AC392" s="25" t="s">
        <v>2949</v>
      </c>
      <c r="BN392" s="93" t="str">
        <v>ESTECO SPA</v>
      </c>
      <c r="BO392" t="s">
        <v>1709</v>
      </c>
      <c r="BP392" cm="1">
        <f t="array" ref="BP392">SUM(IF(FREQUENCY(IF($R$2:$R$3000=BO392, MATCH($C$2:$C$3000, $C$2:$C$3000, 0)), ROW($C$2:$C$3000)-ROW($C$2)+1), 1))</f>
        <v>1</v>
      </c>
      <c r="BV392" t="str">
        <v>ESTECO SPA</v>
      </c>
      <c r="BW392" cm="1">
        <f t="array" ref="BW392">SUM(--(FREQUENCY(IF($R$2:$R$1538=BV392, MATCH($C$2:$C$1538, $C$2:$C$1538, 0)), ROW($C$2:$C$1538)-ROW($C$2)+1)&gt;0))</f>
        <v>1</v>
      </c>
    </row>
    <row r="393" spans="1:75" ht="31.8" customHeight="1" x14ac:dyDescent="0.3">
      <c r="A393" s="56">
        <v>17</v>
      </c>
      <c r="B393" s="54" t="s">
        <v>3715</v>
      </c>
      <c r="C393" s="19" t="s">
        <v>2907</v>
      </c>
      <c r="D393" s="19" t="s">
        <v>2908</v>
      </c>
      <c r="E393" s="10">
        <v>101022432</v>
      </c>
      <c r="F393" s="11">
        <v>44348</v>
      </c>
      <c r="G393" s="11">
        <v>45657</v>
      </c>
      <c r="H393" s="11" t="s">
        <v>2900</v>
      </c>
      <c r="I393" s="19" t="s">
        <v>3082</v>
      </c>
      <c r="J393" s="19" t="s">
        <v>3083</v>
      </c>
      <c r="K393" s="19" t="s">
        <v>2909</v>
      </c>
      <c r="L393" s="19" t="s">
        <v>1219</v>
      </c>
      <c r="M393" s="127" t="s">
        <v>2910</v>
      </c>
      <c r="N393" s="19" t="s">
        <v>1221</v>
      </c>
      <c r="O393" s="45" t="s">
        <v>3084</v>
      </c>
      <c r="P393" s="10" t="s">
        <v>457</v>
      </c>
      <c r="Q393" s="97">
        <f>IFERROR(INDEX(BP:BP, MATCH(R393, BN:BN, 0)), "")</f>
        <v>1</v>
      </c>
      <c r="R393" s="10" t="s">
        <v>2994</v>
      </c>
      <c r="S393" s="10" t="s">
        <v>449</v>
      </c>
      <c r="T393" s="10" t="s">
        <v>3099</v>
      </c>
      <c r="U393" s="43" t="s">
        <v>3106</v>
      </c>
      <c r="V393" s="10" t="s">
        <v>3102</v>
      </c>
      <c r="W393" s="26" t="s">
        <v>22</v>
      </c>
      <c r="X393" s="10" t="s">
        <v>22</v>
      </c>
      <c r="Y393" s="10" t="s">
        <v>22</v>
      </c>
      <c r="Z393" s="26" t="s">
        <v>22</v>
      </c>
      <c r="AA393" s="26" t="s">
        <v>22</v>
      </c>
      <c r="AB393" s="4" t="s">
        <v>22</v>
      </c>
      <c r="AC393" s="25" t="s">
        <v>2949</v>
      </c>
      <c r="BN393" s="1" t="str">
        <v>ETAIREIA YDROGONANTHRAKON  KYPROU (E.Y.K) LTD</v>
      </c>
      <c r="BO393" t="s">
        <v>1710</v>
      </c>
      <c r="BP393" cm="1">
        <f t="array" ref="BP393">SUM(IF(FREQUENCY(IF($R$2:$R$3000=BO393, MATCH($C$2:$C$3000, $C$2:$C$3000, 0)), ROW($C$2:$C$3000)-ROW($C$2)+1), 1))</f>
        <v>1</v>
      </c>
      <c r="BV393" t="str">
        <v>ETAIREIA YDROGONANTHRAKON  KYPROU (E.Y.K) LTD</v>
      </c>
      <c r="BW393" cm="1">
        <f t="array" ref="BW393">SUM(--(FREQUENCY(IF($R$2:$R$1538=BV393, MATCH($C$2:$C$1538, $C$2:$C$1538, 0)), ROW($C$2:$C$1538)-ROW($C$2)+1)&gt;0))</f>
        <v>1</v>
      </c>
    </row>
    <row r="394" spans="1:75" ht="31.8" customHeight="1" x14ac:dyDescent="0.3">
      <c r="A394" s="56">
        <v>17</v>
      </c>
      <c r="B394" s="54" t="s">
        <v>3715</v>
      </c>
      <c r="C394" s="19" t="s">
        <v>2907</v>
      </c>
      <c r="D394" s="19" t="s">
        <v>2908</v>
      </c>
      <c r="E394" s="10">
        <v>101022432</v>
      </c>
      <c r="F394" s="11">
        <v>44348</v>
      </c>
      <c r="G394" s="11">
        <v>45657</v>
      </c>
      <c r="H394" s="11" t="s">
        <v>2900</v>
      </c>
      <c r="I394" s="19" t="s">
        <v>3082</v>
      </c>
      <c r="J394" s="19" t="s">
        <v>3083</v>
      </c>
      <c r="K394" s="19" t="s">
        <v>2909</v>
      </c>
      <c r="L394" s="19" t="s">
        <v>1219</v>
      </c>
      <c r="M394" s="127" t="s">
        <v>2910</v>
      </c>
      <c r="N394" s="19" t="s">
        <v>1221</v>
      </c>
      <c r="O394" s="45" t="s">
        <v>3084</v>
      </c>
      <c r="P394" s="10" t="s">
        <v>457</v>
      </c>
      <c r="Q394" s="97">
        <f>IFERROR(INDEX(BP:BP, MATCH(R394, BN:BN, 0)), "")</f>
        <v>1</v>
      </c>
      <c r="R394" s="10" t="s">
        <v>3089</v>
      </c>
      <c r="S394" s="10" t="s">
        <v>123</v>
      </c>
      <c r="T394" s="10" t="s">
        <v>3090</v>
      </c>
      <c r="U394" s="43" t="s">
        <v>3106</v>
      </c>
      <c r="V394" s="10" t="s">
        <v>3102</v>
      </c>
      <c r="W394" s="26" t="s">
        <v>22</v>
      </c>
      <c r="X394" s="10" t="s">
        <v>22</v>
      </c>
      <c r="Y394" s="10" t="s">
        <v>22</v>
      </c>
      <c r="Z394" s="26" t="s">
        <v>22</v>
      </c>
      <c r="AA394" s="26" t="s">
        <v>22</v>
      </c>
      <c r="AB394" s="4" t="s">
        <v>22</v>
      </c>
      <c r="AC394" s="25" t="s">
        <v>2949</v>
      </c>
      <c r="BN394" s="93" t="str">
        <v>HANSEATIC LLOYD SCHIFFAHRT GMBH &amp; CO KG</v>
      </c>
      <c r="BO394" t="s">
        <v>1712</v>
      </c>
      <c r="BP394" cm="1">
        <f t="array" ref="BP394">SUM(IF(FREQUENCY(IF($R$2:$R$3000=BO394, MATCH($C$2:$C$3000, $C$2:$C$3000, 0)), ROW($C$2:$C$3000)-ROW($C$2)+1), 1))</f>
        <v>1</v>
      </c>
      <c r="BV394" t="str">
        <v>HANSEATIC LLOYD SCHIFFAHRT GMBH &amp; CO KG</v>
      </c>
      <c r="BW394" cm="1">
        <f t="array" ref="BW394">SUM(--(FREQUENCY(IF($R$2:$R$1538=BV394, MATCH($C$2:$C$1538, $C$2:$C$1538, 0)), ROW($C$2:$C$1538)-ROW($C$2)+1)&gt;0))</f>
        <v>1</v>
      </c>
    </row>
    <row r="395" spans="1:75" ht="31.8" customHeight="1" x14ac:dyDescent="0.3">
      <c r="A395" s="56">
        <v>17</v>
      </c>
      <c r="B395" s="54" t="s">
        <v>3715</v>
      </c>
      <c r="C395" s="19" t="s">
        <v>2907</v>
      </c>
      <c r="D395" s="19" t="s">
        <v>2908</v>
      </c>
      <c r="E395" s="10">
        <v>101022432</v>
      </c>
      <c r="F395" s="11">
        <v>44348</v>
      </c>
      <c r="G395" s="11">
        <v>45657</v>
      </c>
      <c r="H395" s="11" t="s">
        <v>2900</v>
      </c>
      <c r="I395" s="19" t="s">
        <v>3082</v>
      </c>
      <c r="J395" s="19" t="s">
        <v>3083</v>
      </c>
      <c r="K395" s="19" t="s">
        <v>2909</v>
      </c>
      <c r="L395" s="19" t="s">
        <v>1219</v>
      </c>
      <c r="M395" s="127" t="s">
        <v>2910</v>
      </c>
      <c r="N395" s="19" t="s">
        <v>1221</v>
      </c>
      <c r="O395" s="45" t="s">
        <v>3084</v>
      </c>
      <c r="P395" s="10" t="s">
        <v>457</v>
      </c>
      <c r="Q395" s="97">
        <f>IFERROR(INDEX(BP:BP, MATCH(R395, BN:BN, 0)), "")</f>
        <v>2</v>
      </c>
      <c r="R395" s="10" t="s">
        <v>3097</v>
      </c>
      <c r="S395" s="10" t="s">
        <v>125</v>
      </c>
      <c r="T395" s="10" t="s">
        <v>3098</v>
      </c>
      <c r="U395" s="43" t="s">
        <v>3106</v>
      </c>
      <c r="V395" s="10" t="s">
        <v>3102</v>
      </c>
      <c r="W395" s="26" t="s">
        <v>22</v>
      </c>
      <c r="X395" s="10" t="s">
        <v>22</v>
      </c>
      <c r="Y395" s="10" t="s">
        <v>22</v>
      </c>
      <c r="Z395" s="26" t="s">
        <v>22</v>
      </c>
      <c r="AA395" s="26" t="s">
        <v>22</v>
      </c>
      <c r="AB395" s="4" t="s">
        <v>22</v>
      </c>
      <c r="AC395" s="25" t="s">
        <v>2949</v>
      </c>
      <c r="BN395" s="1" t="str">
        <v>JOINT STOCK COMPANY ENGINEERING ANDPRODUCTION ENTERPRISE VNIPI TRANSGAZ</v>
      </c>
      <c r="BO395" t="s">
        <v>1714</v>
      </c>
      <c r="BP395" cm="1">
        <f t="array" ref="BP395">SUM(IF(FREQUENCY(IF($R$2:$R$3000=BO395, MATCH($C$2:$C$3000, $C$2:$C$3000, 0)), ROW($C$2:$C$3000)-ROW($C$2)+1), 1))</f>
        <v>1</v>
      </c>
      <c r="BV395" t="str">
        <v>JOINT STOCK COMPANY ENGINEERING ANDPRODUCTION ENTERPRISE VNIPI TRANSGAZ</v>
      </c>
      <c r="BW395" cm="1">
        <f t="array" ref="BW395">SUM(--(FREQUENCY(IF($R$2:$R$1538=BV395, MATCH($C$2:$C$1538, $C$2:$C$1538, 0)), ROW($C$2:$C$1538)-ROW($C$2)+1)&gt;0))</f>
        <v>1</v>
      </c>
    </row>
    <row r="396" spans="1:75" ht="31.8" customHeight="1" x14ac:dyDescent="0.3">
      <c r="A396" s="56">
        <v>17</v>
      </c>
      <c r="B396" s="54" t="s">
        <v>3715</v>
      </c>
      <c r="C396" s="19" t="s">
        <v>2907</v>
      </c>
      <c r="D396" s="19" t="s">
        <v>2908</v>
      </c>
      <c r="E396" s="10">
        <v>101022432</v>
      </c>
      <c r="F396" s="11">
        <v>44348</v>
      </c>
      <c r="G396" s="11">
        <v>45657</v>
      </c>
      <c r="H396" s="11" t="s">
        <v>2900</v>
      </c>
      <c r="I396" s="19" t="s">
        <v>3082</v>
      </c>
      <c r="J396" s="19" t="s">
        <v>3083</v>
      </c>
      <c r="K396" s="19" t="s">
        <v>2909</v>
      </c>
      <c r="L396" s="19" t="s">
        <v>1219</v>
      </c>
      <c r="M396" s="127" t="s">
        <v>2910</v>
      </c>
      <c r="N396" s="19" t="s">
        <v>1221</v>
      </c>
      <c r="O396" s="45" t="s">
        <v>3084</v>
      </c>
      <c r="P396" s="10" t="s">
        <v>408</v>
      </c>
      <c r="Q396" s="97">
        <f>IFERROR(INDEX(BP:BP, MATCH(R396, BN:BN, 0)), "")</f>
        <v>1</v>
      </c>
      <c r="R396" s="42" t="s">
        <v>361</v>
      </c>
      <c r="S396" s="19" t="s">
        <v>125</v>
      </c>
      <c r="T396" s="19" t="s">
        <v>2944</v>
      </c>
      <c r="U396" s="43" t="s">
        <v>3106</v>
      </c>
      <c r="V396" s="10" t="s">
        <v>3102</v>
      </c>
      <c r="W396" s="75" t="s">
        <v>3103</v>
      </c>
      <c r="X396" s="10" t="s">
        <v>408</v>
      </c>
      <c r="Y396" s="43" t="s">
        <v>3105</v>
      </c>
      <c r="Z396" s="26" t="s">
        <v>22</v>
      </c>
      <c r="AA396" s="43" t="s">
        <v>3104</v>
      </c>
      <c r="AB396" s="25" t="s">
        <v>19</v>
      </c>
      <c r="AC396" s="25" t="s">
        <v>2949</v>
      </c>
      <c r="BN396" s="93" t="str">
        <v>NAVALPROGETTI SRL</v>
      </c>
      <c r="BO396" t="s">
        <v>1722</v>
      </c>
      <c r="BP396" cm="1">
        <f t="array" ref="BP396">SUM(IF(FREQUENCY(IF($R$2:$R$3000=BO396, MATCH($C$2:$C$3000, $C$2:$C$3000, 0)), ROW($C$2:$C$3000)-ROW($C$2)+1), 1))</f>
        <v>1</v>
      </c>
      <c r="BV396" t="str">
        <v>NAVALPROGETTI SRL</v>
      </c>
      <c r="BW396" cm="1">
        <f t="array" ref="BW396">SUM(--(FREQUENCY(IF($R$2:$R$1538=BV396, MATCH($C$2:$C$1538, $C$2:$C$1538, 0)), ROW($C$2:$C$1538)-ROW($C$2)+1)&gt;0))</f>
        <v>1</v>
      </c>
    </row>
    <row r="397" spans="1:75" ht="31.8" customHeight="1" x14ac:dyDescent="0.3">
      <c r="A397" s="56">
        <v>17</v>
      </c>
      <c r="B397" s="54" t="s">
        <v>3715</v>
      </c>
      <c r="C397" s="19" t="s">
        <v>2907</v>
      </c>
      <c r="D397" s="19" t="s">
        <v>2908</v>
      </c>
      <c r="E397" s="10">
        <v>101022432</v>
      </c>
      <c r="F397" s="11">
        <v>44348</v>
      </c>
      <c r="G397" s="11">
        <v>45657</v>
      </c>
      <c r="H397" s="11" t="s">
        <v>2900</v>
      </c>
      <c r="I397" s="19" t="s">
        <v>3082</v>
      </c>
      <c r="J397" s="19" t="s">
        <v>3083</v>
      </c>
      <c r="K397" s="19" t="s">
        <v>2909</v>
      </c>
      <c r="L397" s="19" t="s">
        <v>1219</v>
      </c>
      <c r="M397" s="127" t="s">
        <v>2910</v>
      </c>
      <c r="N397" s="19" t="s">
        <v>1221</v>
      </c>
      <c r="O397" s="45" t="s">
        <v>3084</v>
      </c>
      <c r="P397" s="10" t="s">
        <v>457</v>
      </c>
      <c r="Q397" s="97">
        <f>IFERROR(INDEX(BP:BP, MATCH(R397, BN:BN, 0)), "")</f>
        <v>1</v>
      </c>
      <c r="R397" s="10" t="s">
        <v>3093</v>
      </c>
      <c r="S397" s="10" t="s">
        <v>2969</v>
      </c>
      <c r="T397" s="10" t="s">
        <v>2970</v>
      </c>
      <c r="U397" s="43" t="s">
        <v>3106</v>
      </c>
      <c r="V397" s="10" t="s">
        <v>3102</v>
      </c>
      <c r="W397" s="26" t="s">
        <v>22</v>
      </c>
      <c r="X397" s="10" t="s">
        <v>22</v>
      </c>
      <c r="Y397" s="10" t="s">
        <v>22</v>
      </c>
      <c r="Z397" s="26" t="s">
        <v>22</v>
      </c>
      <c r="AA397" s="26" t="s">
        <v>22</v>
      </c>
      <c r="AB397" s="4" t="s">
        <v>22</v>
      </c>
      <c r="AC397" s="25" t="s">
        <v>2949</v>
      </c>
      <c r="BN397" s="1" t="str">
        <v>PNO CONSULTANTS BV</v>
      </c>
      <c r="BO397" t="s">
        <v>1728</v>
      </c>
      <c r="BP397" cm="1">
        <f t="array" ref="BP397">SUM(IF(FREQUENCY(IF($R$2:$R$3000=BO397, MATCH($C$2:$C$3000, $C$2:$C$3000, 0)), ROW($C$2:$C$3000)-ROW($C$2)+1), 1))</f>
        <v>1</v>
      </c>
      <c r="BV397" t="str">
        <v>PNO CONSULTANTS BV</v>
      </c>
      <c r="BW397" cm="1">
        <f t="array" ref="BW397">SUM(--(FREQUENCY(IF($R$2:$R$1538=BV397, MATCH($C$2:$C$1538, $C$2:$C$1538, 0)), ROW($C$2:$C$1538)-ROW($C$2)+1)&gt;0))</f>
        <v>1</v>
      </c>
    </row>
    <row r="398" spans="1:75" ht="31.8" customHeight="1" x14ac:dyDescent="0.3">
      <c r="A398" s="56">
        <v>17</v>
      </c>
      <c r="B398" s="54" t="s">
        <v>3715</v>
      </c>
      <c r="C398" s="19" t="s">
        <v>2907</v>
      </c>
      <c r="D398" s="19" t="s">
        <v>2908</v>
      </c>
      <c r="E398" s="10">
        <v>101022432</v>
      </c>
      <c r="F398" s="11">
        <v>44348</v>
      </c>
      <c r="G398" s="11">
        <v>45657</v>
      </c>
      <c r="H398" s="11" t="s">
        <v>2900</v>
      </c>
      <c r="I398" s="19" t="s">
        <v>3082</v>
      </c>
      <c r="J398" s="19" t="s">
        <v>3083</v>
      </c>
      <c r="K398" s="19" t="s">
        <v>2909</v>
      </c>
      <c r="L398" s="19" t="s">
        <v>1219</v>
      </c>
      <c r="M398" s="127" t="s">
        <v>2910</v>
      </c>
      <c r="N398" s="19" t="s">
        <v>1221</v>
      </c>
      <c r="O398" s="45" t="s">
        <v>3084</v>
      </c>
      <c r="P398" s="10" t="s">
        <v>457</v>
      </c>
      <c r="Q398" s="97">
        <f>IFERROR(INDEX(BP:BP, MATCH(R398, BN:BN, 0)), "")</f>
        <v>1</v>
      </c>
      <c r="R398" s="10" t="s">
        <v>3095</v>
      </c>
      <c r="S398" s="10" t="s">
        <v>318</v>
      </c>
      <c r="T398" s="10" t="s">
        <v>3096</v>
      </c>
      <c r="U398" s="43" t="s">
        <v>3106</v>
      </c>
      <c r="V398" s="10" t="s">
        <v>3102</v>
      </c>
      <c r="W398" s="26" t="s">
        <v>22</v>
      </c>
      <c r="X398" s="10" t="s">
        <v>22</v>
      </c>
      <c r="Y398" s="10" t="s">
        <v>22</v>
      </c>
      <c r="Z398" s="26" t="s">
        <v>22</v>
      </c>
      <c r="AA398" s="26" t="s">
        <v>22</v>
      </c>
      <c r="AB398" s="4" t="s">
        <v>22</v>
      </c>
      <c r="AC398" s="25" t="s">
        <v>2949</v>
      </c>
      <c r="BN398" s="93" t="str">
        <v>PNO INNOVATION</v>
      </c>
      <c r="BO398" t="s">
        <v>1731</v>
      </c>
      <c r="BP398" cm="1">
        <f t="array" ref="BP398">SUM(IF(FREQUENCY(IF($R$2:$R$3000=BO398, MATCH($C$2:$C$3000, $C$2:$C$3000, 0)), ROW($C$2:$C$3000)-ROW($C$2)+1), 1))</f>
        <v>1</v>
      </c>
      <c r="BV398" t="str">
        <v>PNO INNOVATION</v>
      </c>
      <c r="BW398" cm="1">
        <f t="array" ref="BW398">SUM(--(FREQUENCY(IF($R$2:$R$1538=BV398, MATCH($C$2:$C$1538, $C$2:$C$1538, 0)), ROW($C$2:$C$1538)-ROW($C$2)+1)&gt;0))</f>
        <v>2</v>
      </c>
    </row>
    <row r="399" spans="1:75" ht="31.8" customHeight="1" x14ac:dyDescent="0.3">
      <c r="A399" s="56">
        <v>14</v>
      </c>
      <c r="B399" s="54" t="s">
        <v>3712</v>
      </c>
      <c r="C399" s="1" t="s">
        <v>1353</v>
      </c>
      <c r="D399" s="1" t="s">
        <v>1354</v>
      </c>
      <c r="E399" s="1">
        <v>101007142</v>
      </c>
      <c r="F399" s="21">
        <v>44197</v>
      </c>
      <c r="G399" s="21">
        <v>45291</v>
      </c>
      <c r="H399" s="1" t="s">
        <v>22</v>
      </c>
      <c r="I399" s="1" t="s">
        <v>1355</v>
      </c>
      <c r="J399" s="1" t="s">
        <v>22</v>
      </c>
      <c r="K399" s="1" t="s">
        <v>22</v>
      </c>
      <c r="L399" s="1" t="s">
        <v>1219</v>
      </c>
      <c r="M399" s="102" t="s">
        <v>1356</v>
      </c>
      <c r="N399" s="1" t="s">
        <v>1221</v>
      </c>
      <c r="O399" s="1" t="s">
        <v>1357</v>
      </c>
      <c r="P399" s="1" t="s">
        <v>689</v>
      </c>
      <c r="Q399" s="97">
        <f>IFERROR(INDEX(BP:BP, MATCH(R399, BN:BN, 0)), "")</f>
        <v>1</v>
      </c>
      <c r="R399" s="1" t="s">
        <v>1368</v>
      </c>
      <c r="S399" s="1" t="s">
        <v>36</v>
      </c>
      <c r="T399" s="1" t="s">
        <v>1369</v>
      </c>
      <c r="U399" s="1" t="s">
        <v>22</v>
      </c>
      <c r="V399" s="1" t="s">
        <v>22</v>
      </c>
      <c r="W399" s="1" t="s">
        <v>22</v>
      </c>
      <c r="X399" s="1" t="s">
        <v>22</v>
      </c>
      <c r="Y399" s="1" t="s">
        <v>22</v>
      </c>
      <c r="Z399" s="1" t="s">
        <v>22</v>
      </c>
      <c r="AA399" s="1" t="s">
        <v>22</v>
      </c>
      <c r="AB399" s="4" t="s">
        <v>22</v>
      </c>
      <c r="AC399" s="4" t="s">
        <v>22</v>
      </c>
      <c r="BN399" s="1" t="str">
        <v>FEDERATION EUROPEENNE DES GEOLOGUES</v>
      </c>
      <c r="BO399" t="s">
        <v>1733</v>
      </c>
      <c r="BP399" cm="1">
        <f t="array" ref="BP399">SUM(IF(FREQUENCY(IF($R$2:$R$3000=BO399, MATCH($C$2:$C$3000, $C$2:$C$3000, 0)), ROW($C$2:$C$3000)-ROW($C$2)+1), 1))</f>
        <v>2</v>
      </c>
      <c r="BV399" t="str">
        <v>FEDERATION EUROPEENNE DES GEOLOGUES</v>
      </c>
      <c r="BW399" cm="1">
        <f t="array" ref="BW399">SUM(--(FREQUENCY(IF($R$2:$R$1538=BV399, MATCH($C$2:$C$1538, $C$2:$C$1538, 0)), ROW($C$2:$C$1538)-ROW($C$2)+1)&gt;0))</f>
        <v>1</v>
      </c>
    </row>
    <row r="400" spans="1:75" ht="31.8" customHeight="1" x14ac:dyDescent="0.3">
      <c r="A400" s="56">
        <v>14</v>
      </c>
      <c r="B400" s="54" t="s">
        <v>3712</v>
      </c>
      <c r="C400" s="1" t="s">
        <v>1353</v>
      </c>
      <c r="D400" s="1" t="s">
        <v>1354</v>
      </c>
      <c r="E400" s="1">
        <v>101007142</v>
      </c>
      <c r="F400" s="21">
        <v>44197</v>
      </c>
      <c r="G400" s="21">
        <v>45291</v>
      </c>
      <c r="H400" s="1" t="s">
        <v>22</v>
      </c>
      <c r="I400" s="1" t="s">
        <v>1355</v>
      </c>
      <c r="J400" s="1" t="s">
        <v>22</v>
      </c>
      <c r="K400" s="1" t="s">
        <v>22</v>
      </c>
      <c r="L400" s="1" t="s">
        <v>1219</v>
      </c>
      <c r="M400" s="102" t="s">
        <v>1356</v>
      </c>
      <c r="N400" s="1" t="s">
        <v>1221</v>
      </c>
      <c r="O400" s="1" t="s">
        <v>1357</v>
      </c>
      <c r="P400" s="1" t="s">
        <v>457</v>
      </c>
      <c r="Q400" s="97">
        <f>IFERROR(INDEX(BP:BP, MATCH(R400, BN:BN, 0)), "")</f>
        <v>1</v>
      </c>
      <c r="R400" s="1" t="s">
        <v>1360</v>
      </c>
      <c r="S400" s="1" t="s">
        <v>36</v>
      </c>
      <c r="T400" s="1" t="s">
        <v>1361</v>
      </c>
      <c r="U400" s="1" t="s">
        <v>1362</v>
      </c>
      <c r="V400" s="1" t="s">
        <v>22</v>
      </c>
      <c r="W400" s="1" t="s">
        <v>1363</v>
      </c>
      <c r="X400" s="1" t="s">
        <v>1364</v>
      </c>
      <c r="Y400" s="1" t="s">
        <v>1365</v>
      </c>
      <c r="Z400" s="1" t="s">
        <v>1366</v>
      </c>
      <c r="AA400" s="1" t="s">
        <v>1367</v>
      </c>
      <c r="AB400" s="4" t="s">
        <v>22</v>
      </c>
      <c r="AC400" s="4" t="s">
        <v>22</v>
      </c>
      <c r="BN400" s="93" t="str">
        <v>INLECOM INNOVATION ASTIKI MI KERDOSKOPIKI ETAIREIA</v>
      </c>
      <c r="BO400" t="s">
        <v>1735</v>
      </c>
      <c r="BP400" cm="1">
        <f t="array" ref="BP400">SUM(IF(FREQUENCY(IF($R$2:$R$3000=BO400, MATCH($C$2:$C$3000, $C$2:$C$3000, 0)), ROW($C$2:$C$3000)-ROW($C$2)+1), 1))</f>
        <v>1</v>
      </c>
      <c r="BV400" t="str">
        <v>INLECOM INNOVATION ASTIKI MI KERDOSKOPIKI ETAIREIA</v>
      </c>
      <c r="BW400" cm="1">
        <f t="array" ref="BW400">SUM(--(FREQUENCY(IF($R$2:$R$1538=BV400, MATCH($C$2:$C$1538, $C$2:$C$1538, 0)), ROW($C$2:$C$1538)-ROW($C$2)+1)&gt;0))</f>
        <v>2</v>
      </c>
    </row>
    <row r="401" spans="1:75" ht="31.8" customHeight="1" x14ac:dyDescent="0.3">
      <c r="A401" s="56">
        <v>14</v>
      </c>
      <c r="B401" s="54" t="s">
        <v>3712</v>
      </c>
      <c r="C401" s="1" t="s">
        <v>1353</v>
      </c>
      <c r="D401" s="1" t="s">
        <v>1354</v>
      </c>
      <c r="E401" s="1">
        <v>101007142</v>
      </c>
      <c r="F401" s="21">
        <v>44197</v>
      </c>
      <c r="G401" s="21">
        <v>45291</v>
      </c>
      <c r="H401" s="1" t="s">
        <v>22</v>
      </c>
      <c r="I401" s="1" t="s">
        <v>1355</v>
      </c>
      <c r="J401" s="1" t="s">
        <v>22</v>
      </c>
      <c r="K401" s="1" t="s">
        <v>22</v>
      </c>
      <c r="L401" s="1" t="s">
        <v>1219</v>
      </c>
      <c r="M401" s="102" t="s">
        <v>1356</v>
      </c>
      <c r="N401" s="1" t="s">
        <v>1221</v>
      </c>
      <c r="O401" s="1" t="s">
        <v>1357</v>
      </c>
      <c r="P401" s="1" t="s">
        <v>457</v>
      </c>
      <c r="Q401" s="97">
        <f>IFERROR(INDEX(BP:BP, MATCH(R401, BN:BN, 0)), "")</f>
        <v>2</v>
      </c>
      <c r="R401" s="1" t="s">
        <v>1378</v>
      </c>
      <c r="S401" s="1" t="s">
        <v>36</v>
      </c>
      <c r="T401" s="1" t="s">
        <v>1379</v>
      </c>
      <c r="U401" s="1" t="s">
        <v>22</v>
      </c>
      <c r="V401" s="1" t="s">
        <v>22</v>
      </c>
      <c r="W401" s="1" t="s">
        <v>22</v>
      </c>
      <c r="X401" s="1" t="s">
        <v>22</v>
      </c>
      <c r="Y401" s="1" t="s">
        <v>22</v>
      </c>
      <c r="Z401" s="1" t="s">
        <v>22</v>
      </c>
      <c r="AA401" s="1" t="s">
        <v>22</v>
      </c>
      <c r="AB401" s="4" t="s">
        <v>22</v>
      </c>
      <c r="AC401" s="4" t="s">
        <v>22</v>
      </c>
      <c r="BN401" s="1" t="str">
        <v>LA PALMA RESEARCH CENTRE SL</v>
      </c>
      <c r="BO401" t="s">
        <v>1737</v>
      </c>
      <c r="BP401" cm="1">
        <f t="array" ref="BP401">SUM(IF(FREQUENCY(IF($R$2:$R$3000=BO401, MATCH($C$2:$C$3000, $C$2:$C$3000, 0)), ROW($C$2:$C$3000)-ROW($C$2)+1), 1))</f>
        <v>1</v>
      </c>
      <c r="BV401" t="str">
        <v>LA PALMA RESEARCH CENTRE SL</v>
      </c>
      <c r="BW401" cm="1">
        <f t="array" ref="BW401">SUM(--(FREQUENCY(IF($R$2:$R$1538=BV401, MATCH($C$2:$C$1538, $C$2:$C$1538, 0)), ROW($C$2:$C$1538)-ROW($C$2)+1)&gt;0))</f>
        <v>1</v>
      </c>
    </row>
    <row r="402" spans="1:75" ht="31.8" customHeight="1" x14ac:dyDescent="0.3">
      <c r="A402" s="56">
        <v>14</v>
      </c>
      <c r="B402" s="54" t="s">
        <v>3712</v>
      </c>
      <c r="C402" s="1" t="s">
        <v>1353</v>
      </c>
      <c r="D402" s="1" t="s">
        <v>1354</v>
      </c>
      <c r="E402" s="1">
        <v>101007142</v>
      </c>
      <c r="F402" s="21">
        <v>44197</v>
      </c>
      <c r="G402" s="21">
        <v>45291</v>
      </c>
      <c r="H402" s="1" t="s">
        <v>22</v>
      </c>
      <c r="I402" s="1" t="s">
        <v>1355</v>
      </c>
      <c r="J402" s="1" t="s">
        <v>22</v>
      </c>
      <c r="K402" s="1" t="s">
        <v>22</v>
      </c>
      <c r="L402" s="1" t="s">
        <v>1219</v>
      </c>
      <c r="M402" s="102" t="s">
        <v>1356</v>
      </c>
      <c r="N402" s="1" t="s">
        <v>1221</v>
      </c>
      <c r="O402" s="1" t="s">
        <v>1357</v>
      </c>
      <c r="P402" s="1" t="s">
        <v>457</v>
      </c>
      <c r="Q402" s="97">
        <f>IFERROR(INDEX(BP:BP, MATCH(R402, BN:BN, 0)), "")</f>
        <v>1</v>
      </c>
      <c r="R402" s="1" t="s">
        <v>1374</v>
      </c>
      <c r="S402" s="1" t="s">
        <v>36</v>
      </c>
      <c r="T402" s="1" t="s">
        <v>1375</v>
      </c>
      <c r="U402" s="1" t="s">
        <v>22</v>
      </c>
      <c r="V402" s="1" t="s">
        <v>22</v>
      </c>
      <c r="W402" s="1" t="s">
        <v>22</v>
      </c>
      <c r="X402" s="1" t="s">
        <v>22</v>
      </c>
      <c r="Y402" s="1" t="s">
        <v>22</v>
      </c>
      <c r="Z402" s="1" t="s">
        <v>22</v>
      </c>
      <c r="AA402" s="1" t="s">
        <v>22</v>
      </c>
      <c r="AB402" s="4" t="s">
        <v>22</v>
      </c>
      <c r="AC402" s="4" t="s">
        <v>22</v>
      </c>
      <c r="BN402" s="93" t="str">
        <v>4SFERA INNOVA SOCIEDAD LIMITADA</v>
      </c>
      <c r="BO402" t="s">
        <v>1738</v>
      </c>
      <c r="BP402" cm="1">
        <f t="array" ref="BP402">SUM(IF(FREQUENCY(IF($R$2:$R$3000=BO402, MATCH($C$2:$C$3000, $C$2:$C$3000, 0)), ROW($C$2:$C$3000)-ROW($C$2)+1), 1))</f>
        <v>1</v>
      </c>
      <c r="BV402" t="str">
        <v>4SFERA INNOVA SOCIEDAD LIMITADA</v>
      </c>
      <c r="BW402" cm="1">
        <f t="array" ref="BW402">SUM(--(FREQUENCY(IF($R$2:$R$1538=BV402, MATCH($C$2:$C$1538, $C$2:$C$1538, 0)), ROW($C$2:$C$1538)-ROW($C$2)+1)&gt;0))</f>
        <v>1</v>
      </c>
    </row>
    <row r="403" spans="1:75" ht="31.8" customHeight="1" x14ac:dyDescent="0.3">
      <c r="A403" s="56">
        <v>14</v>
      </c>
      <c r="B403" s="54" t="s">
        <v>3712</v>
      </c>
      <c r="C403" s="1" t="s">
        <v>1353</v>
      </c>
      <c r="D403" s="1" t="s">
        <v>1354</v>
      </c>
      <c r="E403" s="1">
        <v>101007142</v>
      </c>
      <c r="F403" s="21">
        <v>44197</v>
      </c>
      <c r="G403" s="21">
        <v>45291</v>
      </c>
      <c r="H403" s="1" t="s">
        <v>22</v>
      </c>
      <c r="I403" s="1" t="s">
        <v>1355</v>
      </c>
      <c r="J403" s="1" t="s">
        <v>22</v>
      </c>
      <c r="K403" s="1" t="s">
        <v>22</v>
      </c>
      <c r="L403" s="1" t="s">
        <v>1219</v>
      </c>
      <c r="M403" s="102" t="s">
        <v>1356</v>
      </c>
      <c r="N403" s="1" t="s">
        <v>1221</v>
      </c>
      <c r="O403" s="1" t="s">
        <v>1357</v>
      </c>
      <c r="P403" s="1" t="s">
        <v>457</v>
      </c>
      <c r="Q403" s="97">
        <f>IFERROR(INDEX(BP:BP, MATCH(R403, BN:BN, 0)), "")</f>
        <v>2</v>
      </c>
      <c r="R403" s="1" t="s">
        <v>1376</v>
      </c>
      <c r="S403" s="1" t="s">
        <v>110</v>
      </c>
      <c r="T403" s="1" t="s">
        <v>1377</v>
      </c>
      <c r="U403" s="1" t="s">
        <v>22</v>
      </c>
      <c r="V403" s="1" t="s">
        <v>22</v>
      </c>
      <c r="W403" s="1" t="s">
        <v>22</v>
      </c>
      <c r="X403" s="1" t="s">
        <v>22</v>
      </c>
      <c r="Y403" s="1" t="s">
        <v>22</v>
      </c>
      <c r="Z403" s="1" t="s">
        <v>22</v>
      </c>
      <c r="AA403" s="1" t="s">
        <v>22</v>
      </c>
      <c r="AB403" s="4" t="s">
        <v>22</v>
      </c>
      <c r="AC403" s="4" t="s">
        <v>22</v>
      </c>
      <c r="BN403" s="1" t="str">
        <v>AGORIZE SAS</v>
      </c>
      <c r="BO403" t="s">
        <v>1740</v>
      </c>
      <c r="BP403" cm="1">
        <f t="array" ref="BP403">SUM(IF(FREQUENCY(IF($R$2:$R$3000=BO403, MATCH($C$2:$C$3000, $C$2:$C$3000, 0)), ROW($C$2:$C$3000)-ROW($C$2)+1), 1))</f>
        <v>2</v>
      </c>
      <c r="BV403" t="str">
        <v>AGORIZE SAS</v>
      </c>
      <c r="BW403" cm="1">
        <f t="array" ref="BW403">SUM(--(FREQUENCY(IF($R$2:$R$1538=BV403, MATCH($C$2:$C$1538, $C$2:$C$1538, 0)), ROW($C$2:$C$1538)-ROW($C$2)+1)&gt;0))</f>
        <v>1</v>
      </c>
    </row>
    <row r="404" spans="1:75" ht="31.8" customHeight="1" x14ac:dyDescent="0.3">
      <c r="A404" s="56">
        <v>14</v>
      </c>
      <c r="B404" s="54" t="s">
        <v>3712</v>
      </c>
      <c r="C404" s="1" t="s">
        <v>1353</v>
      </c>
      <c r="D404" s="1" t="s">
        <v>1354</v>
      </c>
      <c r="E404" s="1">
        <v>101007142</v>
      </c>
      <c r="F404" s="21">
        <v>44197</v>
      </c>
      <c r="G404" s="21">
        <v>45291</v>
      </c>
      <c r="H404" s="1" t="s">
        <v>22</v>
      </c>
      <c r="I404" s="1" t="s">
        <v>1355</v>
      </c>
      <c r="J404" s="1" t="s">
        <v>22</v>
      </c>
      <c r="K404" s="1" t="s">
        <v>22</v>
      </c>
      <c r="L404" s="1" t="s">
        <v>1219</v>
      </c>
      <c r="M404" s="102" t="s">
        <v>1356</v>
      </c>
      <c r="N404" s="1" t="s">
        <v>1221</v>
      </c>
      <c r="O404" s="1" t="s">
        <v>1357</v>
      </c>
      <c r="P404" s="1" t="s">
        <v>457</v>
      </c>
      <c r="Q404" s="97">
        <f>IFERROR(INDEX(BP:BP, MATCH(R404, BN:BN, 0)), "")</f>
        <v>1</v>
      </c>
      <c r="R404" s="1" t="s">
        <v>1372</v>
      </c>
      <c r="S404" s="1" t="s">
        <v>36</v>
      </c>
      <c r="T404" s="1" t="s">
        <v>1373</v>
      </c>
      <c r="U404" s="1" t="s">
        <v>22</v>
      </c>
      <c r="V404" s="1" t="s">
        <v>22</v>
      </c>
      <c r="W404" s="1" t="s">
        <v>22</v>
      </c>
      <c r="X404" s="1" t="s">
        <v>22</v>
      </c>
      <c r="Y404" s="1" t="s">
        <v>22</v>
      </c>
      <c r="Z404" s="1" t="s">
        <v>22</v>
      </c>
      <c r="AA404" s="1" t="s">
        <v>22</v>
      </c>
      <c r="AB404" s="4" t="s">
        <v>22</v>
      </c>
      <c r="AC404" s="4" t="s">
        <v>22</v>
      </c>
      <c r="BN404" s="93" t="str">
        <v>BARCELONA SUPERCOMPUTING CENTER CENTRO NACIONAL DE SUPERCOMPUTACION</v>
      </c>
      <c r="BO404" t="s">
        <v>1742</v>
      </c>
      <c r="BP404" cm="1">
        <f t="array" ref="BP404">SUM(IF(FREQUENCY(IF($R$2:$R$3000=BO404, MATCH($C$2:$C$3000, $C$2:$C$3000, 0)), ROW($C$2:$C$3000)-ROW($C$2)+1), 1))</f>
        <v>1</v>
      </c>
      <c r="BV404" t="str">
        <v>BARCELONA SUPERCOMPUTING CENTER CENTRO NACIONAL DE SUPERCOMPUTACION</v>
      </c>
      <c r="BW404" cm="1">
        <f t="array" ref="BW404">SUM(--(FREQUENCY(IF($R$2:$R$1538=BV404, MATCH($C$2:$C$1538, $C$2:$C$1538, 0)), ROW($C$2:$C$1538)-ROW($C$2)+1)&gt;0))</f>
        <v>1</v>
      </c>
    </row>
    <row r="405" spans="1:75" ht="31.8" customHeight="1" x14ac:dyDescent="0.3">
      <c r="A405" s="56">
        <v>14</v>
      </c>
      <c r="B405" s="54" t="s">
        <v>3712</v>
      </c>
      <c r="C405" s="1" t="s">
        <v>1353</v>
      </c>
      <c r="D405" s="1" t="s">
        <v>1354</v>
      </c>
      <c r="E405" s="1">
        <v>101007142</v>
      </c>
      <c r="F405" s="21">
        <v>44197</v>
      </c>
      <c r="G405" s="21">
        <v>45291</v>
      </c>
      <c r="H405" s="1" t="s">
        <v>22</v>
      </c>
      <c r="I405" s="1" t="s">
        <v>1355</v>
      </c>
      <c r="J405" s="1" t="s">
        <v>22</v>
      </c>
      <c r="K405" s="1" t="s">
        <v>22</v>
      </c>
      <c r="L405" s="1" t="s">
        <v>1219</v>
      </c>
      <c r="M405" s="102" t="s">
        <v>1356</v>
      </c>
      <c r="N405" s="1" t="s">
        <v>1221</v>
      </c>
      <c r="O405" s="1" t="s">
        <v>1357</v>
      </c>
      <c r="P405" s="1" t="s">
        <v>457</v>
      </c>
      <c r="Q405" s="97">
        <f>IFERROR(INDEX(BP:BP, MATCH(R405, BN:BN, 0)), "")</f>
        <v>1</v>
      </c>
      <c r="R405" s="1" t="s">
        <v>1370</v>
      </c>
      <c r="S405" s="1" t="s">
        <v>318</v>
      </c>
      <c r="T405" s="1" t="s">
        <v>1371</v>
      </c>
      <c r="U405" s="1" t="s">
        <v>22</v>
      </c>
      <c r="V405" s="1" t="s">
        <v>22</v>
      </c>
      <c r="W405" s="1" t="s">
        <v>22</v>
      </c>
      <c r="X405" s="1" t="s">
        <v>22</v>
      </c>
      <c r="Y405" s="1" t="s">
        <v>22</v>
      </c>
      <c r="Z405" s="1" t="s">
        <v>22</v>
      </c>
      <c r="AA405" s="1" t="s">
        <v>22</v>
      </c>
      <c r="AB405" s="4" t="s">
        <v>22</v>
      </c>
      <c r="AC405" s="4" t="s">
        <v>22</v>
      </c>
      <c r="BN405" s="1" t="str">
        <v>CSRC INTERNATIONAL LTD</v>
      </c>
      <c r="BO405" t="s">
        <v>1743</v>
      </c>
      <c r="BP405" cm="1">
        <f t="array" ref="BP405">SUM(IF(FREQUENCY(IF($R$2:$R$3000=BO405, MATCH($C$2:$C$3000, $C$2:$C$3000, 0)), ROW($C$2:$C$3000)-ROW($C$2)+1), 1))</f>
        <v>1</v>
      </c>
      <c r="BV405" t="str">
        <v>CSRC INTERNATIONAL LTD</v>
      </c>
      <c r="BW405" cm="1">
        <f t="array" ref="BW405">SUM(--(FREQUENCY(IF($R$2:$R$1538=BV405, MATCH($C$2:$C$1538, $C$2:$C$1538, 0)), ROW($C$2:$C$1538)-ROW($C$2)+1)&gt;0))</f>
        <v>1</v>
      </c>
    </row>
    <row r="406" spans="1:75" ht="31.8" customHeight="1" x14ac:dyDescent="0.3">
      <c r="A406" s="56">
        <v>14</v>
      </c>
      <c r="B406" s="54" t="s">
        <v>3712</v>
      </c>
      <c r="C406" s="1" t="s">
        <v>1353</v>
      </c>
      <c r="D406" s="1" t="s">
        <v>1354</v>
      </c>
      <c r="E406" s="1">
        <v>101007142</v>
      </c>
      <c r="F406" s="21">
        <v>44197</v>
      </c>
      <c r="G406" s="21">
        <v>45291</v>
      </c>
      <c r="H406" s="1" t="s">
        <v>22</v>
      </c>
      <c r="I406" s="1" t="s">
        <v>1355</v>
      </c>
      <c r="J406" s="1" t="s">
        <v>22</v>
      </c>
      <c r="K406" s="1" t="s">
        <v>22</v>
      </c>
      <c r="L406" s="1" t="s">
        <v>1219</v>
      </c>
      <c r="M406" s="102" t="s">
        <v>1356</v>
      </c>
      <c r="N406" s="1" t="s">
        <v>1221</v>
      </c>
      <c r="O406" s="1" t="s">
        <v>1357</v>
      </c>
      <c r="P406" s="1" t="s">
        <v>408</v>
      </c>
      <c r="Q406" s="97">
        <f>IFERROR(INDEX(BP:BP, MATCH(R406, BN:BN, 0)), "")</f>
        <v>1</v>
      </c>
      <c r="R406" s="1" t="s">
        <v>1358</v>
      </c>
      <c r="S406" s="1" t="s">
        <v>38</v>
      </c>
      <c r="T406" s="1" t="s">
        <v>1359</v>
      </c>
      <c r="U406" s="1" t="s">
        <v>22</v>
      </c>
      <c r="V406" s="1" t="s">
        <v>22</v>
      </c>
      <c r="W406" s="1" t="s">
        <v>22</v>
      </c>
      <c r="X406" s="1" t="s">
        <v>22</v>
      </c>
      <c r="Y406" s="1" t="s">
        <v>22</v>
      </c>
      <c r="Z406" s="1" t="s">
        <v>22</v>
      </c>
      <c r="AA406" s="1" t="s">
        <v>22</v>
      </c>
      <c r="AB406" s="4" t="s">
        <v>22</v>
      </c>
      <c r="AC406" s="4" t="s">
        <v>22</v>
      </c>
      <c r="BN406" s="93" t="str">
        <v>ECQA GMBH</v>
      </c>
      <c r="BO406" t="s">
        <v>1745</v>
      </c>
      <c r="BP406" cm="1">
        <f t="array" ref="BP406">SUM(IF(FREQUENCY(IF($R$2:$R$3000=BO406, MATCH($C$2:$C$3000, $C$2:$C$3000, 0)), ROW($C$2:$C$3000)-ROW($C$2)+1), 1))</f>
        <v>1</v>
      </c>
      <c r="BV406" t="str">
        <v>ECQA GMBH</v>
      </c>
      <c r="BW406" cm="1">
        <f t="array" ref="BW406">SUM(--(FREQUENCY(IF($R$2:$R$1538=BV406, MATCH($C$2:$C$1538, $C$2:$C$1538, 0)), ROW($C$2:$C$1538)-ROW($C$2)+1)&gt;0))</f>
        <v>1</v>
      </c>
    </row>
    <row r="407" spans="1:75" ht="31.8" customHeight="1" x14ac:dyDescent="0.3">
      <c r="A407" s="58">
        <v>16</v>
      </c>
      <c r="B407" s="57" t="s">
        <v>3714</v>
      </c>
      <c r="C407" s="1" t="s">
        <v>1353</v>
      </c>
      <c r="D407" s="1" t="s">
        <v>2283</v>
      </c>
      <c r="E407" s="1">
        <v>101007142</v>
      </c>
      <c r="F407" s="21">
        <v>44197</v>
      </c>
      <c r="G407" s="21">
        <v>45291</v>
      </c>
      <c r="H407" s="1" t="s">
        <v>22</v>
      </c>
      <c r="I407" s="1" t="s">
        <v>1355</v>
      </c>
      <c r="J407" s="1" t="s">
        <v>22</v>
      </c>
      <c r="K407" s="1" t="s">
        <v>22</v>
      </c>
      <c r="L407" s="1" t="s">
        <v>1382</v>
      </c>
      <c r="M407" s="102" t="s">
        <v>1356</v>
      </c>
      <c r="N407" s="1" t="s">
        <v>1221</v>
      </c>
      <c r="O407" s="1" t="s">
        <v>1357</v>
      </c>
      <c r="P407" s="1" t="s">
        <v>457</v>
      </c>
      <c r="Q407" s="97">
        <f>IFERROR(INDEX(BP:BP, MATCH(R407, BN:BN, 0)), "")</f>
        <v>1</v>
      </c>
      <c r="R407" s="1" t="s">
        <v>1128</v>
      </c>
      <c r="S407" s="1" t="s">
        <v>110</v>
      </c>
      <c r="T407" s="1" t="s">
        <v>2284</v>
      </c>
      <c r="U407" s="1" t="s">
        <v>22</v>
      </c>
      <c r="V407" s="1" t="s">
        <v>22</v>
      </c>
      <c r="W407" s="1" t="s">
        <v>2285</v>
      </c>
      <c r="X407" s="1" t="s">
        <v>22</v>
      </c>
      <c r="Y407" s="1" t="s">
        <v>22</v>
      </c>
      <c r="Z407" s="1" t="s">
        <v>22</v>
      </c>
      <c r="AA407" s="1" t="s">
        <v>22</v>
      </c>
      <c r="AB407" s="4" t="s">
        <v>22</v>
      </c>
      <c r="AC407" s="4" t="s">
        <v>22</v>
      </c>
      <c r="BN407" s="1" t="str">
        <v>ELLINOGERMANIKI AGOGI SCHOLI PANAGEA SAVVA AE</v>
      </c>
      <c r="BO407" t="s">
        <v>1747</v>
      </c>
      <c r="BP407" cm="1">
        <f t="array" ref="BP407">SUM(IF(FREQUENCY(IF($R$2:$R$3000=BO407, MATCH($C$2:$C$3000, $C$2:$C$3000, 0)), ROW($C$2:$C$3000)-ROW($C$2)+1), 1))</f>
        <v>1</v>
      </c>
      <c r="BV407" t="str">
        <v>ELLINOGERMANIKI AGOGI SCHOLI PANAGEA SAVVA AE</v>
      </c>
      <c r="BW407" cm="1">
        <f t="array" ref="BW407">SUM(--(FREQUENCY(IF($R$2:$R$1538=BV407, MATCH($C$2:$C$1538, $C$2:$C$1538, 0)), ROW($C$2:$C$1538)-ROW($C$2)+1)&gt;0))</f>
        <v>1</v>
      </c>
    </row>
    <row r="408" spans="1:75" ht="31.8" customHeight="1" x14ac:dyDescent="0.3">
      <c r="A408" s="58">
        <v>16</v>
      </c>
      <c r="B408" s="57" t="s">
        <v>3714</v>
      </c>
      <c r="C408" s="1" t="s">
        <v>1353</v>
      </c>
      <c r="D408" s="1" t="s">
        <v>2283</v>
      </c>
      <c r="E408" s="1">
        <v>101007142</v>
      </c>
      <c r="F408" s="21">
        <v>44197</v>
      </c>
      <c r="G408" s="21">
        <v>45291</v>
      </c>
      <c r="H408" s="1" t="s">
        <v>22</v>
      </c>
      <c r="I408" s="1" t="s">
        <v>1355</v>
      </c>
      <c r="J408" s="1" t="s">
        <v>22</v>
      </c>
      <c r="K408" s="1" t="s">
        <v>22</v>
      </c>
      <c r="L408" s="1" t="s">
        <v>1382</v>
      </c>
      <c r="M408" s="102" t="s">
        <v>1356</v>
      </c>
      <c r="N408" s="1" t="s">
        <v>1221</v>
      </c>
      <c r="O408" s="1" t="s">
        <v>1357</v>
      </c>
      <c r="P408" s="1" t="s">
        <v>457</v>
      </c>
      <c r="Q408" s="97">
        <f>IFERROR(INDEX(BP:BP, MATCH(R408, BN:BN, 0)), "")</f>
        <v>1</v>
      </c>
      <c r="R408" s="1" t="s">
        <v>757</v>
      </c>
      <c r="S408" s="1" t="s">
        <v>318</v>
      </c>
      <c r="T408" s="1" t="s">
        <v>2286</v>
      </c>
      <c r="U408" s="1" t="s">
        <v>22</v>
      </c>
      <c r="V408" s="1" t="s">
        <v>22</v>
      </c>
      <c r="W408" s="1" t="s">
        <v>2287</v>
      </c>
      <c r="X408" s="1" t="s">
        <v>22</v>
      </c>
      <c r="Y408" s="1" t="s">
        <v>22</v>
      </c>
      <c r="Z408" s="1" t="s">
        <v>22</v>
      </c>
      <c r="AA408" s="1" t="s">
        <v>22</v>
      </c>
      <c r="AB408" s="4" t="s">
        <v>22</v>
      </c>
      <c r="AC408" s="4" t="s">
        <v>22</v>
      </c>
      <c r="BN408" s="93" t="str">
        <v>FONDEN DEMOCRACY X</v>
      </c>
      <c r="BO408" t="s">
        <v>1749</v>
      </c>
      <c r="BP408" cm="1">
        <f t="array" ref="BP408">SUM(IF(FREQUENCY(IF($R$2:$R$3000=BO408, MATCH($C$2:$C$3000, $C$2:$C$3000, 0)), ROW($C$2:$C$3000)-ROW($C$2)+1), 1))</f>
        <v>1</v>
      </c>
      <c r="BV408" t="str">
        <v>FONDEN DEMOCRACY X</v>
      </c>
      <c r="BW408" cm="1">
        <f t="array" ref="BW408">SUM(--(FREQUENCY(IF($R$2:$R$1538=BV408, MATCH($C$2:$C$1538, $C$2:$C$1538, 0)), ROW($C$2:$C$1538)-ROW($C$2)+1)&gt;0))</f>
        <v>1</v>
      </c>
    </row>
    <row r="409" spans="1:75" ht="31.8" customHeight="1" x14ac:dyDescent="0.3">
      <c r="A409" s="58">
        <v>16</v>
      </c>
      <c r="B409" s="57" t="s">
        <v>3714</v>
      </c>
      <c r="C409" s="1" t="s">
        <v>2288</v>
      </c>
      <c r="D409" s="1" t="s">
        <v>2289</v>
      </c>
      <c r="E409" s="1">
        <v>784040</v>
      </c>
      <c r="F409" s="21">
        <v>43070</v>
      </c>
      <c r="G409" s="21">
        <v>44408</v>
      </c>
      <c r="H409" s="1" t="s">
        <v>22</v>
      </c>
      <c r="I409" s="1" t="s">
        <v>2290</v>
      </c>
      <c r="J409" s="1" t="s">
        <v>22</v>
      </c>
      <c r="K409" s="1" t="s">
        <v>22</v>
      </c>
      <c r="L409" s="1" t="s">
        <v>1011</v>
      </c>
      <c r="M409" s="102" t="s">
        <v>2291</v>
      </c>
      <c r="N409" s="1" t="s">
        <v>1913</v>
      </c>
      <c r="O409" s="1" t="s">
        <v>2292</v>
      </c>
      <c r="P409" s="1" t="s">
        <v>679</v>
      </c>
      <c r="Q409" s="97">
        <f>IFERROR(INDEX(BP:BP, MATCH(R409, BN:BN, 0)), "")</f>
        <v>1</v>
      </c>
      <c r="R409" s="1" t="s">
        <v>2293</v>
      </c>
      <c r="S409" s="1" t="s">
        <v>47</v>
      </c>
      <c r="T409" s="1" t="s">
        <v>2294</v>
      </c>
      <c r="U409" s="1" t="s">
        <v>22</v>
      </c>
      <c r="V409" s="1" t="s">
        <v>22</v>
      </c>
      <c r="W409" s="1" t="s">
        <v>22</v>
      </c>
      <c r="X409" s="1" t="s">
        <v>22</v>
      </c>
      <c r="Y409" s="1" t="s">
        <v>22</v>
      </c>
      <c r="Z409" s="1" t="s">
        <v>22</v>
      </c>
      <c r="AA409" s="1" t="s">
        <v>22</v>
      </c>
      <c r="AB409" s="4" t="s">
        <v>22</v>
      </c>
      <c r="AC409" s="4" t="s">
        <v>22</v>
      </c>
      <c r="BN409" s="1" t="str">
        <v>FUNDATIA SCHOOL FOR EUROPE</v>
      </c>
      <c r="BO409" t="s">
        <v>1751</v>
      </c>
      <c r="BP409" cm="1">
        <f t="array" ref="BP409">SUM(IF(FREQUENCY(IF($R$2:$R$3000=BO409, MATCH($C$2:$C$3000, $C$2:$C$3000, 0)), ROW($C$2:$C$3000)-ROW($C$2)+1), 1))</f>
        <v>1</v>
      </c>
      <c r="BV409" t="str">
        <v>FUNDATIA SCHOOL FOR EUROPE</v>
      </c>
      <c r="BW409" cm="1">
        <f t="array" ref="BW409">SUM(--(FREQUENCY(IF($R$2:$R$1538=BV409, MATCH($C$2:$C$1538, $C$2:$C$1538, 0)), ROW($C$2:$C$1538)-ROW($C$2)+1)&gt;0))</f>
        <v>1</v>
      </c>
    </row>
    <row r="410" spans="1:75" ht="31.8" customHeight="1" x14ac:dyDescent="0.3">
      <c r="A410" s="58">
        <v>16</v>
      </c>
      <c r="B410" s="57" t="s">
        <v>3714</v>
      </c>
      <c r="C410" s="1" t="s">
        <v>2288</v>
      </c>
      <c r="D410" s="1" t="s">
        <v>2289</v>
      </c>
      <c r="E410" s="1">
        <v>784040</v>
      </c>
      <c r="F410" s="21">
        <v>43070</v>
      </c>
      <c r="G410" s="21">
        <v>44408</v>
      </c>
      <c r="H410" s="1" t="s">
        <v>22</v>
      </c>
      <c r="I410" s="1" t="s">
        <v>2290</v>
      </c>
      <c r="J410" s="1" t="s">
        <v>22</v>
      </c>
      <c r="K410" s="1" t="s">
        <v>22</v>
      </c>
      <c r="L410" s="1" t="s">
        <v>1011</v>
      </c>
      <c r="M410" s="102" t="s">
        <v>2291</v>
      </c>
      <c r="N410" s="1" t="s">
        <v>1913</v>
      </c>
      <c r="O410" s="1" t="s">
        <v>2292</v>
      </c>
      <c r="P410" s="1" t="s">
        <v>689</v>
      </c>
      <c r="Q410" s="97">
        <f>IFERROR(INDEX(BP:BP, MATCH(R410, BN:BN, 0)), "")</f>
        <v>1</v>
      </c>
      <c r="R410" s="1" t="s">
        <v>2295</v>
      </c>
      <c r="S410" s="1" t="s">
        <v>47</v>
      </c>
      <c r="T410" s="1" t="s">
        <v>2296</v>
      </c>
      <c r="U410" s="1" t="s">
        <v>2297</v>
      </c>
      <c r="V410" s="1" t="s">
        <v>22</v>
      </c>
      <c r="W410" s="1" t="s">
        <v>2298</v>
      </c>
      <c r="X410" s="1" t="s">
        <v>2299</v>
      </c>
      <c r="Y410" s="1" t="s">
        <v>2300</v>
      </c>
      <c r="Z410" s="1" t="s">
        <v>22</v>
      </c>
      <c r="AA410" s="1" t="s">
        <v>2301</v>
      </c>
      <c r="AB410" s="4" t="s">
        <v>22</v>
      </c>
      <c r="AC410" s="4" t="s">
        <v>22</v>
      </c>
      <c r="BN410" s="93" t="str">
        <v>GIMNAZIJA SMART</v>
      </c>
      <c r="BO410" t="s">
        <v>1755</v>
      </c>
      <c r="BP410" cm="1">
        <f t="array" ref="BP410">SUM(IF(FREQUENCY(IF($R$2:$R$3000=BO410, MATCH($C$2:$C$3000, $C$2:$C$3000, 0)), ROW($C$2:$C$3000)-ROW($C$2)+1), 1))</f>
        <v>1</v>
      </c>
      <c r="BV410" t="str">
        <v>GIMNAZIJA SMART</v>
      </c>
      <c r="BW410" cm="1">
        <f t="array" ref="BW410">SUM(--(FREQUENCY(IF($R$2:$R$1538=BV410, MATCH($C$2:$C$1538, $C$2:$C$1538, 0)), ROW($C$2:$C$1538)-ROW($C$2)+1)&gt;0))</f>
        <v>1</v>
      </c>
    </row>
    <row r="411" spans="1:75" ht="31.8" customHeight="1" x14ac:dyDescent="0.3">
      <c r="A411" s="58">
        <v>16</v>
      </c>
      <c r="B411" s="57" t="s">
        <v>3714</v>
      </c>
      <c r="C411" s="1" t="s">
        <v>2288</v>
      </c>
      <c r="D411" s="1" t="s">
        <v>2289</v>
      </c>
      <c r="E411" s="1">
        <v>784040</v>
      </c>
      <c r="F411" s="21">
        <v>43070</v>
      </c>
      <c r="G411" s="21">
        <v>44408</v>
      </c>
      <c r="H411" s="1" t="s">
        <v>22</v>
      </c>
      <c r="I411" s="1" t="s">
        <v>2290</v>
      </c>
      <c r="J411" s="1" t="s">
        <v>22</v>
      </c>
      <c r="K411" s="1" t="s">
        <v>22</v>
      </c>
      <c r="L411" s="1" t="s">
        <v>1011</v>
      </c>
      <c r="M411" s="102" t="s">
        <v>2291</v>
      </c>
      <c r="N411" s="1" t="s">
        <v>1913</v>
      </c>
      <c r="O411" s="1" t="s">
        <v>2292</v>
      </c>
      <c r="P411" s="1" t="s">
        <v>457</v>
      </c>
      <c r="Q411" s="97">
        <f>IFERROR(INDEX(BP:BP, MATCH(R411, BN:BN, 0)), "")</f>
        <v>1</v>
      </c>
      <c r="R411" s="1" t="s">
        <v>2302</v>
      </c>
      <c r="S411" s="1" t="s">
        <v>47</v>
      </c>
      <c r="T411" s="1" t="s">
        <v>2303</v>
      </c>
      <c r="U411" s="1" t="s">
        <v>22</v>
      </c>
      <c r="V411" s="1" t="s">
        <v>22</v>
      </c>
      <c r="W411" s="1" t="s">
        <v>22</v>
      </c>
      <c r="X411" s="1" t="s">
        <v>22</v>
      </c>
      <c r="Y411" s="1" t="s">
        <v>22</v>
      </c>
      <c r="Z411" s="1" t="s">
        <v>22</v>
      </c>
      <c r="AA411" s="1" t="s">
        <v>22</v>
      </c>
      <c r="AB411" s="4" t="s">
        <v>22</v>
      </c>
      <c r="AC411" s="4" t="s">
        <v>22</v>
      </c>
      <c r="BN411" s="1" t="str">
        <v>MANFRED MUDELSEE</v>
      </c>
      <c r="BO411" t="s">
        <v>1757</v>
      </c>
      <c r="BP411" cm="1">
        <f t="array" ref="BP411">SUM(IF(FREQUENCY(IF($R$2:$R$3000=BO411, MATCH($C$2:$C$3000, $C$2:$C$3000, 0)), ROW($C$2:$C$3000)-ROW($C$2)+1), 1))</f>
        <v>1</v>
      </c>
      <c r="BV411" t="str">
        <v>MANFRED MUDELSEE</v>
      </c>
      <c r="BW411" cm="1">
        <f t="array" ref="BW411">SUM(--(FREQUENCY(IF($R$2:$R$1538=BV411, MATCH($C$2:$C$1538, $C$2:$C$1538, 0)), ROW($C$2:$C$1538)-ROW($C$2)+1)&gt;0))</f>
        <v>1</v>
      </c>
    </row>
    <row r="412" spans="1:75" ht="31.8" customHeight="1" x14ac:dyDescent="0.3">
      <c r="A412" s="58">
        <v>16</v>
      </c>
      <c r="B412" s="57" t="s">
        <v>3714</v>
      </c>
      <c r="C412" s="1" t="s">
        <v>2304</v>
      </c>
      <c r="D412" s="1" t="s">
        <v>2305</v>
      </c>
      <c r="E412" s="1">
        <v>815289</v>
      </c>
      <c r="F412" s="21">
        <v>43556</v>
      </c>
      <c r="G412" s="21">
        <v>44712</v>
      </c>
      <c r="H412" s="1" t="s">
        <v>22</v>
      </c>
      <c r="I412" s="1" t="s">
        <v>2306</v>
      </c>
      <c r="J412" s="1" t="s">
        <v>22</v>
      </c>
      <c r="K412" s="1" t="s">
        <v>22</v>
      </c>
      <c r="L412" s="1" t="s">
        <v>1219</v>
      </c>
      <c r="M412" s="102" t="s">
        <v>2241</v>
      </c>
      <c r="N412" s="1" t="s">
        <v>1221</v>
      </c>
      <c r="O412" s="1" t="s">
        <v>2307</v>
      </c>
      <c r="P412" s="1" t="s">
        <v>457</v>
      </c>
      <c r="Q412" s="97">
        <f>IFERROR(INDEX(BP:BP, MATCH(R412, BN:BN, 0)), "")</f>
        <v>3</v>
      </c>
      <c r="R412" s="1" t="s">
        <v>2330</v>
      </c>
      <c r="S412" s="1" t="s">
        <v>780</v>
      </c>
      <c r="T412" s="1" t="s">
        <v>2331</v>
      </c>
      <c r="U412" s="1" t="s">
        <v>2332</v>
      </c>
      <c r="V412" s="1" t="s">
        <v>22</v>
      </c>
      <c r="W412" s="1" t="s">
        <v>2333</v>
      </c>
      <c r="X412" s="3" t="s">
        <v>2334</v>
      </c>
      <c r="Y412" s="1" t="s">
        <v>2335</v>
      </c>
      <c r="Z412" s="1" t="s">
        <v>2336</v>
      </c>
      <c r="AA412" s="1" t="s">
        <v>2337</v>
      </c>
      <c r="AB412" s="4" t="s">
        <v>22</v>
      </c>
      <c r="AC412" s="4" t="s">
        <v>22</v>
      </c>
      <c r="BN412" s="93" t="str">
        <v>UNIVERSITA TELEMATICA INTERNAZIONALE-UNINETTUNO</v>
      </c>
      <c r="BO412" t="s">
        <v>1759</v>
      </c>
      <c r="BP412" cm="1">
        <f t="array" ref="BP412">SUM(IF(FREQUENCY(IF($R$2:$R$3000=BO412, MATCH($C$2:$C$3000, $C$2:$C$3000, 0)), ROW($C$2:$C$3000)-ROW($C$2)+1), 1))</f>
        <v>1</v>
      </c>
      <c r="BV412" t="str">
        <v>UNIVERSITA TELEMATICA INTERNAZIONALE-UNINETTUNO</v>
      </c>
      <c r="BW412" cm="1">
        <f t="array" ref="BW412">SUM(--(FREQUENCY(IF($R$2:$R$1538=BV412, MATCH($C$2:$C$1538, $C$2:$C$1538, 0)), ROW($C$2:$C$1538)-ROW($C$2)+1)&gt;0))</f>
        <v>1</v>
      </c>
    </row>
    <row r="413" spans="1:75" ht="31.8" customHeight="1" x14ac:dyDescent="0.3">
      <c r="A413" s="58">
        <v>16</v>
      </c>
      <c r="B413" s="57" t="s">
        <v>3714</v>
      </c>
      <c r="C413" s="1" t="s">
        <v>2304</v>
      </c>
      <c r="D413" s="1" t="s">
        <v>2305</v>
      </c>
      <c r="E413" s="1">
        <v>815289</v>
      </c>
      <c r="F413" s="21">
        <v>43556</v>
      </c>
      <c r="G413" s="21">
        <v>44712</v>
      </c>
      <c r="H413" s="1" t="s">
        <v>22</v>
      </c>
      <c r="I413" s="1" t="s">
        <v>2306</v>
      </c>
      <c r="J413" s="1" t="s">
        <v>22</v>
      </c>
      <c r="K413" s="1" t="s">
        <v>22</v>
      </c>
      <c r="L413" s="1" t="s">
        <v>1219</v>
      </c>
      <c r="M413" s="102" t="s">
        <v>2241</v>
      </c>
      <c r="N413" s="1" t="s">
        <v>1221</v>
      </c>
      <c r="O413" s="1" t="s">
        <v>2307</v>
      </c>
      <c r="P413" s="1" t="s">
        <v>457</v>
      </c>
      <c r="Q413" s="97">
        <f>IFERROR(INDEX(BP:BP, MATCH(R413, BN:BN, 0)), "")</f>
        <v>1</v>
      </c>
      <c r="R413" s="1" t="s">
        <v>2312</v>
      </c>
      <c r="S413" s="1" t="s">
        <v>132</v>
      </c>
      <c r="T413" s="1" t="s">
        <v>2313</v>
      </c>
      <c r="U413" s="1" t="s">
        <v>22</v>
      </c>
      <c r="V413" s="1" t="s">
        <v>22</v>
      </c>
      <c r="W413" s="1" t="s">
        <v>22</v>
      </c>
      <c r="X413" s="1" t="s">
        <v>22</v>
      </c>
      <c r="Y413" s="1" t="s">
        <v>22</v>
      </c>
      <c r="Z413" s="1" t="s">
        <v>22</v>
      </c>
      <c r="AA413" s="1" t="s">
        <v>22</v>
      </c>
      <c r="AB413" s="4" t="s">
        <v>22</v>
      </c>
      <c r="AC413" s="4" t="s">
        <v>22</v>
      </c>
      <c r="BN413" s="1" t="str">
        <v>University of Novi Sad Faculty of Sciences</v>
      </c>
      <c r="BO413" t="s">
        <v>1761</v>
      </c>
      <c r="BP413" cm="1">
        <f t="array" ref="BP413">SUM(IF(FREQUENCY(IF($R$2:$R$3000=BO413, MATCH($C$2:$C$3000, $C$2:$C$3000, 0)), ROW($C$2:$C$3000)-ROW($C$2)+1), 1))</f>
        <v>1</v>
      </c>
      <c r="BV413" t="str">
        <v>University of Novi Sad Faculty of Sciences</v>
      </c>
      <c r="BW413" cm="1">
        <f t="array" ref="BW413">SUM(--(FREQUENCY(IF($R$2:$R$1538=BV413, MATCH($C$2:$C$1538, $C$2:$C$1538, 0)), ROW($C$2:$C$1538)-ROW($C$2)+1)&gt;0))</f>
        <v>1</v>
      </c>
    </row>
    <row r="414" spans="1:75" ht="31.8" customHeight="1" x14ac:dyDescent="0.3">
      <c r="A414" s="58">
        <v>16</v>
      </c>
      <c r="B414" s="57" t="s">
        <v>3714</v>
      </c>
      <c r="C414" s="1" t="s">
        <v>2304</v>
      </c>
      <c r="D414" s="1" t="s">
        <v>2305</v>
      </c>
      <c r="E414" s="1">
        <v>815289</v>
      </c>
      <c r="F414" s="21">
        <v>43556</v>
      </c>
      <c r="G414" s="21">
        <v>44712</v>
      </c>
      <c r="H414" s="1" t="s">
        <v>22</v>
      </c>
      <c r="I414" s="1" t="s">
        <v>2306</v>
      </c>
      <c r="J414" s="1" t="s">
        <v>22</v>
      </c>
      <c r="K414" s="1" t="s">
        <v>22</v>
      </c>
      <c r="L414" s="1" t="s">
        <v>1219</v>
      </c>
      <c r="M414" s="102" t="s">
        <v>2241</v>
      </c>
      <c r="N414" s="1" t="s">
        <v>1221</v>
      </c>
      <c r="O414" s="1" t="s">
        <v>2307</v>
      </c>
      <c r="P414" s="1" t="s">
        <v>457</v>
      </c>
      <c r="Q414" s="97">
        <f>IFERROR(INDEX(BP:BP, MATCH(R414, BN:BN, 0)), "")</f>
        <v>1</v>
      </c>
      <c r="R414" s="1" t="s">
        <v>2341</v>
      </c>
      <c r="S414" s="1" t="s">
        <v>36</v>
      </c>
      <c r="T414" s="1" t="s">
        <v>2342</v>
      </c>
      <c r="U414" s="1" t="s">
        <v>22</v>
      </c>
      <c r="V414" s="1" t="s">
        <v>22</v>
      </c>
      <c r="W414" s="1" t="s">
        <v>22</v>
      </c>
      <c r="X414" s="1" t="s">
        <v>22</v>
      </c>
      <c r="Y414" s="1" t="s">
        <v>22</v>
      </c>
      <c r="Z414" s="1" t="s">
        <v>22</v>
      </c>
      <c r="AA414" s="1" t="s">
        <v>22</v>
      </c>
      <c r="AB414" s="4" t="s">
        <v>22</v>
      </c>
      <c r="AC414" s="4" t="s">
        <v>22</v>
      </c>
      <c r="BN414" s="93" t="str">
        <v>VIIPURIN REAALIKOULU OY</v>
      </c>
      <c r="BO414" t="s">
        <v>1762</v>
      </c>
      <c r="BP414" cm="1">
        <f t="array" ref="BP414">SUM(IF(FREQUENCY(IF($R$2:$R$3000=BO414, MATCH($C$2:$C$3000, $C$2:$C$3000, 0)), ROW($C$2:$C$3000)-ROW($C$2)+1), 1))</f>
        <v>1</v>
      </c>
      <c r="BV414" t="str">
        <v>VIIPURIN REAALIKOULU OY</v>
      </c>
      <c r="BW414" cm="1">
        <f t="array" ref="BW414">SUM(--(FREQUENCY(IF($R$2:$R$1538=BV414, MATCH($C$2:$C$1538, $C$2:$C$1538, 0)), ROW($C$2:$C$1538)-ROW($C$2)+1)&gt;0))</f>
        <v>1</v>
      </c>
    </row>
    <row r="415" spans="1:75" ht="31.8" customHeight="1" x14ac:dyDescent="0.3">
      <c r="A415" s="58">
        <v>16</v>
      </c>
      <c r="B415" s="57" t="s">
        <v>3714</v>
      </c>
      <c r="C415" s="1" t="s">
        <v>2304</v>
      </c>
      <c r="D415" s="1" t="s">
        <v>2305</v>
      </c>
      <c r="E415" s="1">
        <v>815289</v>
      </c>
      <c r="F415" s="21">
        <v>43556</v>
      </c>
      <c r="G415" s="21">
        <v>44712</v>
      </c>
      <c r="H415" s="1" t="s">
        <v>22</v>
      </c>
      <c r="I415" s="1" t="s">
        <v>2306</v>
      </c>
      <c r="J415" s="1" t="s">
        <v>22</v>
      </c>
      <c r="K415" s="1" t="s">
        <v>22</v>
      </c>
      <c r="L415" s="1" t="s">
        <v>1219</v>
      </c>
      <c r="M415" s="102" t="s">
        <v>2241</v>
      </c>
      <c r="N415" s="1" t="s">
        <v>1221</v>
      </c>
      <c r="O415" s="1" t="s">
        <v>2307</v>
      </c>
      <c r="P415" s="1" t="s">
        <v>457</v>
      </c>
      <c r="Q415" s="97">
        <f>IFERROR(INDEX(BP:BP, MATCH(R415, BN:BN, 0)), "")</f>
        <v>1</v>
      </c>
      <c r="R415" s="1" t="s">
        <v>2279</v>
      </c>
      <c r="S415" s="1" t="s">
        <v>132</v>
      </c>
      <c r="T415" s="1" t="s">
        <v>2340</v>
      </c>
      <c r="U415" s="1" t="s">
        <v>22</v>
      </c>
      <c r="V415" s="1" t="s">
        <v>22</v>
      </c>
      <c r="W415" s="1" t="s">
        <v>22</v>
      </c>
      <c r="X415" s="1" t="s">
        <v>22</v>
      </c>
      <c r="Y415" s="1" t="s">
        <v>22</v>
      </c>
      <c r="Z415" s="1" t="s">
        <v>22</v>
      </c>
      <c r="AA415" s="1" t="s">
        <v>22</v>
      </c>
      <c r="AB415" s="4" t="s">
        <v>22</v>
      </c>
      <c r="AC415" s="4" t="s">
        <v>22</v>
      </c>
      <c r="BN415" s="1" t="str">
        <v>ASOCIACION ESPANOLA DE NORMALIZACION</v>
      </c>
      <c r="BO415" t="s">
        <v>1764</v>
      </c>
      <c r="BP415" cm="1">
        <f t="array" ref="BP415">SUM(IF(FREQUENCY(IF($R$2:$R$3000=BO415, MATCH($C$2:$C$3000, $C$2:$C$3000, 0)), ROW($C$2:$C$3000)-ROW($C$2)+1), 1))</f>
        <v>1</v>
      </c>
      <c r="BV415" t="str">
        <v>ASOCIACION ESPANOLA DE NORMALIZACION</v>
      </c>
      <c r="BW415" cm="1">
        <f t="array" ref="BW415">SUM(--(FREQUENCY(IF($R$2:$R$1538=BV415, MATCH($C$2:$C$1538, $C$2:$C$1538, 0)), ROW($C$2:$C$1538)-ROW($C$2)+1)&gt;0))</f>
        <v>1</v>
      </c>
    </row>
    <row r="416" spans="1:75" ht="31.8" customHeight="1" x14ac:dyDescent="0.3">
      <c r="A416" s="58">
        <v>16</v>
      </c>
      <c r="B416" s="57" t="s">
        <v>3714</v>
      </c>
      <c r="C416" s="1" t="s">
        <v>2304</v>
      </c>
      <c r="D416" s="1" t="s">
        <v>2305</v>
      </c>
      <c r="E416" s="1">
        <v>815289</v>
      </c>
      <c r="F416" s="21">
        <v>43556</v>
      </c>
      <c r="G416" s="21">
        <v>44712</v>
      </c>
      <c r="H416" s="1" t="s">
        <v>22</v>
      </c>
      <c r="I416" s="1" t="s">
        <v>2306</v>
      </c>
      <c r="J416" s="1" t="s">
        <v>22</v>
      </c>
      <c r="K416" s="1" t="s">
        <v>22</v>
      </c>
      <c r="L416" s="1" t="s">
        <v>1219</v>
      </c>
      <c r="M416" s="102" t="s">
        <v>2241</v>
      </c>
      <c r="N416" s="1" t="s">
        <v>1221</v>
      </c>
      <c r="O416" s="1" t="s">
        <v>2307</v>
      </c>
      <c r="P416" s="1" t="s">
        <v>679</v>
      </c>
      <c r="Q416" s="97">
        <f>IFERROR(INDEX(BP:BP, MATCH(R416, BN:BN, 0)), "")</f>
        <v>3</v>
      </c>
      <c r="R416" s="1" t="s">
        <v>1346</v>
      </c>
      <c r="S416" s="1" t="s">
        <v>132</v>
      </c>
      <c r="T416" s="1" t="s">
        <v>2308</v>
      </c>
      <c r="U416" s="1" t="s">
        <v>22</v>
      </c>
      <c r="V416" s="1" t="s">
        <v>22</v>
      </c>
      <c r="W416" s="1" t="s">
        <v>22</v>
      </c>
      <c r="X416" s="1" t="s">
        <v>22</v>
      </c>
      <c r="Y416" s="1" t="s">
        <v>22</v>
      </c>
      <c r="Z416" s="1" t="s">
        <v>22</v>
      </c>
      <c r="AA416" s="1" t="s">
        <v>22</v>
      </c>
      <c r="AB416" s="4" t="s">
        <v>22</v>
      </c>
      <c r="AC416" s="4" t="s">
        <v>22</v>
      </c>
      <c r="BN416" s="93" t="str">
        <v>AZIENDA ELETTRICA DI MASSAGNO (AEM) SA</v>
      </c>
      <c r="BO416" t="s">
        <v>1766</v>
      </c>
      <c r="BP416" cm="1">
        <f t="array" ref="BP416">SUM(IF(FREQUENCY(IF($R$2:$R$3000=BO416, MATCH($C$2:$C$3000, $C$2:$C$3000, 0)), ROW($C$2:$C$3000)-ROW($C$2)+1), 1))</f>
        <v>1</v>
      </c>
      <c r="BV416" t="str">
        <v>AZIENDA ELETTRICA DI MASSAGNO (AEM) SA</v>
      </c>
      <c r="BW416" cm="1">
        <f t="array" ref="BW416">SUM(--(FREQUENCY(IF($R$2:$R$1538=BV416, MATCH($C$2:$C$1538, $C$2:$C$1538, 0)), ROW($C$2:$C$1538)-ROW($C$2)+1)&gt;0))</f>
        <v>1</v>
      </c>
    </row>
    <row r="417" spans="1:75" ht="31.8" customHeight="1" x14ac:dyDescent="0.3">
      <c r="A417" s="58">
        <v>16</v>
      </c>
      <c r="B417" s="57" t="s">
        <v>3714</v>
      </c>
      <c r="C417" s="1" t="s">
        <v>2304</v>
      </c>
      <c r="D417" s="1" t="s">
        <v>2305</v>
      </c>
      <c r="E417" s="1">
        <v>815289</v>
      </c>
      <c r="F417" s="21">
        <v>43556</v>
      </c>
      <c r="G417" s="21">
        <v>44712</v>
      </c>
      <c r="H417" s="1" t="s">
        <v>22</v>
      </c>
      <c r="I417" s="1" t="s">
        <v>2306</v>
      </c>
      <c r="J417" s="1" t="s">
        <v>22</v>
      </c>
      <c r="K417" s="1" t="s">
        <v>22</v>
      </c>
      <c r="L417" s="1" t="s">
        <v>1219</v>
      </c>
      <c r="M417" s="102" t="s">
        <v>2241</v>
      </c>
      <c r="N417" s="1" t="s">
        <v>1221</v>
      </c>
      <c r="O417" s="1" t="s">
        <v>2307</v>
      </c>
      <c r="P417" s="1" t="s">
        <v>457</v>
      </c>
      <c r="Q417" s="97">
        <f>IFERROR(INDEX(BP:BP, MATCH(R417, BN:BN, 0)), "")</f>
        <v>1</v>
      </c>
      <c r="R417" s="1" t="s">
        <v>2281</v>
      </c>
      <c r="S417" s="1" t="s">
        <v>132</v>
      </c>
      <c r="T417" s="1" t="s">
        <v>2320</v>
      </c>
      <c r="U417" s="1" t="s">
        <v>22</v>
      </c>
      <c r="V417" s="1" t="s">
        <v>22</v>
      </c>
      <c r="W417" s="1" t="s">
        <v>22</v>
      </c>
      <c r="X417" s="1" t="s">
        <v>22</v>
      </c>
      <c r="Y417" s="1" t="s">
        <v>22</v>
      </c>
      <c r="Z417" s="1" t="s">
        <v>22</v>
      </c>
      <c r="AA417" s="1" t="s">
        <v>22</v>
      </c>
      <c r="AB417" s="4" t="s">
        <v>22</v>
      </c>
      <c r="AC417" s="4" t="s">
        <v>22</v>
      </c>
      <c r="BN417" s="1" t="str">
        <v>DIETHNES PANEPISTIMIO ELLADOS</v>
      </c>
      <c r="BO417" t="s">
        <v>1768</v>
      </c>
      <c r="BP417" cm="1">
        <f t="array" ref="BP417">SUM(IF(FREQUENCY(IF($R$2:$R$3000=BO417, MATCH($C$2:$C$3000, $C$2:$C$3000, 0)), ROW($C$2:$C$3000)-ROW($C$2)+1), 1))</f>
        <v>1</v>
      </c>
      <c r="BV417" t="str">
        <v>DIETHNES PANEPISTIMIO ELLADOS</v>
      </c>
      <c r="BW417" cm="1">
        <f t="array" ref="BW417">SUM(--(FREQUENCY(IF($R$2:$R$1538=BV417, MATCH($C$2:$C$1538, $C$2:$C$1538, 0)), ROW($C$2:$C$1538)-ROW($C$2)+1)&gt;0))</f>
        <v>1</v>
      </c>
    </row>
    <row r="418" spans="1:75" ht="31.8" customHeight="1" x14ac:dyDescent="0.3">
      <c r="A418" s="58">
        <v>16</v>
      </c>
      <c r="B418" s="57" t="s">
        <v>3714</v>
      </c>
      <c r="C418" s="1" t="s">
        <v>2304</v>
      </c>
      <c r="D418" s="1" t="s">
        <v>2305</v>
      </c>
      <c r="E418" s="1">
        <v>815289</v>
      </c>
      <c r="F418" s="21">
        <v>43556</v>
      </c>
      <c r="G418" s="21">
        <v>44712</v>
      </c>
      <c r="H418" s="1" t="s">
        <v>22</v>
      </c>
      <c r="I418" s="1" t="s">
        <v>2306</v>
      </c>
      <c r="J418" s="1" t="s">
        <v>22</v>
      </c>
      <c r="K418" s="1" t="s">
        <v>22</v>
      </c>
      <c r="L418" s="1" t="s">
        <v>1219</v>
      </c>
      <c r="M418" s="102" t="s">
        <v>2241</v>
      </c>
      <c r="N418" s="1" t="s">
        <v>1221</v>
      </c>
      <c r="O418" s="1" t="s">
        <v>2307</v>
      </c>
      <c r="P418" s="1" t="s">
        <v>457</v>
      </c>
      <c r="Q418" s="97">
        <f>IFERROR(INDEX(BP:BP, MATCH(R418, BN:BN, 0)), "")</f>
        <v>1</v>
      </c>
      <c r="R418" s="1" t="s">
        <v>2328</v>
      </c>
      <c r="S418" s="1" t="s">
        <v>47</v>
      </c>
      <c r="T418" s="1" t="s">
        <v>2329</v>
      </c>
      <c r="U418" s="1" t="s">
        <v>22</v>
      </c>
      <c r="V418" s="1" t="s">
        <v>22</v>
      </c>
      <c r="W418" s="1" t="s">
        <v>22</v>
      </c>
      <c r="X418" s="1" t="s">
        <v>22</v>
      </c>
      <c r="Y418" s="1" t="s">
        <v>22</v>
      </c>
      <c r="Z418" s="1" t="s">
        <v>22</v>
      </c>
      <c r="AA418" s="1" t="s">
        <v>22</v>
      </c>
      <c r="AB418" s="4" t="s">
        <v>22</v>
      </c>
      <c r="AC418" s="4" t="s">
        <v>22</v>
      </c>
      <c r="BN418" s="93" t="str">
        <v>ENERGY CLUSTER DENMARK</v>
      </c>
      <c r="BO418" t="s">
        <v>1770</v>
      </c>
      <c r="BP418" cm="1">
        <f t="array" ref="BP418">SUM(IF(FREQUENCY(IF($R$2:$R$3000=BO418, MATCH($C$2:$C$3000, $C$2:$C$3000, 0)), ROW($C$2:$C$3000)-ROW($C$2)+1), 1))</f>
        <v>1</v>
      </c>
      <c r="BV418" t="str">
        <v>ENERGY CLUSTER DENMARK</v>
      </c>
      <c r="BW418" cm="1">
        <f t="array" ref="BW418">SUM(--(FREQUENCY(IF($R$2:$R$1538=BV418, MATCH($C$2:$C$1538, $C$2:$C$1538, 0)), ROW($C$2:$C$1538)-ROW($C$2)+1)&gt;0))</f>
        <v>1</v>
      </c>
    </row>
    <row r="419" spans="1:75" ht="31.8" customHeight="1" x14ac:dyDescent="0.3">
      <c r="A419" s="58">
        <v>16</v>
      </c>
      <c r="B419" s="57" t="s">
        <v>3714</v>
      </c>
      <c r="C419" s="1" t="s">
        <v>2304</v>
      </c>
      <c r="D419" s="1" t="s">
        <v>2305</v>
      </c>
      <c r="E419" s="1">
        <v>815289</v>
      </c>
      <c r="F419" s="21">
        <v>43556</v>
      </c>
      <c r="G419" s="21">
        <v>44712</v>
      </c>
      <c r="H419" s="1" t="s">
        <v>22</v>
      </c>
      <c r="I419" s="1" t="s">
        <v>2306</v>
      </c>
      <c r="J419" s="1" t="s">
        <v>22</v>
      </c>
      <c r="K419" s="1" t="s">
        <v>22</v>
      </c>
      <c r="L419" s="1" t="s">
        <v>1219</v>
      </c>
      <c r="M419" s="102" t="s">
        <v>2241</v>
      </c>
      <c r="N419" s="1" t="s">
        <v>1221</v>
      </c>
      <c r="O419" s="1" t="s">
        <v>2307</v>
      </c>
      <c r="P419" s="1" t="s">
        <v>457</v>
      </c>
      <c r="Q419" s="97">
        <f>IFERROR(INDEX(BP:BP, MATCH(R419, BN:BN, 0)), "")</f>
        <v>1</v>
      </c>
      <c r="R419" s="1" t="s">
        <v>2338</v>
      </c>
      <c r="S419" s="1" t="s">
        <v>132</v>
      </c>
      <c r="T419" s="1" t="s">
        <v>2339</v>
      </c>
      <c r="U419" s="1" t="s">
        <v>22</v>
      </c>
      <c r="V419" s="1" t="s">
        <v>22</v>
      </c>
      <c r="W419" s="1" t="s">
        <v>22</v>
      </c>
      <c r="X419" s="1" t="s">
        <v>22</v>
      </c>
      <c r="Y419" s="1" t="s">
        <v>22</v>
      </c>
      <c r="Z419" s="1" t="s">
        <v>22</v>
      </c>
      <c r="AA419" s="1" t="s">
        <v>22</v>
      </c>
      <c r="AB419" s="4" t="s">
        <v>22</v>
      </c>
      <c r="AC419" s="4" t="s">
        <v>22</v>
      </c>
      <c r="BN419" s="1" t="str">
        <v>ENGREEN SRL</v>
      </c>
      <c r="BO419" t="s">
        <v>1772</v>
      </c>
      <c r="BP419" cm="1">
        <f t="array" ref="BP419">SUM(IF(FREQUENCY(IF($R$2:$R$3000=BO419, MATCH($C$2:$C$3000, $C$2:$C$3000, 0)), ROW($C$2:$C$3000)-ROW($C$2)+1), 1))</f>
        <v>1</v>
      </c>
      <c r="BV419" t="str">
        <v>ENGREEN SRL</v>
      </c>
      <c r="BW419" cm="1">
        <f t="array" ref="BW419">SUM(--(FREQUENCY(IF($R$2:$R$1538=BV419, MATCH($C$2:$C$1538, $C$2:$C$1538, 0)), ROW($C$2:$C$1538)-ROW($C$2)+1)&gt;0))</f>
        <v>1</v>
      </c>
    </row>
    <row r="420" spans="1:75" ht="31.8" customHeight="1" x14ac:dyDescent="0.3">
      <c r="A420" s="58">
        <v>16</v>
      </c>
      <c r="B420" s="57" t="s">
        <v>3714</v>
      </c>
      <c r="C420" s="1" t="s">
        <v>2304</v>
      </c>
      <c r="D420" s="1" t="s">
        <v>2305</v>
      </c>
      <c r="E420" s="1">
        <v>815289</v>
      </c>
      <c r="F420" s="21">
        <v>43556</v>
      </c>
      <c r="G420" s="21">
        <v>44712</v>
      </c>
      <c r="H420" s="1" t="s">
        <v>22</v>
      </c>
      <c r="I420" s="1" t="s">
        <v>2306</v>
      </c>
      <c r="J420" s="1" t="s">
        <v>22</v>
      </c>
      <c r="K420" s="1" t="s">
        <v>22</v>
      </c>
      <c r="L420" s="1" t="s">
        <v>1219</v>
      </c>
      <c r="M420" s="102" t="s">
        <v>2241</v>
      </c>
      <c r="N420" s="1" t="s">
        <v>1221</v>
      </c>
      <c r="O420" s="1" t="s">
        <v>2307</v>
      </c>
      <c r="P420" s="1" t="s">
        <v>457</v>
      </c>
      <c r="Q420" s="97">
        <f>IFERROR(INDEX(BP:BP, MATCH(R420, BN:BN, 0)), "")</f>
        <v>4</v>
      </c>
      <c r="R420" s="1" t="s">
        <v>2326</v>
      </c>
      <c r="S420" s="1" t="s">
        <v>449</v>
      </c>
      <c r="T420" s="1" t="s">
        <v>2327</v>
      </c>
      <c r="U420" s="1" t="s">
        <v>22</v>
      </c>
      <c r="V420" s="1" t="s">
        <v>22</v>
      </c>
      <c r="W420" s="1" t="s">
        <v>22</v>
      </c>
      <c r="X420" s="1" t="s">
        <v>22</v>
      </c>
      <c r="Y420" s="1" t="s">
        <v>22</v>
      </c>
      <c r="Z420" s="1" t="s">
        <v>22</v>
      </c>
      <c r="AA420" s="1" t="s">
        <v>22</v>
      </c>
      <c r="AB420" s="4" t="s">
        <v>22</v>
      </c>
      <c r="AC420" s="4" t="s">
        <v>22</v>
      </c>
      <c r="BN420" s="93" t="str">
        <v>FUNDACION CIRCE CENTRO DE INVESTIGACION DE RECURSOS Y CONSUMOS ENERGETICOS</v>
      </c>
      <c r="BO420" t="s">
        <v>1775</v>
      </c>
      <c r="BP420" cm="1">
        <f t="array" ref="BP420">SUM(IF(FREQUENCY(IF($R$2:$R$3000=BO420, MATCH($C$2:$C$3000, $C$2:$C$3000, 0)), ROW($C$2:$C$3000)-ROW($C$2)+1), 1))</f>
        <v>1</v>
      </c>
      <c r="BV420" t="str">
        <v>FUNDACION CIRCE CENTRO DE INVESTIGACION DE RECURSOS Y CONSUMOS ENERGETICOS</v>
      </c>
      <c r="BW420" cm="1">
        <f t="array" ref="BW420">SUM(--(FREQUENCY(IF($R$2:$R$1538=BV420, MATCH($C$2:$C$1538, $C$2:$C$1538, 0)), ROW($C$2:$C$1538)-ROW($C$2)+1)&gt;0))</f>
        <v>3</v>
      </c>
    </row>
    <row r="421" spans="1:75" ht="31.8" customHeight="1" x14ac:dyDescent="0.3">
      <c r="A421" s="58">
        <v>16</v>
      </c>
      <c r="B421" s="57" t="s">
        <v>3714</v>
      </c>
      <c r="C421" s="1" t="s">
        <v>2304</v>
      </c>
      <c r="D421" s="1" t="s">
        <v>2305</v>
      </c>
      <c r="E421" s="1">
        <v>815289</v>
      </c>
      <c r="F421" s="21">
        <v>43556</v>
      </c>
      <c r="G421" s="21">
        <v>44712</v>
      </c>
      <c r="H421" s="1" t="s">
        <v>22</v>
      </c>
      <c r="I421" s="1" t="s">
        <v>2306</v>
      </c>
      <c r="J421" s="1" t="s">
        <v>22</v>
      </c>
      <c r="K421" s="1" t="s">
        <v>22</v>
      </c>
      <c r="L421" s="1" t="s">
        <v>1219</v>
      </c>
      <c r="M421" s="102" t="s">
        <v>2241</v>
      </c>
      <c r="N421" s="1" t="s">
        <v>1221</v>
      </c>
      <c r="O421" s="1" t="s">
        <v>2307</v>
      </c>
      <c r="P421" s="1" t="s">
        <v>457</v>
      </c>
      <c r="Q421" s="97">
        <f>IFERROR(INDEX(BP:BP, MATCH(R421, BN:BN, 0)), "")</f>
        <v>1</v>
      </c>
      <c r="R421" s="1" t="s">
        <v>2322</v>
      </c>
      <c r="S421" s="1" t="s">
        <v>316</v>
      </c>
      <c r="T421" s="1" t="s">
        <v>2323</v>
      </c>
      <c r="U421" s="1" t="s">
        <v>22</v>
      </c>
      <c r="V421" s="1" t="s">
        <v>22</v>
      </c>
      <c r="W421" s="1" t="s">
        <v>22</v>
      </c>
      <c r="X421" s="1" t="s">
        <v>22</v>
      </c>
      <c r="Y421" s="1" t="s">
        <v>22</v>
      </c>
      <c r="Z421" s="1" t="s">
        <v>22</v>
      </c>
      <c r="AA421" s="1" t="s">
        <v>22</v>
      </c>
      <c r="AB421" s="4" t="s">
        <v>22</v>
      </c>
      <c r="AC421" s="4" t="s">
        <v>22</v>
      </c>
      <c r="BN421" s="1" t="str">
        <v>HEXERGY SRL</v>
      </c>
      <c r="BO421" t="s">
        <v>1777</v>
      </c>
      <c r="BP421" cm="1">
        <f t="array" ref="BP421">SUM(IF(FREQUENCY(IF($R$2:$R$3000=BO421, MATCH($C$2:$C$3000, $C$2:$C$3000, 0)), ROW($C$2:$C$3000)-ROW($C$2)+1), 1))</f>
        <v>1</v>
      </c>
      <c r="BV421" t="str">
        <v>HEXERGY SRL</v>
      </c>
      <c r="BW421" cm="1">
        <f t="array" ref="BW421">SUM(--(FREQUENCY(IF($R$2:$R$1538=BV421, MATCH($C$2:$C$1538, $C$2:$C$1538, 0)), ROW($C$2:$C$1538)-ROW($C$2)+1)&gt;0))</f>
        <v>1</v>
      </c>
    </row>
    <row r="422" spans="1:75" ht="31.8" customHeight="1" x14ac:dyDescent="0.3">
      <c r="A422" s="58">
        <v>16</v>
      </c>
      <c r="B422" s="57" t="s">
        <v>3714</v>
      </c>
      <c r="C422" s="1" t="s">
        <v>2304</v>
      </c>
      <c r="D422" s="1" t="s">
        <v>2305</v>
      </c>
      <c r="E422" s="1">
        <v>815289</v>
      </c>
      <c r="F422" s="21">
        <v>43556</v>
      </c>
      <c r="G422" s="21">
        <v>44712</v>
      </c>
      <c r="H422" s="1" t="s">
        <v>22</v>
      </c>
      <c r="I422" s="1" t="s">
        <v>2306</v>
      </c>
      <c r="J422" s="1" t="s">
        <v>22</v>
      </c>
      <c r="K422" s="1" t="s">
        <v>22</v>
      </c>
      <c r="L422" s="1" t="s">
        <v>1219</v>
      </c>
      <c r="M422" s="102" t="s">
        <v>2241</v>
      </c>
      <c r="N422" s="1" t="s">
        <v>1221</v>
      </c>
      <c r="O422" s="1" t="s">
        <v>2307</v>
      </c>
      <c r="P422" s="1" t="s">
        <v>457</v>
      </c>
      <c r="Q422" s="97">
        <f>IFERROR(INDEX(BP:BP, MATCH(R422, BN:BN, 0)), "")</f>
        <v>1</v>
      </c>
      <c r="R422" s="1" t="s">
        <v>2256</v>
      </c>
      <c r="S422" s="1" t="s">
        <v>36</v>
      </c>
      <c r="T422" s="1" t="s">
        <v>2321</v>
      </c>
      <c r="U422" s="1" t="s">
        <v>22</v>
      </c>
      <c r="V422" s="1" t="s">
        <v>22</v>
      </c>
      <c r="W422" s="1" t="s">
        <v>22</v>
      </c>
      <c r="X422" s="1" t="s">
        <v>22</v>
      </c>
      <c r="Y422" s="1" t="s">
        <v>22</v>
      </c>
      <c r="Z422" s="1" t="s">
        <v>22</v>
      </c>
      <c r="AA422" s="1" t="s">
        <v>22</v>
      </c>
      <c r="AB422" s="4" t="s">
        <v>22</v>
      </c>
      <c r="AC422" s="4" t="s">
        <v>22</v>
      </c>
      <c r="BN422" s="93" t="str">
        <v>HIVE POWER SA</v>
      </c>
      <c r="BO422" t="s">
        <v>1779</v>
      </c>
      <c r="BP422" cm="1">
        <f t="array" ref="BP422">SUM(IF(FREQUENCY(IF($R$2:$R$3000=BO422, MATCH($C$2:$C$3000, $C$2:$C$3000, 0)), ROW($C$2:$C$3000)-ROW($C$2)+1), 1))</f>
        <v>1</v>
      </c>
      <c r="BV422" t="str">
        <v>HIVE POWER SA</v>
      </c>
      <c r="BW422" cm="1">
        <f t="array" ref="BW422">SUM(--(FREQUENCY(IF($R$2:$R$1538=BV422, MATCH($C$2:$C$1538, $C$2:$C$1538, 0)), ROW($C$2:$C$1538)-ROW($C$2)+1)&gt;0))</f>
        <v>1</v>
      </c>
    </row>
    <row r="423" spans="1:75" ht="31.8" customHeight="1" x14ac:dyDescent="0.3">
      <c r="A423" s="58">
        <v>16</v>
      </c>
      <c r="B423" s="57" t="s">
        <v>3714</v>
      </c>
      <c r="C423" s="1" t="s">
        <v>2304</v>
      </c>
      <c r="D423" s="1" t="s">
        <v>2305</v>
      </c>
      <c r="E423" s="1">
        <v>815289</v>
      </c>
      <c r="F423" s="21">
        <v>43556</v>
      </c>
      <c r="G423" s="21">
        <v>44712</v>
      </c>
      <c r="H423" s="1" t="s">
        <v>22</v>
      </c>
      <c r="I423" s="1" t="s">
        <v>2306</v>
      </c>
      <c r="J423" s="1" t="s">
        <v>22</v>
      </c>
      <c r="K423" s="1" t="s">
        <v>22</v>
      </c>
      <c r="L423" s="1" t="s">
        <v>1219</v>
      </c>
      <c r="M423" s="102" t="s">
        <v>2241</v>
      </c>
      <c r="N423" s="1" t="s">
        <v>1221</v>
      </c>
      <c r="O423" s="1" t="s">
        <v>2307</v>
      </c>
      <c r="P423" s="1" t="s">
        <v>457</v>
      </c>
      <c r="Q423" s="97">
        <f>IFERROR(INDEX(BP:BP, MATCH(R423, BN:BN, 0)), "")</f>
        <v>1</v>
      </c>
      <c r="R423" s="1" t="s">
        <v>2314</v>
      </c>
      <c r="S423" s="1" t="s">
        <v>38</v>
      </c>
      <c r="T423" s="1" t="s">
        <v>2315</v>
      </c>
      <c r="U423" s="1" t="s">
        <v>22</v>
      </c>
      <c r="V423" s="1" t="s">
        <v>22</v>
      </c>
      <c r="W423" s="1" t="s">
        <v>22</v>
      </c>
      <c r="X423" s="1" t="s">
        <v>22</v>
      </c>
      <c r="Y423" s="1" t="s">
        <v>22</v>
      </c>
      <c r="Z423" s="1" t="s">
        <v>22</v>
      </c>
      <c r="AA423" s="1" t="s">
        <v>22</v>
      </c>
      <c r="AB423" s="4" t="s">
        <v>22</v>
      </c>
      <c r="AC423" s="4" t="s">
        <v>22</v>
      </c>
      <c r="BN423" s="1" t="str">
        <v>INSPECCIONES TECNICAS ALBACETE SL</v>
      </c>
      <c r="BO423" t="s">
        <v>1781</v>
      </c>
      <c r="BP423" cm="1">
        <f t="array" ref="BP423">SUM(IF(FREQUENCY(IF($R$2:$R$3000=BO423, MATCH($C$2:$C$3000, $C$2:$C$3000, 0)), ROW($C$2:$C$3000)-ROW($C$2)+1), 1))</f>
        <v>1</v>
      </c>
      <c r="BV423" t="str">
        <v>INSPECCIONES TECNICAS ALBACETE SL</v>
      </c>
      <c r="BW423" cm="1">
        <f t="array" ref="BW423">SUM(--(FREQUENCY(IF($R$2:$R$1538=BV423, MATCH($C$2:$C$1538, $C$2:$C$1538, 0)), ROW($C$2:$C$1538)-ROW($C$2)+1)&gt;0))</f>
        <v>1</v>
      </c>
    </row>
    <row r="424" spans="1:75" ht="31.8" customHeight="1" x14ac:dyDescent="0.3">
      <c r="A424" s="58">
        <v>16</v>
      </c>
      <c r="B424" s="57" t="s">
        <v>3714</v>
      </c>
      <c r="C424" s="1" t="s">
        <v>2304</v>
      </c>
      <c r="D424" s="1" t="s">
        <v>2305</v>
      </c>
      <c r="E424" s="1">
        <v>815289</v>
      </c>
      <c r="F424" s="21">
        <v>43556</v>
      </c>
      <c r="G424" s="21">
        <v>44712</v>
      </c>
      <c r="H424" s="1" t="s">
        <v>22</v>
      </c>
      <c r="I424" s="1" t="s">
        <v>2306</v>
      </c>
      <c r="J424" s="1" t="s">
        <v>22</v>
      </c>
      <c r="K424" s="1" t="s">
        <v>22</v>
      </c>
      <c r="L424" s="1" t="s">
        <v>1219</v>
      </c>
      <c r="M424" s="102" t="s">
        <v>2241</v>
      </c>
      <c r="N424" s="1" t="s">
        <v>1221</v>
      </c>
      <c r="O424" s="1" t="s">
        <v>2307</v>
      </c>
      <c r="P424" s="1" t="s">
        <v>457</v>
      </c>
      <c r="Q424" s="97">
        <f>IFERROR(INDEX(BP:BP, MATCH(R424, BN:BN, 0)), "")</f>
        <v>1</v>
      </c>
      <c r="R424" s="1" t="s">
        <v>2316</v>
      </c>
      <c r="S424" s="1" t="s">
        <v>110</v>
      </c>
      <c r="T424" s="1" t="s">
        <v>2317</v>
      </c>
      <c r="U424" s="1" t="s">
        <v>22</v>
      </c>
      <c r="V424" s="1" t="s">
        <v>22</v>
      </c>
      <c r="W424" s="1" t="s">
        <v>22</v>
      </c>
      <c r="X424" s="1" t="s">
        <v>22</v>
      </c>
      <c r="Y424" s="1" t="s">
        <v>22</v>
      </c>
      <c r="Z424" s="1" t="s">
        <v>22</v>
      </c>
      <c r="AA424" s="1" t="s">
        <v>22</v>
      </c>
      <c r="AB424" s="4" t="s">
        <v>22</v>
      </c>
      <c r="AC424" s="4" t="s">
        <v>22</v>
      </c>
      <c r="BN424" s="93" t="str">
        <v>KINNON LEGAL SERVICES S.R.L</v>
      </c>
      <c r="BO424" t="s">
        <v>1783</v>
      </c>
      <c r="BP424" cm="1">
        <f t="array" ref="BP424">SUM(IF(FREQUENCY(IF($R$2:$R$3000=BO424, MATCH($C$2:$C$3000, $C$2:$C$3000, 0)), ROW($C$2:$C$3000)-ROW($C$2)+1), 1))</f>
        <v>1</v>
      </c>
      <c r="BV424" t="str">
        <v>KINNON LEGAL SERVICES S.R.L</v>
      </c>
      <c r="BW424" cm="1">
        <f t="array" ref="BW424">SUM(--(FREQUENCY(IF($R$2:$R$1538=BV424, MATCH($C$2:$C$1538, $C$2:$C$1538, 0)), ROW($C$2:$C$1538)-ROW($C$2)+1)&gt;0))</f>
        <v>1</v>
      </c>
    </row>
    <row r="425" spans="1:75" ht="31.8" customHeight="1" x14ac:dyDescent="0.3">
      <c r="A425" s="58">
        <v>16</v>
      </c>
      <c r="B425" s="57" t="s">
        <v>3714</v>
      </c>
      <c r="C425" s="1" t="s">
        <v>2304</v>
      </c>
      <c r="D425" s="1" t="s">
        <v>2305</v>
      </c>
      <c r="E425" s="1">
        <v>815289</v>
      </c>
      <c r="F425" s="21">
        <v>43556</v>
      </c>
      <c r="G425" s="21">
        <v>44712</v>
      </c>
      <c r="H425" s="1" t="s">
        <v>22</v>
      </c>
      <c r="I425" s="1" t="s">
        <v>2306</v>
      </c>
      <c r="J425" s="1" t="s">
        <v>22</v>
      </c>
      <c r="K425" s="1" t="s">
        <v>22</v>
      </c>
      <c r="L425" s="1" t="s">
        <v>1219</v>
      </c>
      <c r="M425" s="102" t="s">
        <v>2241</v>
      </c>
      <c r="N425" s="1" t="s">
        <v>1221</v>
      </c>
      <c r="O425" s="1" t="s">
        <v>2307</v>
      </c>
      <c r="P425" s="1" t="s">
        <v>457</v>
      </c>
      <c r="Q425" s="97">
        <f>IFERROR(INDEX(BP:BP, MATCH(R425, BN:BN, 0)), "")</f>
        <v>1</v>
      </c>
      <c r="R425" s="1" t="s">
        <v>2318</v>
      </c>
      <c r="S425" s="1" t="s">
        <v>338</v>
      </c>
      <c r="T425" s="1" t="s">
        <v>2319</v>
      </c>
      <c r="U425" s="1" t="s">
        <v>22</v>
      </c>
      <c r="V425" s="1" t="s">
        <v>22</v>
      </c>
      <c r="W425" s="1" t="s">
        <v>22</v>
      </c>
      <c r="X425" s="1" t="s">
        <v>22</v>
      </c>
      <c r="Y425" s="1" t="s">
        <v>22</v>
      </c>
      <c r="Z425" s="1" t="s">
        <v>22</v>
      </c>
      <c r="AA425" s="1" t="s">
        <v>22</v>
      </c>
      <c r="AB425" s="4" t="s">
        <v>22</v>
      </c>
      <c r="AC425" s="4" t="s">
        <v>22</v>
      </c>
      <c r="BN425" s="1" t="str">
        <v>MAPS S.P.A.</v>
      </c>
      <c r="BO425" t="s">
        <v>1785</v>
      </c>
      <c r="BP425" cm="1">
        <f t="array" ref="BP425">SUM(IF(FREQUENCY(IF($R$2:$R$3000=BO425, MATCH($C$2:$C$3000, $C$2:$C$3000, 0)), ROW($C$2:$C$3000)-ROW($C$2)+1), 1))</f>
        <v>1</v>
      </c>
      <c r="BV425" t="str">
        <v>MAPS S.P.A.</v>
      </c>
      <c r="BW425" cm="1">
        <f t="array" ref="BW425">SUM(--(FREQUENCY(IF($R$2:$R$1538=BV425, MATCH($C$2:$C$1538, $C$2:$C$1538, 0)), ROW($C$2:$C$1538)-ROW($C$2)+1)&gt;0))</f>
        <v>1</v>
      </c>
    </row>
    <row r="426" spans="1:75" ht="31.8" customHeight="1" x14ac:dyDescent="0.3">
      <c r="A426" s="58">
        <v>16</v>
      </c>
      <c r="B426" s="57" t="s">
        <v>3714</v>
      </c>
      <c r="C426" s="1" t="s">
        <v>2304</v>
      </c>
      <c r="D426" s="1" t="s">
        <v>2305</v>
      </c>
      <c r="E426" s="1">
        <v>815289</v>
      </c>
      <c r="F426" s="21">
        <v>43556</v>
      </c>
      <c r="G426" s="21">
        <v>44712</v>
      </c>
      <c r="H426" s="1" t="s">
        <v>22</v>
      </c>
      <c r="I426" s="1" t="s">
        <v>2306</v>
      </c>
      <c r="J426" s="1" t="s">
        <v>22</v>
      </c>
      <c r="K426" s="1" t="s">
        <v>22</v>
      </c>
      <c r="L426" s="1" t="s">
        <v>1219</v>
      </c>
      <c r="M426" s="102" t="s">
        <v>2241</v>
      </c>
      <c r="N426" s="1" t="s">
        <v>1221</v>
      </c>
      <c r="O426" s="1" t="s">
        <v>2307</v>
      </c>
      <c r="P426" s="1" t="s">
        <v>457</v>
      </c>
      <c r="Q426" s="97">
        <f>IFERROR(INDEX(BP:BP, MATCH(R426, BN:BN, 0)), "")</f>
        <v>2</v>
      </c>
      <c r="R426" s="1" t="s">
        <v>2310</v>
      </c>
      <c r="S426" s="1" t="s">
        <v>449</v>
      </c>
      <c r="T426" s="1" t="s">
        <v>2311</v>
      </c>
      <c r="U426" s="1" t="s">
        <v>22</v>
      </c>
      <c r="V426" s="1" t="s">
        <v>22</v>
      </c>
      <c r="W426" s="1" t="s">
        <v>22</v>
      </c>
      <c r="X426" s="1" t="s">
        <v>22</v>
      </c>
      <c r="Y426" s="1" t="s">
        <v>22</v>
      </c>
      <c r="Z426" s="1" t="s">
        <v>22</v>
      </c>
      <c r="AA426" s="1" t="s">
        <v>22</v>
      </c>
      <c r="AB426" s="4" t="s">
        <v>22</v>
      </c>
      <c r="AC426" s="4" t="s">
        <v>22</v>
      </c>
      <c r="BN426" s="93" t="str">
        <v>MY ENERGIA ONER SL</v>
      </c>
      <c r="BO426" t="s">
        <v>1787</v>
      </c>
      <c r="BP426" cm="1">
        <f t="array" ref="BP426">SUM(IF(FREQUENCY(IF($R$2:$R$3000=BO426, MATCH($C$2:$C$3000, $C$2:$C$3000, 0)), ROW($C$2:$C$3000)-ROW($C$2)+1), 1))</f>
        <v>1</v>
      </c>
      <c r="BV426" t="str">
        <v>MY ENERGIA ONER SL</v>
      </c>
      <c r="BW426" cm="1">
        <f t="array" ref="BW426">SUM(--(FREQUENCY(IF($R$2:$R$1538=BV426, MATCH($C$2:$C$1538, $C$2:$C$1538, 0)), ROW($C$2:$C$1538)-ROW($C$2)+1)&gt;0))</f>
        <v>1</v>
      </c>
    </row>
    <row r="427" spans="1:75" ht="31.8" customHeight="1" x14ac:dyDescent="0.3">
      <c r="A427" s="58">
        <v>16</v>
      </c>
      <c r="B427" s="57" t="s">
        <v>3714</v>
      </c>
      <c r="C427" s="1" t="s">
        <v>2304</v>
      </c>
      <c r="D427" s="1" t="s">
        <v>2305</v>
      </c>
      <c r="E427" s="1">
        <v>815289</v>
      </c>
      <c r="F427" s="21">
        <v>43556</v>
      </c>
      <c r="G427" s="21">
        <v>44712</v>
      </c>
      <c r="H427" s="1" t="s">
        <v>22</v>
      </c>
      <c r="I427" s="1" t="s">
        <v>2306</v>
      </c>
      <c r="J427" s="1" t="s">
        <v>22</v>
      </c>
      <c r="K427" s="1" t="s">
        <v>22</v>
      </c>
      <c r="L427" s="1" t="s">
        <v>1219</v>
      </c>
      <c r="M427" s="102" t="s">
        <v>2241</v>
      </c>
      <c r="N427" s="1" t="s">
        <v>1221</v>
      </c>
      <c r="O427" s="1" t="s">
        <v>2307</v>
      </c>
      <c r="P427" s="1" t="s">
        <v>457</v>
      </c>
      <c r="Q427" s="97">
        <f>IFERROR(INDEX(BP:BP, MATCH(R427, BN:BN, 0)), "")</f>
        <v>7</v>
      </c>
      <c r="R427" s="1" t="s">
        <v>1639</v>
      </c>
      <c r="S427" s="1" t="s">
        <v>449</v>
      </c>
      <c r="T427" s="1" t="s">
        <v>2309</v>
      </c>
      <c r="U427" s="1" t="s">
        <v>22</v>
      </c>
      <c r="V427" s="1" t="s">
        <v>22</v>
      </c>
      <c r="W427" s="1" t="s">
        <v>22</v>
      </c>
      <c r="X427" s="1" t="s">
        <v>22</v>
      </c>
      <c r="Y427" s="1" t="s">
        <v>22</v>
      </c>
      <c r="Z427" s="1" t="s">
        <v>22</v>
      </c>
      <c r="AA427" s="1" t="s">
        <v>22</v>
      </c>
      <c r="AB427" s="4" t="s">
        <v>22</v>
      </c>
      <c r="AC427" s="4" t="s">
        <v>22</v>
      </c>
      <c r="BN427" s="1" t="str">
        <v>SMART INNOVATION NORWAY AS</v>
      </c>
      <c r="BO427" t="s">
        <v>1789</v>
      </c>
      <c r="BP427" cm="1">
        <f t="array" ref="BP427">SUM(IF(FREQUENCY(IF($R$2:$R$3000=BO427, MATCH($C$2:$C$3000, $C$2:$C$3000, 0)), ROW($C$2:$C$3000)-ROW($C$2)+1), 1))</f>
        <v>1</v>
      </c>
      <c r="BV427" t="str">
        <v>SMART INNOVATION NORWAY AS</v>
      </c>
      <c r="BW427" cm="1">
        <f t="array" ref="BW427">SUM(--(FREQUENCY(IF($R$2:$R$1538=BV427, MATCH($C$2:$C$1538, $C$2:$C$1538, 0)), ROW($C$2:$C$1538)-ROW($C$2)+1)&gt;0))</f>
        <v>1</v>
      </c>
    </row>
    <row r="428" spans="1:75" ht="31.8" customHeight="1" x14ac:dyDescent="0.3">
      <c r="A428" s="58">
        <v>16</v>
      </c>
      <c r="B428" s="57" t="s">
        <v>3714</v>
      </c>
      <c r="C428" s="1" t="s">
        <v>2304</v>
      </c>
      <c r="D428" s="1" t="s">
        <v>2305</v>
      </c>
      <c r="E428" s="1">
        <v>815289</v>
      </c>
      <c r="F428" s="21">
        <v>43556</v>
      </c>
      <c r="G428" s="21">
        <v>44712</v>
      </c>
      <c r="H428" s="1" t="s">
        <v>22</v>
      </c>
      <c r="I428" s="1" t="s">
        <v>2306</v>
      </c>
      <c r="J428" s="1" t="s">
        <v>22</v>
      </c>
      <c r="K428" s="1" t="s">
        <v>22</v>
      </c>
      <c r="L428" s="1" t="s">
        <v>1219</v>
      </c>
      <c r="M428" s="102" t="s">
        <v>2241</v>
      </c>
      <c r="N428" s="1" t="s">
        <v>1221</v>
      </c>
      <c r="O428" s="1" t="s">
        <v>2307</v>
      </c>
      <c r="P428" s="1" t="s">
        <v>457</v>
      </c>
      <c r="Q428" s="97">
        <f>IFERROR(INDEX(BP:BP, MATCH(R428, BN:BN, 0)), "")</f>
        <v>2</v>
      </c>
      <c r="R428" s="1" t="s">
        <v>2324</v>
      </c>
      <c r="S428" s="1" t="s">
        <v>449</v>
      </c>
      <c r="T428" s="1" t="s">
        <v>2325</v>
      </c>
      <c r="U428" s="1" t="s">
        <v>22</v>
      </c>
      <c r="V428" s="1" t="s">
        <v>22</v>
      </c>
      <c r="W428" s="1" t="s">
        <v>22</v>
      </c>
      <c r="X428" s="1" t="s">
        <v>22</v>
      </c>
      <c r="Y428" s="1" t="s">
        <v>22</v>
      </c>
      <c r="Z428" s="1" t="s">
        <v>22</v>
      </c>
      <c r="AA428" s="1" t="s">
        <v>22</v>
      </c>
      <c r="AB428" s="4" t="s">
        <v>22</v>
      </c>
      <c r="AC428" s="4" t="s">
        <v>22</v>
      </c>
      <c r="BN428" s="93" t="str">
        <v>AALTO KORKEAKOULUSAATIO SR</v>
      </c>
      <c r="BO428" t="s">
        <v>1791</v>
      </c>
      <c r="BP428" cm="1">
        <f t="array" ref="BP428">SUM(IF(FREQUENCY(IF($R$2:$R$3000=BO428, MATCH($C$2:$C$3000, $C$2:$C$3000, 0)), ROW($C$2:$C$3000)-ROW($C$2)+1), 1))</f>
        <v>1</v>
      </c>
      <c r="BV428" t="str">
        <v>AALTO KORKEAKOULUSAATIO SR</v>
      </c>
      <c r="BW428" cm="1">
        <f t="array" ref="BW428">SUM(--(FREQUENCY(IF($R$2:$R$1538=BV428, MATCH($C$2:$C$1538, $C$2:$C$1538, 0)), ROW($C$2:$C$1538)-ROW($C$2)+1)&gt;0))</f>
        <v>1</v>
      </c>
    </row>
    <row r="429" spans="1:75" ht="31.8" customHeight="1" x14ac:dyDescent="0.3">
      <c r="A429" s="56">
        <v>14</v>
      </c>
      <c r="B429" s="54" t="s">
        <v>3712</v>
      </c>
      <c r="C429" s="1" t="s">
        <v>1391</v>
      </c>
      <c r="D429" s="1" t="s">
        <v>1381</v>
      </c>
      <c r="E429" s="1">
        <v>101084205</v>
      </c>
      <c r="F429" s="21">
        <v>44927</v>
      </c>
      <c r="G429" s="21">
        <v>46387</v>
      </c>
      <c r="H429" s="1" t="s">
        <v>22</v>
      </c>
      <c r="I429" s="1" t="s">
        <v>22</v>
      </c>
      <c r="J429" s="1" t="s">
        <v>22</v>
      </c>
      <c r="K429" s="1" t="s">
        <v>22</v>
      </c>
      <c r="L429" s="1" t="s">
        <v>128</v>
      </c>
      <c r="M429" s="102" t="s">
        <v>1327</v>
      </c>
      <c r="N429" s="1" t="s">
        <v>1328</v>
      </c>
      <c r="O429" s="1" t="s">
        <v>1392</v>
      </c>
      <c r="P429" s="1" t="s">
        <v>22</v>
      </c>
      <c r="Q429" s="97">
        <f>IFERROR(INDEX(BP:BP, MATCH(R429, BN:BN, 0)), "")</f>
        <v>3</v>
      </c>
      <c r="R429" s="1" t="s">
        <v>107</v>
      </c>
      <c r="S429" s="1" t="s">
        <v>38</v>
      </c>
      <c r="T429" s="1" t="s">
        <v>22</v>
      </c>
      <c r="U429" s="1" t="s">
        <v>22</v>
      </c>
      <c r="V429" s="1" t="s">
        <v>22</v>
      </c>
      <c r="W429" s="1" t="s">
        <v>22</v>
      </c>
      <c r="X429" s="1" t="s">
        <v>22</v>
      </c>
      <c r="Y429" s="1" t="s">
        <v>22</v>
      </c>
      <c r="Z429" s="1" t="s">
        <v>22</v>
      </c>
      <c r="AA429" s="1" t="s">
        <v>22</v>
      </c>
      <c r="AB429" s="4" t="s">
        <v>22</v>
      </c>
      <c r="AC429" s="4" t="s">
        <v>22</v>
      </c>
      <c r="BN429" s="1" t="str">
        <v>IMPERIAL COLLEGE OF SCIENCE TECHNOLOGY AND MEDICINE</v>
      </c>
      <c r="BO429" t="s">
        <v>1793</v>
      </c>
      <c r="BP429" cm="1">
        <f t="array" ref="BP429">SUM(IF(FREQUENCY(IF($R$2:$R$3000=BO429, MATCH($C$2:$C$3000, $C$2:$C$3000, 0)), ROW($C$2:$C$3000)-ROW($C$2)+1), 1))</f>
        <v>1</v>
      </c>
      <c r="BV429" t="str">
        <v>IMPERIAL COLLEGE OF SCIENCE TECHNOLOGY AND MEDICINE</v>
      </c>
      <c r="BW429" cm="1">
        <f t="array" ref="BW429">SUM(--(FREQUENCY(IF($R$2:$R$1538=BV429, MATCH($C$2:$C$1538, $C$2:$C$1538, 0)), ROW($C$2:$C$1538)-ROW($C$2)+1)&gt;0))</f>
        <v>1</v>
      </c>
    </row>
    <row r="430" spans="1:75" ht="31.8" customHeight="1" x14ac:dyDescent="0.3">
      <c r="A430" s="56">
        <v>14</v>
      </c>
      <c r="B430" s="54" t="s">
        <v>3712</v>
      </c>
      <c r="C430" s="1" t="s">
        <v>1391</v>
      </c>
      <c r="D430" s="1" t="s">
        <v>1381</v>
      </c>
      <c r="E430" s="1">
        <v>101084205</v>
      </c>
      <c r="F430" s="21">
        <v>44927</v>
      </c>
      <c r="G430" s="21">
        <v>46387</v>
      </c>
      <c r="H430" s="1" t="s">
        <v>22</v>
      </c>
      <c r="I430" s="1" t="s">
        <v>22</v>
      </c>
      <c r="J430" s="1" t="s">
        <v>22</v>
      </c>
      <c r="K430" s="1" t="s">
        <v>22</v>
      </c>
      <c r="L430" s="1" t="s">
        <v>128</v>
      </c>
      <c r="M430" s="102" t="s">
        <v>1327</v>
      </c>
      <c r="N430" s="1" t="s">
        <v>1328</v>
      </c>
      <c r="O430" s="1" t="s">
        <v>1392</v>
      </c>
      <c r="P430" s="1" t="s">
        <v>408</v>
      </c>
      <c r="Q430" s="97">
        <f>IFERROR(INDEX(BP:BP, MATCH(R430, BN:BN, 0)), "")</f>
        <v>1</v>
      </c>
      <c r="R430" s="1" t="s">
        <v>1336</v>
      </c>
      <c r="S430" s="1" t="s">
        <v>121</v>
      </c>
      <c r="T430" s="1" t="s">
        <v>22</v>
      </c>
      <c r="U430" s="1" t="s">
        <v>1393</v>
      </c>
      <c r="V430" s="1" t="s">
        <v>22</v>
      </c>
      <c r="W430" s="1" t="s">
        <v>1394</v>
      </c>
      <c r="X430" s="1" t="s">
        <v>1395</v>
      </c>
      <c r="Y430" s="1" t="s">
        <v>1396</v>
      </c>
      <c r="Z430" s="1" t="s">
        <v>1397</v>
      </c>
      <c r="AA430" s="1" t="s">
        <v>1398</v>
      </c>
      <c r="AB430" s="4" t="s">
        <v>22</v>
      </c>
      <c r="AC430" s="4" t="s">
        <v>22</v>
      </c>
      <c r="BN430" s="93" t="str">
        <v>TECHNISCHE UNIVERSITAET MUENCHEN</v>
      </c>
      <c r="BO430" t="s">
        <v>1795</v>
      </c>
      <c r="BP430" cm="1">
        <f t="array" ref="BP430">SUM(IF(FREQUENCY(IF($R$2:$R$3000=BO430, MATCH($C$2:$C$3000, $C$2:$C$3000, 0)), ROW($C$2:$C$3000)-ROW($C$2)+1), 1))</f>
        <v>1</v>
      </c>
      <c r="BV430" t="str">
        <v>TECHNISCHE UNIVERSITAET MUENCHEN</v>
      </c>
      <c r="BW430" cm="1">
        <f t="array" ref="BW430">SUM(--(FREQUENCY(IF($R$2:$R$1538=BV430, MATCH($C$2:$C$1538, $C$2:$C$1538, 0)), ROW($C$2:$C$1538)-ROW($C$2)+1)&gt;0))</f>
        <v>3</v>
      </c>
    </row>
    <row r="431" spans="1:75" ht="31.8" customHeight="1" x14ac:dyDescent="0.3">
      <c r="A431" s="56">
        <v>14</v>
      </c>
      <c r="B431" s="54" t="s">
        <v>3712</v>
      </c>
      <c r="C431" s="1" t="s">
        <v>1391</v>
      </c>
      <c r="D431" s="1" t="s">
        <v>1381</v>
      </c>
      <c r="E431" s="1">
        <v>101084205</v>
      </c>
      <c r="F431" s="21">
        <v>44927</v>
      </c>
      <c r="G431" s="21">
        <v>46387</v>
      </c>
      <c r="H431" s="1" t="s">
        <v>22</v>
      </c>
      <c r="I431" s="1" t="s">
        <v>22</v>
      </c>
      <c r="J431" s="1" t="s">
        <v>22</v>
      </c>
      <c r="K431" s="1" t="s">
        <v>22</v>
      </c>
      <c r="L431" s="1" t="s">
        <v>128</v>
      </c>
      <c r="M431" s="102" t="s">
        <v>1327</v>
      </c>
      <c r="N431" s="1" t="s">
        <v>1328</v>
      </c>
      <c r="O431" s="1" t="s">
        <v>1392</v>
      </c>
      <c r="P431" s="1" t="s">
        <v>22</v>
      </c>
      <c r="Q431" s="97">
        <f>IFERROR(INDEX(BP:BP, MATCH(R431, BN:BN, 0)), "")</f>
        <v>1</v>
      </c>
      <c r="R431" s="1" t="s">
        <v>360</v>
      </c>
      <c r="S431" s="1" t="s">
        <v>38</v>
      </c>
      <c r="T431" s="1" t="s">
        <v>22</v>
      </c>
      <c r="U431" s="1" t="s">
        <v>22</v>
      </c>
      <c r="V431" s="1" t="s">
        <v>22</v>
      </c>
      <c r="W431" s="1" t="s">
        <v>22</v>
      </c>
      <c r="X431" s="1" t="s">
        <v>22</v>
      </c>
      <c r="Y431" s="1" t="s">
        <v>22</v>
      </c>
      <c r="Z431" s="1" t="s">
        <v>22</v>
      </c>
      <c r="AA431" s="1" t="s">
        <v>22</v>
      </c>
      <c r="AB431" s="4" t="s">
        <v>22</v>
      </c>
      <c r="AC431" s="4" t="s">
        <v>22</v>
      </c>
      <c r="BN431" s="1" t="str">
        <v>TURUN YLIOPISTO</v>
      </c>
      <c r="BO431" t="s">
        <v>1797</v>
      </c>
      <c r="BP431" cm="1">
        <f t="array" ref="BP431">SUM(IF(FREQUENCY(IF($R$2:$R$3000=BO431, MATCH($C$2:$C$3000, $C$2:$C$3000, 0)), ROW($C$2:$C$3000)-ROW($C$2)+1), 1))</f>
        <v>1</v>
      </c>
      <c r="BV431" t="str">
        <v>TURUN YLIOPISTO</v>
      </c>
      <c r="BW431" cm="1">
        <f t="array" ref="BW431">SUM(--(FREQUENCY(IF($R$2:$R$1538=BV431, MATCH($C$2:$C$1538, $C$2:$C$1538, 0)), ROW($C$2:$C$1538)-ROW($C$2)+1)&gt;0))</f>
        <v>1</v>
      </c>
    </row>
    <row r="432" spans="1:75" ht="31.8" customHeight="1" x14ac:dyDescent="0.3">
      <c r="A432" s="56">
        <v>14</v>
      </c>
      <c r="B432" s="54" t="s">
        <v>3712</v>
      </c>
      <c r="C432" s="1" t="s">
        <v>1380</v>
      </c>
      <c r="D432" s="1" t="s">
        <v>1381</v>
      </c>
      <c r="E432" s="1">
        <v>718838</v>
      </c>
      <c r="F432" s="21">
        <v>42430</v>
      </c>
      <c r="G432" s="21">
        <v>42613</v>
      </c>
      <c r="H432" s="1" t="s">
        <v>22</v>
      </c>
      <c r="I432" s="1" t="s">
        <v>22</v>
      </c>
      <c r="J432" s="1" t="s">
        <v>22</v>
      </c>
      <c r="K432" s="1" t="s">
        <v>22</v>
      </c>
      <c r="L432" s="1" t="s">
        <v>1382</v>
      </c>
      <c r="M432" s="102" t="s">
        <v>1383</v>
      </c>
      <c r="N432" s="1" t="s">
        <v>1384</v>
      </c>
      <c r="O432" s="1" t="s">
        <v>1385</v>
      </c>
      <c r="P432" s="1" t="s">
        <v>408</v>
      </c>
      <c r="Q432" s="97">
        <f>IFERROR(INDEX(BP:BP, MATCH(R432, BN:BN, 0)), "")</f>
        <v>1</v>
      </c>
      <c r="R432" s="1" t="s">
        <v>1386</v>
      </c>
      <c r="S432" s="1" t="s">
        <v>132</v>
      </c>
      <c r="T432" s="1" t="s">
        <v>22</v>
      </c>
      <c r="U432" s="1" t="s">
        <v>1387</v>
      </c>
      <c r="V432" s="1" t="s">
        <v>22</v>
      </c>
      <c r="W432" s="1" t="s">
        <v>1388</v>
      </c>
      <c r="X432" s="1" t="s">
        <v>576</v>
      </c>
      <c r="Y432" s="1" t="s">
        <v>1389</v>
      </c>
      <c r="Z432" s="1" t="s">
        <v>22</v>
      </c>
      <c r="AA432" s="1" t="s">
        <v>1390</v>
      </c>
      <c r="AB432" s="4" t="s">
        <v>22</v>
      </c>
      <c r="AC432" s="4" t="s">
        <v>22</v>
      </c>
      <c r="BN432" s="93" t="str">
        <v>UNIVERSITY OF LIMERICK</v>
      </c>
      <c r="BO432" t="s">
        <v>1799</v>
      </c>
      <c r="BP432" cm="1">
        <f t="array" ref="BP432">SUM(IF(FREQUENCY(IF($R$2:$R$3000=BO432, MATCH($C$2:$C$3000, $C$2:$C$3000, 0)), ROW($C$2:$C$3000)-ROW($C$2)+1), 1))</f>
        <v>1</v>
      </c>
      <c r="BV432" t="str">
        <v>UNIVERSITY OF LIMERICK</v>
      </c>
      <c r="BW432" cm="1">
        <f t="array" ref="BW432">SUM(--(FREQUENCY(IF($R$2:$R$1538=BV432, MATCH($C$2:$C$1538, $C$2:$C$1538, 0)), ROW($C$2:$C$1538)-ROW($C$2)+1)&gt;0))</f>
        <v>1</v>
      </c>
    </row>
    <row r="433" spans="1:75" ht="31.8" customHeight="1" x14ac:dyDescent="0.3">
      <c r="A433" s="56">
        <v>14</v>
      </c>
      <c r="B433" s="54" t="s">
        <v>3712</v>
      </c>
      <c r="C433" s="1" t="s">
        <v>1391</v>
      </c>
      <c r="D433" s="1" t="s">
        <v>1381</v>
      </c>
      <c r="E433" s="1">
        <v>101084205</v>
      </c>
      <c r="F433" s="21">
        <v>44927</v>
      </c>
      <c r="G433" s="21">
        <v>46387</v>
      </c>
      <c r="H433" s="1" t="s">
        <v>22</v>
      </c>
      <c r="I433" s="1" t="s">
        <v>22</v>
      </c>
      <c r="J433" s="1" t="s">
        <v>22</v>
      </c>
      <c r="K433" s="1" t="s">
        <v>22</v>
      </c>
      <c r="L433" s="1" t="s">
        <v>128</v>
      </c>
      <c r="M433" s="102" t="s">
        <v>1327</v>
      </c>
      <c r="N433" s="1" t="s">
        <v>1328</v>
      </c>
      <c r="O433" s="1" t="s">
        <v>1392</v>
      </c>
      <c r="P433" s="1" t="s">
        <v>22</v>
      </c>
      <c r="Q433" s="97">
        <f>IFERROR(INDEX(BP:BP, MATCH(R433, BN:BN, 0)), "")</f>
        <v>2</v>
      </c>
      <c r="R433" s="1" t="s">
        <v>1399</v>
      </c>
      <c r="S433" s="1" t="s">
        <v>123</v>
      </c>
      <c r="T433" s="1" t="s">
        <v>22</v>
      </c>
      <c r="U433" s="1" t="s">
        <v>22</v>
      </c>
      <c r="V433" s="1" t="s">
        <v>22</v>
      </c>
      <c r="W433" s="1" t="s">
        <v>22</v>
      </c>
      <c r="X433" s="1" t="s">
        <v>22</v>
      </c>
      <c r="Y433" s="1" t="s">
        <v>22</v>
      </c>
      <c r="Z433" s="1" t="s">
        <v>22</v>
      </c>
      <c r="AA433" s="1" t="s">
        <v>22</v>
      </c>
      <c r="AB433" s="4" t="s">
        <v>22</v>
      </c>
      <c r="AC433" s="4" t="s">
        <v>22</v>
      </c>
      <c r="BN433" s="1" t="str">
        <v>VYSOKE UCENI TECHNICKE V BRNE</v>
      </c>
      <c r="BO433" t="s">
        <v>1801</v>
      </c>
      <c r="BP433" cm="1">
        <f t="array" ref="BP433">SUM(IF(FREQUENCY(IF($R$2:$R$3000=BO433, MATCH($C$2:$C$3000, $C$2:$C$3000, 0)), ROW($C$2:$C$3000)-ROW($C$2)+1), 1))</f>
        <v>1</v>
      </c>
      <c r="BV433" t="str">
        <v>VYSOKE UCENI TECHNICKE V BRNE</v>
      </c>
      <c r="BW433" cm="1">
        <f t="array" ref="BW433">SUM(--(FREQUENCY(IF($R$2:$R$1538=BV433, MATCH($C$2:$C$1538, $C$2:$C$1538, 0)), ROW($C$2:$C$1538)-ROW($C$2)+1)&gt;0))</f>
        <v>1</v>
      </c>
    </row>
    <row r="434" spans="1:75" ht="31.8" customHeight="1" x14ac:dyDescent="0.3">
      <c r="A434" s="56">
        <v>16</v>
      </c>
      <c r="B434" s="54" t="s">
        <v>3714</v>
      </c>
      <c r="C434" s="1" t="s">
        <v>2343</v>
      </c>
      <c r="D434" s="1" t="s">
        <v>2344</v>
      </c>
      <c r="E434" s="1" t="s">
        <v>2345</v>
      </c>
      <c r="F434" s="21">
        <v>44805</v>
      </c>
      <c r="G434" s="21">
        <v>46265</v>
      </c>
      <c r="H434" s="1" t="s">
        <v>22</v>
      </c>
      <c r="I434" s="1" t="s">
        <v>2346</v>
      </c>
      <c r="J434" s="1" t="s">
        <v>22</v>
      </c>
      <c r="K434" s="1" t="s">
        <v>22</v>
      </c>
      <c r="L434" s="1" t="s">
        <v>2164</v>
      </c>
      <c r="M434" s="102" t="s">
        <v>2165</v>
      </c>
      <c r="N434" s="1" t="s">
        <v>2166</v>
      </c>
      <c r="O434" s="1" t="s">
        <v>2347</v>
      </c>
      <c r="P434" s="1" t="s">
        <v>1273</v>
      </c>
      <c r="Q434" s="97">
        <f>IFERROR(INDEX(BP:BP, MATCH(R434, BN:BN, 0)), "")</f>
        <v>1</v>
      </c>
      <c r="R434" s="1" t="s">
        <v>2366</v>
      </c>
      <c r="S434" s="1" t="s">
        <v>1442</v>
      </c>
      <c r="T434" s="2">
        <v>0</v>
      </c>
      <c r="U434" s="1" t="s">
        <v>22</v>
      </c>
      <c r="V434" s="1" t="s">
        <v>22</v>
      </c>
      <c r="W434" s="1" t="s">
        <v>22</v>
      </c>
      <c r="X434" s="1" t="s">
        <v>22</v>
      </c>
      <c r="Y434" s="1" t="s">
        <v>22</v>
      </c>
      <c r="Z434" s="1" t="s">
        <v>22</v>
      </c>
      <c r="AA434" s="1" t="s">
        <v>22</v>
      </c>
      <c r="AB434" s="4" t="s">
        <v>22</v>
      </c>
      <c r="AC434" s="4" t="s">
        <v>22</v>
      </c>
      <c r="BN434" s="93" t="str">
        <v>FONDAZIONE BRUNO KESSLER</v>
      </c>
      <c r="BO434" t="s">
        <v>1803</v>
      </c>
      <c r="BP434" cm="1">
        <f t="array" ref="BP434">SUM(IF(FREQUENCY(IF($R$2:$R$3000=BO434, MATCH($C$2:$C$3000, $C$2:$C$3000, 0)), ROW($C$2:$C$3000)-ROW($C$2)+1), 1))</f>
        <v>1</v>
      </c>
      <c r="BV434" t="str">
        <v>FONDAZIONE BRUNO KESSLER</v>
      </c>
      <c r="BW434" cm="1">
        <f t="array" ref="BW434">SUM(--(FREQUENCY(IF($R$2:$R$1538=BV434, MATCH($C$2:$C$1538, $C$2:$C$1538, 0)), ROW($C$2:$C$1538)-ROW($C$2)+1)&gt;0))</f>
        <v>1</v>
      </c>
    </row>
    <row r="435" spans="1:75" ht="31.8" customHeight="1" x14ac:dyDescent="0.3">
      <c r="A435" s="58">
        <v>16</v>
      </c>
      <c r="B435" s="57" t="s">
        <v>3714</v>
      </c>
      <c r="C435" s="1" t="s">
        <v>2343</v>
      </c>
      <c r="D435" s="1" t="s">
        <v>2344</v>
      </c>
      <c r="E435" s="1" t="s">
        <v>2345</v>
      </c>
      <c r="F435" s="21">
        <v>44805</v>
      </c>
      <c r="G435" s="21">
        <v>46265</v>
      </c>
      <c r="H435" s="1" t="s">
        <v>22</v>
      </c>
      <c r="I435" s="1" t="s">
        <v>2346</v>
      </c>
      <c r="J435" s="1" t="s">
        <v>22</v>
      </c>
      <c r="K435" s="1" t="s">
        <v>22</v>
      </c>
      <c r="L435" s="1" t="s">
        <v>2164</v>
      </c>
      <c r="M435" s="102" t="s">
        <v>2165</v>
      </c>
      <c r="N435" s="1" t="s">
        <v>2166</v>
      </c>
      <c r="O435" s="1" t="s">
        <v>2347</v>
      </c>
      <c r="P435" s="1" t="s">
        <v>1273</v>
      </c>
      <c r="Q435" s="97">
        <f>IFERROR(INDEX(BP:BP, MATCH(R435, BN:BN, 0)), "")</f>
        <v>1</v>
      </c>
      <c r="R435" s="1" t="s">
        <v>1336</v>
      </c>
      <c r="S435" s="1" t="s">
        <v>121</v>
      </c>
      <c r="T435" s="2">
        <v>0</v>
      </c>
      <c r="U435" s="1" t="s">
        <v>22</v>
      </c>
      <c r="V435" s="1" t="s">
        <v>22</v>
      </c>
      <c r="W435" s="1" t="s">
        <v>22</v>
      </c>
      <c r="X435" s="1" t="s">
        <v>22</v>
      </c>
      <c r="Y435" s="1" t="s">
        <v>22</v>
      </c>
      <c r="Z435" s="1" t="s">
        <v>22</v>
      </c>
      <c r="AA435" s="1" t="s">
        <v>22</v>
      </c>
      <c r="AB435" s="4" t="s">
        <v>22</v>
      </c>
      <c r="AC435" s="4" t="s">
        <v>22</v>
      </c>
      <c r="BN435" s="1" t="str">
        <v>GKN POWDER METALLURGY ENGINEERING GMBH</v>
      </c>
      <c r="BO435" t="s">
        <v>1805</v>
      </c>
      <c r="BP435" cm="1">
        <f t="array" ref="BP435">SUM(IF(FREQUENCY(IF($R$2:$R$3000=BO435, MATCH($C$2:$C$3000, $C$2:$C$3000, 0)), ROW($C$2:$C$3000)-ROW($C$2)+1), 1))</f>
        <v>1</v>
      </c>
      <c r="BV435" t="str">
        <v>GKN POWDER METALLURGY ENGINEERING GMBH</v>
      </c>
      <c r="BW435" cm="1">
        <f t="array" ref="BW435">SUM(--(FREQUENCY(IF($R$2:$R$1538=BV435, MATCH($C$2:$C$1538, $C$2:$C$1538, 0)), ROW($C$2:$C$1538)-ROW($C$2)+1)&gt;0))</f>
        <v>1</v>
      </c>
    </row>
    <row r="436" spans="1:75" ht="31.8" customHeight="1" x14ac:dyDescent="0.3">
      <c r="A436" s="58">
        <v>16</v>
      </c>
      <c r="B436" s="57" t="s">
        <v>3714</v>
      </c>
      <c r="C436" s="1" t="s">
        <v>2343</v>
      </c>
      <c r="D436" s="1" t="s">
        <v>2344</v>
      </c>
      <c r="E436" s="1" t="s">
        <v>2345</v>
      </c>
      <c r="F436" s="21">
        <v>44805</v>
      </c>
      <c r="G436" s="21">
        <v>46265</v>
      </c>
      <c r="H436" s="1" t="s">
        <v>22</v>
      </c>
      <c r="I436" s="1" t="s">
        <v>2346</v>
      </c>
      <c r="J436" s="1" t="s">
        <v>22</v>
      </c>
      <c r="K436" s="1" t="s">
        <v>22</v>
      </c>
      <c r="L436" s="1" t="s">
        <v>2164</v>
      </c>
      <c r="M436" s="102" t="s">
        <v>2165</v>
      </c>
      <c r="N436" s="1" t="s">
        <v>2166</v>
      </c>
      <c r="O436" s="1" t="s">
        <v>2347</v>
      </c>
      <c r="P436" s="1" t="s">
        <v>1273</v>
      </c>
      <c r="Q436" s="97">
        <f>IFERROR(INDEX(BP:BP, MATCH(R436, BN:BN, 0)), "")</f>
        <v>3</v>
      </c>
      <c r="R436" s="1" t="s">
        <v>2359</v>
      </c>
      <c r="S436" s="1" t="s">
        <v>238</v>
      </c>
      <c r="T436" s="2">
        <v>0</v>
      </c>
      <c r="U436" s="1" t="s">
        <v>22</v>
      </c>
      <c r="V436" s="1" t="s">
        <v>22</v>
      </c>
      <c r="W436" s="1" t="s">
        <v>22</v>
      </c>
      <c r="X436" s="1" t="s">
        <v>22</v>
      </c>
      <c r="Y436" s="1" t="s">
        <v>22</v>
      </c>
      <c r="Z436" s="1" t="s">
        <v>22</v>
      </c>
      <c r="AA436" s="1" t="s">
        <v>22</v>
      </c>
      <c r="AB436" s="4" t="s">
        <v>22</v>
      </c>
      <c r="AC436" s="4" t="s">
        <v>22</v>
      </c>
      <c r="BN436" s="93" t="str">
        <v>HELMHOLTZ-ZENTRUM HEREON GMBH</v>
      </c>
      <c r="BO436" t="s">
        <v>1807</v>
      </c>
      <c r="BP436" cm="1">
        <f t="array" ref="BP436">SUM(IF(FREQUENCY(IF($R$2:$R$3000=BO436, MATCH($C$2:$C$3000, $C$2:$C$3000, 0)), ROW($C$2:$C$3000)-ROW($C$2)+1), 1))</f>
        <v>1</v>
      </c>
      <c r="BV436" t="str">
        <v>HELMHOLTZ-ZENTRUM HEREON GMBH</v>
      </c>
      <c r="BW436" cm="1">
        <f t="array" ref="BW436">SUM(--(FREQUENCY(IF($R$2:$R$1538=BV436, MATCH($C$2:$C$1538, $C$2:$C$1538, 0)), ROW($C$2:$C$1538)-ROW($C$2)+1)&gt;0))</f>
        <v>1</v>
      </c>
    </row>
    <row r="437" spans="1:75" ht="31.8" customHeight="1" x14ac:dyDescent="0.3">
      <c r="A437" s="58">
        <v>16</v>
      </c>
      <c r="B437" s="57" t="s">
        <v>3714</v>
      </c>
      <c r="C437" s="1" t="s">
        <v>2343</v>
      </c>
      <c r="D437" s="1" t="s">
        <v>2344</v>
      </c>
      <c r="E437" s="1" t="s">
        <v>2345</v>
      </c>
      <c r="F437" s="21">
        <v>44805</v>
      </c>
      <c r="G437" s="21">
        <v>46265</v>
      </c>
      <c r="H437" s="1" t="s">
        <v>22</v>
      </c>
      <c r="I437" s="1" t="s">
        <v>2346</v>
      </c>
      <c r="J437" s="1" t="s">
        <v>22</v>
      </c>
      <c r="K437" s="1" t="s">
        <v>22</v>
      </c>
      <c r="L437" s="1" t="s">
        <v>2164</v>
      </c>
      <c r="M437" s="102" t="s">
        <v>2165</v>
      </c>
      <c r="N437" s="1" t="s">
        <v>2166</v>
      </c>
      <c r="O437" s="1" t="s">
        <v>2347</v>
      </c>
      <c r="P437" s="1" t="s">
        <v>457</v>
      </c>
      <c r="Q437" s="97">
        <f>IFERROR(INDEX(BP:BP, MATCH(R437, BN:BN, 0)), "")</f>
        <v>1</v>
      </c>
      <c r="R437" s="1" t="s">
        <v>1484</v>
      </c>
      <c r="S437" s="1" t="s">
        <v>36</v>
      </c>
      <c r="T437" s="1" t="s">
        <v>2355</v>
      </c>
      <c r="U437" s="1" t="s">
        <v>22</v>
      </c>
      <c r="V437" s="1" t="s">
        <v>22</v>
      </c>
      <c r="W437" s="1" t="s">
        <v>22</v>
      </c>
      <c r="X437" s="1" t="s">
        <v>22</v>
      </c>
      <c r="Y437" s="1" t="s">
        <v>22</v>
      </c>
      <c r="Z437" s="1" t="s">
        <v>22</v>
      </c>
      <c r="AA437" s="1" t="s">
        <v>22</v>
      </c>
      <c r="AB437" s="4" t="s">
        <v>22</v>
      </c>
      <c r="AC437" s="4" t="s">
        <v>22</v>
      </c>
      <c r="BN437" s="1" t="str">
        <v>INSTITUTT FOR ENERGITEKNIKK</v>
      </c>
      <c r="BO437" t="s">
        <v>1809</v>
      </c>
      <c r="BP437" cm="1">
        <f t="array" ref="BP437">SUM(IF(FREQUENCY(IF($R$2:$R$3000=BO437, MATCH($C$2:$C$3000, $C$2:$C$3000, 0)), ROW($C$2:$C$3000)-ROW($C$2)+1), 1))</f>
        <v>1</v>
      </c>
      <c r="BV437" t="str">
        <v>INSTITUTT FOR ENERGITEKNIKK</v>
      </c>
      <c r="BW437" cm="1">
        <f t="array" ref="BW437">SUM(--(FREQUENCY(IF($R$2:$R$1538=BV437, MATCH($C$2:$C$1538, $C$2:$C$1538, 0)), ROW($C$2:$C$1538)-ROW($C$2)+1)&gt;0))</f>
        <v>1</v>
      </c>
    </row>
    <row r="438" spans="1:75" ht="31.8" customHeight="1" x14ac:dyDescent="0.3">
      <c r="A438" s="56">
        <v>16</v>
      </c>
      <c r="B438" s="54" t="s">
        <v>3714</v>
      </c>
      <c r="C438" s="1" t="s">
        <v>2343</v>
      </c>
      <c r="D438" s="1" t="s">
        <v>2344</v>
      </c>
      <c r="E438" s="1" t="s">
        <v>2345</v>
      </c>
      <c r="F438" s="21">
        <v>44805</v>
      </c>
      <c r="G438" s="21">
        <v>46265</v>
      </c>
      <c r="H438" s="1" t="s">
        <v>22</v>
      </c>
      <c r="I438" s="1" t="s">
        <v>2346</v>
      </c>
      <c r="J438" s="1" t="s">
        <v>22</v>
      </c>
      <c r="K438" s="1" t="s">
        <v>22</v>
      </c>
      <c r="L438" s="1" t="s">
        <v>2164</v>
      </c>
      <c r="M438" s="102" t="s">
        <v>2165</v>
      </c>
      <c r="N438" s="1" t="s">
        <v>2166</v>
      </c>
      <c r="O438" s="1" t="s">
        <v>2347</v>
      </c>
      <c r="P438" s="1" t="s">
        <v>1273</v>
      </c>
      <c r="Q438" s="97">
        <f>IFERROR(INDEX(BP:BP, MATCH(R438, BN:BN, 0)), "")</f>
        <v>1</v>
      </c>
      <c r="R438" s="1" t="s">
        <v>2368</v>
      </c>
      <c r="S438" s="1" t="s">
        <v>238</v>
      </c>
      <c r="T438" s="2">
        <v>0</v>
      </c>
      <c r="U438" s="1" t="s">
        <v>22</v>
      </c>
      <c r="V438" s="1" t="s">
        <v>22</v>
      </c>
      <c r="W438" s="1" t="s">
        <v>22</v>
      </c>
      <c r="X438" s="1" t="s">
        <v>22</v>
      </c>
      <c r="Y438" s="1" t="s">
        <v>22</v>
      </c>
      <c r="Z438" s="1" t="s">
        <v>22</v>
      </c>
      <c r="AA438" s="1" t="s">
        <v>22</v>
      </c>
      <c r="AB438" s="4" t="s">
        <v>22</v>
      </c>
      <c r="AC438" s="4" t="s">
        <v>22</v>
      </c>
      <c r="BN438" s="93" t="str">
        <v>PARCO SCIENTIFICO TECNOLOGICO PER LAMBIENTE ENVIRONMENT PARK TORINO SPA</v>
      </c>
      <c r="BO438" t="s">
        <v>1811</v>
      </c>
      <c r="BP438" cm="1">
        <f t="array" ref="BP438">SUM(IF(FREQUENCY(IF($R$2:$R$3000=BO438, MATCH($C$2:$C$3000, $C$2:$C$3000, 0)), ROW($C$2:$C$3000)-ROW($C$2)+1), 1))</f>
        <v>1</v>
      </c>
      <c r="BV438" t="str">
        <v>PARCO SCIENTIFICO TECNOLOGICO PER LAMBIENTE ENVIRONMENT PARK TORINO SPA</v>
      </c>
      <c r="BW438" cm="1">
        <f t="array" ref="BW438">SUM(--(FREQUENCY(IF($R$2:$R$1538=BV438, MATCH($C$2:$C$1538, $C$2:$C$1538, 0)), ROW($C$2:$C$1538)-ROW($C$2)+1)&gt;0))</f>
        <v>2</v>
      </c>
    </row>
    <row r="439" spans="1:75" ht="31.8" customHeight="1" x14ac:dyDescent="0.3">
      <c r="A439" s="58">
        <v>16</v>
      </c>
      <c r="B439" s="57" t="s">
        <v>3714</v>
      </c>
      <c r="C439" s="1" t="s">
        <v>2343</v>
      </c>
      <c r="D439" s="1" t="s">
        <v>2344</v>
      </c>
      <c r="E439" s="1" t="s">
        <v>2345</v>
      </c>
      <c r="F439" s="21">
        <v>44805</v>
      </c>
      <c r="G439" s="21">
        <v>46265</v>
      </c>
      <c r="H439" s="1" t="s">
        <v>22</v>
      </c>
      <c r="I439" s="1" t="s">
        <v>2346</v>
      </c>
      <c r="J439" s="1" t="s">
        <v>22</v>
      </c>
      <c r="K439" s="1" t="s">
        <v>22</v>
      </c>
      <c r="L439" s="1" t="s">
        <v>2164</v>
      </c>
      <c r="M439" s="102" t="s">
        <v>2165</v>
      </c>
      <c r="N439" s="1" t="s">
        <v>2166</v>
      </c>
      <c r="O439" s="1" t="s">
        <v>2347</v>
      </c>
      <c r="P439" s="1" t="s">
        <v>457</v>
      </c>
      <c r="Q439" s="97">
        <f>IFERROR(INDEX(BP:BP, MATCH(R439, BN:BN, 0)), "")</f>
        <v>1</v>
      </c>
      <c r="R439" s="1" t="s">
        <v>2281</v>
      </c>
      <c r="S439" s="1" t="s">
        <v>132</v>
      </c>
      <c r="T439" s="1" t="s">
        <v>2354</v>
      </c>
      <c r="U439" s="1" t="s">
        <v>22</v>
      </c>
      <c r="V439" s="1" t="s">
        <v>22</v>
      </c>
      <c r="W439" s="1" t="s">
        <v>22</v>
      </c>
      <c r="X439" s="1" t="s">
        <v>22</v>
      </c>
      <c r="Y439" s="1" t="s">
        <v>22</v>
      </c>
      <c r="Z439" s="1" t="s">
        <v>22</v>
      </c>
      <c r="AA439" s="1" t="s">
        <v>22</v>
      </c>
      <c r="AB439" s="4" t="s">
        <v>22</v>
      </c>
      <c r="AC439" s="4" t="s">
        <v>22</v>
      </c>
      <c r="BN439" s="1" t="str">
        <v>STUEHFF GMBH</v>
      </c>
      <c r="BO439" t="s">
        <v>1814</v>
      </c>
      <c r="BP439" cm="1">
        <f t="array" ref="BP439">SUM(IF(FREQUENCY(IF($R$2:$R$3000=BO439, MATCH($C$2:$C$3000, $C$2:$C$3000, 0)), ROW($C$2:$C$3000)-ROW($C$2)+1), 1))</f>
        <v>1</v>
      </c>
      <c r="BV439" t="str">
        <v>STUEHFF GMBH</v>
      </c>
      <c r="BW439" cm="1">
        <f t="array" ref="BW439">SUM(--(FREQUENCY(IF($R$2:$R$1538=BV439, MATCH($C$2:$C$1538, $C$2:$C$1538, 0)), ROW($C$2:$C$1538)-ROW($C$2)+1)&gt;0))</f>
        <v>1</v>
      </c>
    </row>
    <row r="440" spans="1:75" ht="31.8" customHeight="1" x14ac:dyDescent="0.3">
      <c r="A440" s="56">
        <v>16</v>
      </c>
      <c r="B440" s="54" t="s">
        <v>3714</v>
      </c>
      <c r="C440" s="1" t="s">
        <v>2343</v>
      </c>
      <c r="D440" s="1" t="s">
        <v>2344</v>
      </c>
      <c r="E440" s="1" t="s">
        <v>2345</v>
      </c>
      <c r="F440" s="21">
        <v>44805</v>
      </c>
      <c r="G440" s="21">
        <v>46265</v>
      </c>
      <c r="H440" s="1" t="s">
        <v>22</v>
      </c>
      <c r="I440" s="1" t="s">
        <v>2346</v>
      </c>
      <c r="J440" s="1" t="s">
        <v>22</v>
      </c>
      <c r="K440" s="1" t="s">
        <v>22</v>
      </c>
      <c r="L440" s="1" t="s">
        <v>2164</v>
      </c>
      <c r="M440" s="102" t="s">
        <v>2165</v>
      </c>
      <c r="N440" s="1" t="s">
        <v>2166</v>
      </c>
      <c r="O440" s="1" t="s">
        <v>2347</v>
      </c>
      <c r="P440" s="1" t="s">
        <v>1273</v>
      </c>
      <c r="Q440" s="97">
        <f>IFERROR(INDEX(BP:BP, MATCH(R440, BN:BN, 0)), "")</f>
        <v>1</v>
      </c>
      <c r="R440" s="1" t="s">
        <v>2364</v>
      </c>
      <c r="S440" s="1" t="s">
        <v>780</v>
      </c>
      <c r="T440" s="2">
        <v>0</v>
      </c>
      <c r="U440" s="1" t="s">
        <v>22</v>
      </c>
      <c r="V440" s="1" t="s">
        <v>22</v>
      </c>
      <c r="W440" s="1" t="s">
        <v>22</v>
      </c>
      <c r="X440" s="1" t="s">
        <v>22</v>
      </c>
      <c r="Y440" s="1" t="s">
        <v>22</v>
      </c>
      <c r="Z440" s="1" t="s">
        <v>22</v>
      </c>
      <c r="AA440" s="1" t="s">
        <v>22</v>
      </c>
      <c r="AB440" s="4" t="s">
        <v>22</v>
      </c>
      <c r="AC440" s="4" t="s">
        <v>22</v>
      </c>
      <c r="BN440" s="93" t="str">
        <v>STUHFF MASCHINEN- UND ANLAGENBAU GMBH</v>
      </c>
      <c r="BO440" t="s">
        <v>1816</v>
      </c>
      <c r="BP440" cm="1">
        <f t="array" ref="BP440">SUM(IF(FREQUENCY(IF($R$2:$R$3000=BO440, MATCH($C$2:$C$3000, $C$2:$C$3000, 0)), ROW($C$2:$C$3000)-ROW($C$2)+1), 1))</f>
        <v>1</v>
      </c>
      <c r="BV440" t="str">
        <v>STUHFF MASCHINEN- UND ANLAGENBAU GMBH</v>
      </c>
      <c r="BW440" cm="1">
        <f t="array" ref="BW440">SUM(--(FREQUENCY(IF($R$2:$R$1538=BV440, MATCH($C$2:$C$1538, $C$2:$C$1538, 0)), ROW($C$2:$C$1538)-ROW($C$2)+1)&gt;0))</f>
        <v>1</v>
      </c>
    </row>
    <row r="441" spans="1:75" ht="31.8" customHeight="1" x14ac:dyDescent="0.3">
      <c r="A441" s="58">
        <v>16</v>
      </c>
      <c r="B441" s="57" t="s">
        <v>3714</v>
      </c>
      <c r="C441" s="1" t="s">
        <v>2343</v>
      </c>
      <c r="D441" s="1" t="s">
        <v>2344</v>
      </c>
      <c r="E441" s="1" t="s">
        <v>2345</v>
      </c>
      <c r="F441" s="21">
        <v>44805</v>
      </c>
      <c r="G441" s="21">
        <v>46265</v>
      </c>
      <c r="H441" s="1" t="s">
        <v>22</v>
      </c>
      <c r="I441" s="1" t="s">
        <v>2346</v>
      </c>
      <c r="J441" s="1" t="s">
        <v>22</v>
      </c>
      <c r="K441" s="1" t="s">
        <v>22</v>
      </c>
      <c r="L441" s="1" t="s">
        <v>2164</v>
      </c>
      <c r="M441" s="102" t="s">
        <v>2165</v>
      </c>
      <c r="N441" s="1" t="s">
        <v>2166</v>
      </c>
      <c r="O441" s="1" t="s">
        <v>2347</v>
      </c>
      <c r="P441" s="1" t="s">
        <v>1273</v>
      </c>
      <c r="Q441" s="97">
        <f>IFERROR(INDEX(BP:BP, MATCH(R441, BN:BN, 0)), "")</f>
        <v>1</v>
      </c>
      <c r="R441" s="1" t="s">
        <v>2360</v>
      </c>
      <c r="S441" s="1" t="s">
        <v>132</v>
      </c>
      <c r="T441" s="2">
        <v>0</v>
      </c>
      <c r="U441" s="1" t="s">
        <v>22</v>
      </c>
      <c r="V441" s="1" t="s">
        <v>22</v>
      </c>
      <c r="W441" s="1" t="s">
        <v>22</v>
      </c>
      <c r="X441" s="1" t="s">
        <v>22</v>
      </c>
      <c r="Y441" s="1" t="s">
        <v>22</v>
      </c>
      <c r="Z441" s="1" t="s">
        <v>22</v>
      </c>
      <c r="AA441" s="1" t="s">
        <v>22</v>
      </c>
      <c r="AB441" s="4" t="s">
        <v>22</v>
      </c>
      <c r="AC441" s="4" t="s">
        <v>22</v>
      </c>
      <c r="BN441" s="1" t="str">
        <v>TECNODELTA SRL</v>
      </c>
      <c r="BO441" t="s">
        <v>1819</v>
      </c>
      <c r="BP441" cm="1">
        <f t="array" ref="BP441">SUM(IF(FREQUENCY(IF($R$2:$R$3000=BO441, MATCH($C$2:$C$3000, $C$2:$C$3000, 0)), ROW($C$2:$C$3000)-ROW($C$2)+1), 1))</f>
        <v>1</v>
      </c>
      <c r="BV441" t="str">
        <v>TECNODELTA SRL</v>
      </c>
      <c r="BW441" cm="1">
        <f t="array" ref="BW441">SUM(--(FREQUENCY(IF($R$2:$R$1538=BV441, MATCH($C$2:$C$1538, $C$2:$C$1538, 0)), ROW($C$2:$C$1538)-ROW($C$2)+1)&gt;0))</f>
        <v>1</v>
      </c>
    </row>
    <row r="442" spans="1:75" ht="31.8" customHeight="1" x14ac:dyDescent="0.3">
      <c r="A442" s="58">
        <v>16</v>
      </c>
      <c r="B442" s="57" t="s">
        <v>3714</v>
      </c>
      <c r="C442" s="1" t="s">
        <v>2343</v>
      </c>
      <c r="D442" s="1" t="s">
        <v>2344</v>
      </c>
      <c r="E442" s="1" t="s">
        <v>2345</v>
      </c>
      <c r="F442" s="21">
        <v>44805</v>
      </c>
      <c r="G442" s="21">
        <v>46265</v>
      </c>
      <c r="H442" s="1" t="s">
        <v>22</v>
      </c>
      <c r="I442" s="1" t="s">
        <v>2346</v>
      </c>
      <c r="J442" s="1" t="s">
        <v>22</v>
      </c>
      <c r="K442" s="1" t="s">
        <v>22</v>
      </c>
      <c r="L442" s="1" t="s">
        <v>2164</v>
      </c>
      <c r="M442" s="102" t="s">
        <v>2165</v>
      </c>
      <c r="N442" s="1" t="s">
        <v>2166</v>
      </c>
      <c r="O442" s="1" t="s">
        <v>2347</v>
      </c>
      <c r="P442" s="1" t="s">
        <v>1273</v>
      </c>
      <c r="Q442" s="97">
        <f>IFERROR(INDEX(BP:BP, MATCH(R442, BN:BN, 0)), "")</f>
        <v>3</v>
      </c>
      <c r="R442" s="1" t="s">
        <v>2361</v>
      </c>
      <c r="S442" s="1" t="s">
        <v>36</v>
      </c>
      <c r="T442" s="2">
        <v>0</v>
      </c>
      <c r="U442" s="1" t="s">
        <v>22</v>
      </c>
      <c r="V442" s="1" t="s">
        <v>22</v>
      </c>
      <c r="W442" s="1" t="s">
        <v>22</v>
      </c>
      <c r="X442" s="1" t="s">
        <v>22</v>
      </c>
      <c r="Y442" s="1" t="s">
        <v>22</v>
      </c>
      <c r="Z442" s="1" t="s">
        <v>22</v>
      </c>
      <c r="AA442" s="1" t="s">
        <v>22</v>
      </c>
      <c r="AB442" s="4" t="s">
        <v>22</v>
      </c>
      <c r="AC442" s="4" t="s">
        <v>22</v>
      </c>
      <c r="BN442" s="93" t="str">
        <v>UNIVERSITA DEGLI STUDI DI TORINO</v>
      </c>
      <c r="BO442" t="s">
        <v>1822</v>
      </c>
      <c r="BP442" cm="1">
        <f t="array" ref="BP442">SUM(IF(FREQUENCY(IF($R$2:$R$3000=BO442, MATCH($C$2:$C$3000, $C$2:$C$3000, 0)), ROW($C$2:$C$3000)-ROW($C$2)+1), 1))</f>
        <v>1</v>
      </c>
      <c r="BV442" t="str">
        <v>UNIVERSITA DEGLI STUDI DI TORINO</v>
      </c>
      <c r="BW442" cm="1">
        <f t="array" ref="BW442">SUM(--(FREQUENCY(IF($R$2:$R$1538=BV442, MATCH($C$2:$C$1538, $C$2:$C$1538, 0)), ROW($C$2:$C$1538)-ROW($C$2)+1)&gt;0))</f>
        <v>1</v>
      </c>
    </row>
    <row r="443" spans="1:75" ht="31.8" customHeight="1" x14ac:dyDescent="0.3">
      <c r="A443" s="56">
        <v>16</v>
      </c>
      <c r="B443" s="54" t="s">
        <v>3714</v>
      </c>
      <c r="C443" s="1" t="s">
        <v>2343</v>
      </c>
      <c r="D443" s="1" t="s">
        <v>2344</v>
      </c>
      <c r="E443" s="1" t="s">
        <v>2345</v>
      </c>
      <c r="F443" s="21">
        <v>44805</v>
      </c>
      <c r="G443" s="21">
        <v>46265</v>
      </c>
      <c r="H443" s="1" t="s">
        <v>22</v>
      </c>
      <c r="I443" s="1" t="s">
        <v>2346</v>
      </c>
      <c r="J443" s="1" t="s">
        <v>22</v>
      </c>
      <c r="K443" s="1" t="s">
        <v>22</v>
      </c>
      <c r="L443" s="1" t="s">
        <v>2164</v>
      </c>
      <c r="M443" s="102" t="s">
        <v>2165</v>
      </c>
      <c r="N443" s="1" t="s">
        <v>2166</v>
      </c>
      <c r="O443" s="1" t="s">
        <v>2347</v>
      </c>
      <c r="P443" s="1" t="s">
        <v>1273</v>
      </c>
      <c r="Q443" s="97">
        <f>IFERROR(INDEX(BP:BP, MATCH(R443, BN:BN, 0)), "")</f>
        <v>1</v>
      </c>
      <c r="R443" s="1" t="s">
        <v>2362</v>
      </c>
      <c r="S443" s="1" t="s">
        <v>2363</v>
      </c>
      <c r="T443" s="2">
        <v>0</v>
      </c>
      <c r="U443" s="1" t="s">
        <v>22</v>
      </c>
      <c r="V443" s="1" t="s">
        <v>22</v>
      </c>
      <c r="W443" s="1" t="s">
        <v>22</v>
      </c>
      <c r="X443" s="1" t="s">
        <v>22</v>
      </c>
      <c r="Y443" s="1" t="s">
        <v>22</v>
      </c>
      <c r="Z443" s="1" t="s">
        <v>22</v>
      </c>
      <c r="AA443" s="1" t="s">
        <v>22</v>
      </c>
      <c r="AB443" s="4" t="s">
        <v>22</v>
      </c>
      <c r="AC443" s="4" t="s">
        <v>22</v>
      </c>
      <c r="BN443" s="1" t="str">
        <v>AlphaSYNT GmbH</v>
      </c>
      <c r="BO443" t="s">
        <v>1824</v>
      </c>
      <c r="BP443" cm="1">
        <f t="array" ref="BP443">SUM(IF(FREQUENCY(IF($R$2:$R$3000=BO443, MATCH($C$2:$C$3000, $C$2:$C$3000, 0)), ROW($C$2:$C$3000)-ROW($C$2)+1), 1))</f>
        <v>2</v>
      </c>
      <c r="BV443" t="str">
        <v>AlphaSYNT GmbH</v>
      </c>
      <c r="BW443" cm="1">
        <f t="array" ref="BW443">SUM(--(FREQUENCY(IF($R$2:$R$1538=BV443, MATCH($C$2:$C$1538, $C$2:$C$1538, 0)), ROW($C$2:$C$1538)-ROW($C$2)+1)&gt;0))</f>
        <v>1</v>
      </c>
    </row>
    <row r="444" spans="1:75" ht="31.8" customHeight="1" x14ac:dyDescent="0.3">
      <c r="A444" s="56">
        <v>16</v>
      </c>
      <c r="B444" s="54" t="s">
        <v>3714</v>
      </c>
      <c r="C444" s="1" t="s">
        <v>2343</v>
      </c>
      <c r="D444" s="1" t="s">
        <v>2344</v>
      </c>
      <c r="E444" s="1" t="s">
        <v>2345</v>
      </c>
      <c r="F444" s="21">
        <v>44805</v>
      </c>
      <c r="G444" s="21">
        <v>46265</v>
      </c>
      <c r="H444" s="1" t="s">
        <v>22</v>
      </c>
      <c r="I444" s="1" t="s">
        <v>2346</v>
      </c>
      <c r="J444" s="1" t="s">
        <v>22</v>
      </c>
      <c r="K444" s="1" t="s">
        <v>22</v>
      </c>
      <c r="L444" s="1" t="s">
        <v>2164</v>
      </c>
      <c r="M444" s="102" t="s">
        <v>2165</v>
      </c>
      <c r="N444" s="1" t="s">
        <v>2166</v>
      </c>
      <c r="O444" s="1" t="s">
        <v>2347</v>
      </c>
      <c r="P444" s="1" t="s">
        <v>1273</v>
      </c>
      <c r="Q444" s="97">
        <f>IFERROR(INDEX(BP:BP, MATCH(R444, BN:BN, 0)), "")</f>
        <v>1</v>
      </c>
      <c r="R444" s="1" t="s">
        <v>2369</v>
      </c>
      <c r="S444" s="1" t="s">
        <v>238</v>
      </c>
      <c r="T444" s="2">
        <v>0</v>
      </c>
      <c r="U444" s="1" t="s">
        <v>22</v>
      </c>
      <c r="V444" s="1" t="s">
        <v>22</v>
      </c>
      <c r="W444" s="1" t="s">
        <v>22</v>
      </c>
      <c r="X444" s="1" t="s">
        <v>22</v>
      </c>
      <c r="Y444" s="1" t="s">
        <v>22</v>
      </c>
      <c r="Z444" s="1" t="s">
        <v>22</v>
      </c>
      <c r="AA444" s="1" t="s">
        <v>22</v>
      </c>
      <c r="AB444" s="4" t="s">
        <v>22</v>
      </c>
      <c r="AC444" s="4" t="s">
        <v>22</v>
      </c>
      <c r="BN444" s="93" t="str">
        <v>BIOPLAT</v>
      </c>
      <c r="BO444" t="s">
        <v>1826</v>
      </c>
      <c r="BP444" cm="1">
        <f t="array" ref="BP444">SUM(IF(FREQUENCY(IF($R$2:$R$3000=BO444, MATCH($C$2:$C$3000, $C$2:$C$3000, 0)), ROW($C$2:$C$3000)-ROW($C$2)+1), 1))</f>
        <v>1</v>
      </c>
      <c r="BV444" t="str">
        <v>BIOPLAT</v>
      </c>
      <c r="BW444" cm="1">
        <f t="array" ref="BW444">SUM(--(FREQUENCY(IF($R$2:$R$1538=BV444, MATCH($C$2:$C$1538, $C$2:$C$1538, 0)), ROW($C$2:$C$1538)-ROW($C$2)+1)&gt;0))</f>
        <v>1</v>
      </c>
    </row>
    <row r="445" spans="1:75" ht="31.8" customHeight="1" x14ac:dyDescent="0.3">
      <c r="A445" s="58">
        <v>16</v>
      </c>
      <c r="B445" s="57" t="s">
        <v>3714</v>
      </c>
      <c r="C445" s="1" t="s">
        <v>2343</v>
      </c>
      <c r="D445" s="1" t="s">
        <v>2344</v>
      </c>
      <c r="E445" s="1" t="s">
        <v>2345</v>
      </c>
      <c r="F445" s="21">
        <v>44805</v>
      </c>
      <c r="G445" s="21">
        <v>46265</v>
      </c>
      <c r="H445" s="1" t="s">
        <v>22</v>
      </c>
      <c r="I445" s="1" t="s">
        <v>2346</v>
      </c>
      <c r="J445" s="1" t="s">
        <v>22</v>
      </c>
      <c r="K445" s="1" t="s">
        <v>22</v>
      </c>
      <c r="L445" s="1" t="s">
        <v>2164</v>
      </c>
      <c r="M445" s="102" t="s">
        <v>2165</v>
      </c>
      <c r="N445" s="1" t="s">
        <v>2166</v>
      </c>
      <c r="O445" s="1" t="s">
        <v>2347</v>
      </c>
      <c r="P445" s="1" t="s">
        <v>457</v>
      </c>
      <c r="Q445" s="97">
        <f>IFERROR(INDEX(BP:BP, MATCH(R445, BN:BN, 0)), "")</f>
        <v>1</v>
      </c>
      <c r="R445" s="1" t="s">
        <v>502</v>
      </c>
      <c r="S445" s="1" t="s">
        <v>238</v>
      </c>
      <c r="T445" s="1" t="s">
        <v>2353</v>
      </c>
      <c r="U445" s="1" t="s">
        <v>22</v>
      </c>
      <c r="V445" s="1" t="s">
        <v>22</v>
      </c>
      <c r="W445" s="1" t="s">
        <v>22</v>
      </c>
      <c r="X445" s="1" t="s">
        <v>22</v>
      </c>
      <c r="Y445" s="1" t="s">
        <v>22</v>
      </c>
      <c r="Z445" s="1" t="s">
        <v>22</v>
      </c>
      <c r="AA445" s="1" t="s">
        <v>22</v>
      </c>
      <c r="AB445" s="4" t="s">
        <v>22</v>
      </c>
      <c r="AC445" s="4" t="s">
        <v>22</v>
      </c>
      <c r="BN445" s="1" t="str">
        <v>BIOREF LABORATORIO COLABORATIVO PARA AS BIORREFINARIAS</v>
      </c>
      <c r="BO445" t="s">
        <v>1828</v>
      </c>
      <c r="BP445" cm="1">
        <f t="array" ref="BP445">SUM(IF(FREQUENCY(IF($R$2:$R$3000=BO445, MATCH($C$2:$C$3000, $C$2:$C$3000, 0)), ROW($C$2:$C$3000)-ROW($C$2)+1), 1))</f>
        <v>1</v>
      </c>
      <c r="BV445" t="str">
        <v>BIOREF LABORATORIO COLABORATIVO PARA AS BIORREFINARIAS</v>
      </c>
      <c r="BW445" cm="1">
        <f t="array" ref="BW445">SUM(--(FREQUENCY(IF($R$2:$R$1538=BV445, MATCH($C$2:$C$1538, $C$2:$C$1538, 0)), ROW($C$2:$C$1538)-ROW($C$2)+1)&gt;0))</f>
        <v>1</v>
      </c>
    </row>
    <row r="446" spans="1:75" ht="31.8" customHeight="1" x14ac:dyDescent="0.3">
      <c r="A446" s="56">
        <v>16</v>
      </c>
      <c r="B446" s="54" t="s">
        <v>3714</v>
      </c>
      <c r="C446" s="1" t="s">
        <v>2343</v>
      </c>
      <c r="D446" s="1" t="s">
        <v>2344</v>
      </c>
      <c r="E446" s="1" t="s">
        <v>2345</v>
      </c>
      <c r="F446" s="21">
        <v>44805</v>
      </c>
      <c r="G446" s="21">
        <v>46265</v>
      </c>
      <c r="H446" s="1" t="s">
        <v>22</v>
      </c>
      <c r="I446" s="1" t="s">
        <v>2346</v>
      </c>
      <c r="J446" s="1" t="s">
        <v>22</v>
      </c>
      <c r="K446" s="1" t="s">
        <v>22</v>
      </c>
      <c r="L446" s="1" t="s">
        <v>2164</v>
      </c>
      <c r="M446" s="102" t="s">
        <v>2165</v>
      </c>
      <c r="N446" s="1" t="s">
        <v>2166</v>
      </c>
      <c r="O446" s="1" t="s">
        <v>2347</v>
      </c>
      <c r="P446" s="1" t="s">
        <v>1273</v>
      </c>
      <c r="Q446" s="97">
        <f>IFERROR(INDEX(BP:BP, MATCH(R446, BN:BN, 0)), "")</f>
        <v>1</v>
      </c>
      <c r="R446" s="1" t="s">
        <v>2365</v>
      </c>
      <c r="S446" s="1" t="s">
        <v>61</v>
      </c>
      <c r="T446" s="2">
        <v>0</v>
      </c>
      <c r="U446" s="1" t="s">
        <v>22</v>
      </c>
      <c r="V446" s="1" t="s">
        <v>22</v>
      </c>
      <c r="W446" s="1" t="s">
        <v>22</v>
      </c>
      <c r="X446" s="1" t="s">
        <v>22</v>
      </c>
      <c r="Y446" s="1" t="s">
        <v>22</v>
      </c>
      <c r="Z446" s="1" t="s">
        <v>22</v>
      </c>
      <c r="AA446" s="1" t="s">
        <v>22</v>
      </c>
      <c r="AB446" s="4" t="s">
        <v>22</v>
      </c>
      <c r="AC446" s="4" t="s">
        <v>22</v>
      </c>
      <c r="BN446" s="93" t="str">
        <v>CENTRE FOR RENEWABLE ENERGY SOURCES AND SAVING FONDATION</v>
      </c>
      <c r="BO446" t="s">
        <v>1830</v>
      </c>
      <c r="BP446" cm="1">
        <f t="array" ref="BP446">SUM(IF(FREQUENCY(IF($R$2:$R$3000=BO446, MATCH($C$2:$C$3000, $C$2:$C$3000, 0)), ROW($C$2:$C$3000)-ROW($C$2)+1), 1))</f>
        <v>1</v>
      </c>
      <c r="BV446" t="str">
        <v>CENTRE FOR RENEWABLE ENERGY SOURCES AND SAVING FONDATION</v>
      </c>
      <c r="BW446" cm="1">
        <f t="array" ref="BW446">SUM(--(FREQUENCY(IF($R$2:$R$1538=BV446, MATCH($C$2:$C$1538, $C$2:$C$1538, 0)), ROW($C$2:$C$1538)-ROW($C$2)+1)&gt;0))</f>
        <v>2</v>
      </c>
    </row>
    <row r="447" spans="1:75" ht="31.8" customHeight="1" x14ac:dyDescent="0.3">
      <c r="A447" s="56">
        <v>16</v>
      </c>
      <c r="B447" s="54" t="s">
        <v>3714</v>
      </c>
      <c r="C447" s="1" t="s">
        <v>2343</v>
      </c>
      <c r="D447" s="1" t="s">
        <v>2344</v>
      </c>
      <c r="E447" s="1" t="s">
        <v>2345</v>
      </c>
      <c r="F447" s="21">
        <v>44805</v>
      </c>
      <c r="G447" s="21">
        <v>46265</v>
      </c>
      <c r="H447" s="1" t="s">
        <v>22</v>
      </c>
      <c r="I447" s="1" t="s">
        <v>2346</v>
      </c>
      <c r="J447" s="1" t="s">
        <v>22</v>
      </c>
      <c r="K447" s="1" t="s">
        <v>22</v>
      </c>
      <c r="L447" s="1" t="s">
        <v>2164</v>
      </c>
      <c r="M447" s="102" t="s">
        <v>2165</v>
      </c>
      <c r="N447" s="1" t="s">
        <v>2166</v>
      </c>
      <c r="O447" s="1" t="s">
        <v>2347</v>
      </c>
      <c r="P447" s="1" t="s">
        <v>1273</v>
      </c>
      <c r="Q447" s="97">
        <f>IFERROR(INDEX(BP:BP, MATCH(R447, BN:BN, 0)), "")</f>
        <v>1</v>
      </c>
      <c r="R447" s="1" t="s">
        <v>2367</v>
      </c>
      <c r="S447" s="1" t="s">
        <v>449</v>
      </c>
      <c r="T447" s="2">
        <v>0</v>
      </c>
      <c r="U447" s="1" t="s">
        <v>22</v>
      </c>
      <c r="V447" s="1" t="s">
        <v>22</v>
      </c>
      <c r="W447" s="1" t="s">
        <v>22</v>
      </c>
      <c r="X447" s="1" t="s">
        <v>22</v>
      </c>
      <c r="Y447" s="1" t="s">
        <v>22</v>
      </c>
      <c r="Z447" s="1" t="s">
        <v>22</v>
      </c>
      <c r="AA447" s="1" t="s">
        <v>22</v>
      </c>
      <c r="AB447" s="4" t="s">
        <v>22</v>
      </c>
      <c r="AC447" s="4" t="s">
        <v>22</v>
      </c>
      <c r="BN447" s="1" t="str">
        <v>CIRCLEMOLECULE  LDA</v>
      </c>
      <c r="BO447" t="s">
        <v>1832</v>
      </c>
      <c r="BP447" cm="1">
        <f t="array" ref="BP447">SUM(IF(FREQUENCY(IF($R$2:$R$3000=BO447, MATCH($C$2:$C$3000, $C$2:$C$3000, 0)), ROW($C$2:$C$3000)-ROW($C$2)+1), 1))</f>
        <v>1</v>
      </c>
      <c r="BV447" t="str">
        <v>CIRCLEMOLECULE  LDA</v>
      </c>
      <c r="BW447" cm="1">
        <f t="array" ref="BW447">SUM(--(FREQUENCY(IF($R$2:$R$1538=BV447, MATCH($C$2:$C$1538, $C$2:$C$1538, 0)), ROW($C$2:$C$1538)-ROW($C$2)+1)&gt;0))</f>
        <v>1</v>
      </c>
    </row>
    <row r="448" spans="1:75" ht="31.8" customHeight="1" x14ac:dyDescent="0.3">
      <c r="A448" s="58">
        <v>16</v>
      </c>
      <c r="B448" s="57" t="s">
        <v>3714</v>
      </c>
      <c r="C448" s="1" t="s">
        <v>2343</v>
      </c>
      <c r="D448" s="1" t="s">
        <v>2344</v>
      </c>
      <c r="E448" s="1" t="s">
        <v>2345</v>
      </c>
      <c r="F448" s="21">
        <v>44805</v>
      </c>
      <c r="G448" s="21">
        <v>46265</v>
      </c>
      <c r="H448" s="1" t="s">
        <v>22</v>
      </c>
      <c r="I448" s="1" t="s">
        <v>2346</v>
      </c>
      <c r="J448" s="1" t="s">
        <v>22</v>
      </c>
      <c r="K448" s="1" t="s">
        <v>22</v>
      </c>
      <c r="L448" s="1" t="s">
        <v>2164</v>
      </c>
      <c r="M448" s="102" t="s">
        <v>2165</v>
      </c>
      <c r="N448" s="1" t="s">
        <v>2166</v>
      </c>
      <c r="O448" s="1" t="s">
        <v>2347</v>
      </c>
      <c r="P448" s="1" t="s">
        <v>457</v>
      </c>
      <c r="Q448" s="97">
        <f>IFERROR(INDEX(BP:BP, MATCH(R448, BN:BN, 0)), "")</f>
        <v>1</v>
      </c>
      <c r="R448" s="1" t="s">
        <v>2356</v>
      </c>
      <c r="S448" s="1" t="s">
        <v>238</v>
      </c>
      <c r="T448" s="1" t="s">
        <v>2357</v>
      </c>
      <c r="U448" s="1" t="s">
        <v>22</v>
      </c>
      <c r="V448" s="1" t="s">
        <v>22</v>
      </c>
      <c r="W448" s="1" t="s">
        <v>22</v>
      </c>
      <c r="X448" s="1" t="s">
        <v>22</v>
      </c>
      <c r="Y448" s="1" t="s">
        <v>22</v>
      </c>
      <c r="Z448" s="1" t="s">
        <v>22</v>
      </c>
      <c r="AA448" s="1" t="s">
        <v>22</v>
      </c>
      <c r="AB448" s="4" t="s">
        <v>22</v>
      </c>
      <c r="AC448" s="4" t="s">
        <v>22</v>
      </c>
      <c r="BN448" s="93" t="str">
        <v>DOUROGAS RENOVAVEL - PRODUTORA DE GAS</v>
      </c>
      <c r="BO448" t="s">
        <v>1834</v>
      </c>
      <c r="BP448" cm="1">
        <f t="array" ref="BP448">SUM(IF(FREQUENCY(IF($R$2:$R$3000=BO448, MATCH($C$2:$C$3000, $C$2:$C$3000, 0)), ROW($C$2:$C$3000)-ROW($C$2)+1), 1))</f>
        <v>1</v>
      </c>
      <c r="BV448" t="str">
        <v>DOUROGAS RENOVAVEL - PRODUTORA DE GAS</v>
      </c>
      <c r="BW448" cm="1">
        <f t="array" ref="BW448">SUM(--(FREQUENCY(IF($R$2:$R$1538=BV448, MATCH($C$2:$C$1538, $C$2:$C$1538, 0)), ROW($C$2:$C$1538)-ROW($C$2)+1)&gt;0))</f>
        <v>1</v>
      </c>
    </row>
    <row r="449" spans="1:75" ht="31.8" customHeight="1" x14ac:dyDescent="0.3">
      <c r="A449" s="58">
        <v>16</v>
      </c>
      <c r="B449" s="57" t="s">
        <v>3714</v>
      </c>
      <c r="C449" s="1" t="s">
        <v>2343</v>
      </c>
      <c r="D449" s="1" t="s">
        <v>2344</v>
      </c>
      <c r="E449" s="1" t="s">
        <v>2345</v>
      </c>
      <c r="F449" s="21">
        <v>44805</v>
      </c>
      <c r="G449" s="21">
        <v>46265</v>
      </c>
      <c r="H449" s="1" t="s">
        <v>22</v>
      </c>
      <c r="I449" s="1" t="s">
        <v>2346</v>
      </c>
      <c r="J449" s="1" t="s">
        <v>22</v>
      </c>
      <c r="K449" s="1" t="s">
        <v>22</v>
      </c>
      <c r="L449" s="1" t="s">
        <v>2164</v>
      </c>
      <c r="M449" s="102" t="s">
        <v>2165</v>
      </c>
      <c r="N449" s="1" t="s">
        <v>2166</v>
      </c>
      <c r="O449" s="1" t="s">
        <v>2347</v>
      </c>
      <c r="P449" s="1" t="s">
        <v>679</v>
      </c>
      <c r="Q449" s="97">
        <f>IFERROR(INDEX(BP:BP, MATCH(R449, BN:BN, 0)), "")</f>
        <v>1</v>
      </c>
      <c r="R449" s="1" t="s">
        <v>1128</v>
      </c>
      <c r="S449" s="1" t="s">
        <v>110</v>
      </c>
      <c r="T449" s="1" t="s">
        <v>2348</v>
      </c>
      <c r="U449" s="1" t="s">
        <v>2349</v>
      </c>
      <c r="V449" s="1" t="s">
        <v>22</v>
      </c>
      <c r="W449" s="1" t="s">
        <v>2350</v>
      </c>
      <c r="X449" s="1" t="s">
        <v>2351</v>
      </c>
      <c r="Y449" s="1" t="s">
        <v>2352</v>
      </c>
      <c r="Z449" s="1" t="s">
        <v>22</v>
      </c>
      <c r="AA449" s="1" t="s">
        <v>2349</v>
      </c>
      <c r="AB449" s="4" t="s">
        <v>22</v>
      </c>
      <c r="AC449" s="4" t="s">
        <v>22</v>
      </c>
      <c r="BN449" s="1" t="str">
        <v>INSTITUTO POLITÃ‰CNICO DE PORTALEGRE</v>
      </c>
      <c r="BO449" t="s">
        <v>1850</v>
      </c>
      <c r="BP449" cm="1">
        <f t="array" ref="BP449">SUM(IF(FREQUENCY(IF($R$2:$R$3000=BO449, MATCH($C$2:$C$3000, $C$2:$C$3000, 0)), ROW($C$2:$C$3000)-ROW($C$2)+1), 1))</f>
        <v>1</v>
      </c>
      <c r="BV449" t="str">
        <v>INSTITUTO POLITÃ‰CNICO DE PORTALEGRE</v>
      </c>
      <c r="BW449" cm="1">
        <f t="array" ref="BW449">SUM(--(FREQUENCY(IF($R$2:$R$1538=BV449, MATCH($C$2:$C$1538, $C$2:$C$1538, 0)), ROW($C$2:$C$1538)-ROW($C$2)+1)&gt;0))</f>
        <v>1</v>
      </c>
    </row>
    <row r="450" spans="1:75" ht="31.8" customHeight="1" x14ac:dyDescent="0.3">
      <c r="A450" s="56">
        <v>16</v>
      </c>
      <c r="B450" s="54" t="s">
        <v>3714</v>
      </c>
      <c r="C450" s="1" t="s">
        <v>2343</v>
      </c>
      <c r="D450" s="1" t="s">
        <v>2344</v>
      </c>
      <c r="E450" s="1" t="s">
        <v>2345</v>
      </c>
      <c r="F450" s="21">
        <v>44805</v>
      </c>
      <c r="G450" s="21">
        <v>46265</v>
      </c>
      <c r="H450" s="1" t="s">
        <v>22</v>
      </c>
      <c r="I450" s="1" t="s">
        <v>2346</v>
      </c>
      <c r="J450" s="1" t="s">
        <v>22</v>
      </c>
      <c r="K450" s="1" t="s">
        <v>22</v>
      </c>
      <c r="L450" s="1" t="s">
        <v>2164</v>
      </c>
      <c r="M450" s="102" t="s">
        <v>2165</v>
      </c>
      <c r="N450" s="1" t="s">
        <v>2166</v>
      </c>
      <c r="O450" s="1" t="s">
        <v>2347</v>
      </c>
      <c r="P450" s="1" t="s">
        <v>1273</v>
      </c>
      <c r="Q450" s="97">
        <f>IFERROR(INDEX(BP:BP, MATCH(R450, BN:BN, 0)), "")</f>
        <v>1</v>
      </c>
      <c r="R450" s="1" t="s">
        <v>1957</v>
      </c>
      <c r="S450" s="1" t="s">
        <v>449</v>
      </c>
      <c r="T450" s="2">
        <v>0</v>
      </c>
      <c r="U450" s="1" t="s">
        <v>22</v>
      </c>
      <c r="V450" s="1" t="s">
        <v>22</v>
      </c>
      <c r="W450" s="1" t="s">
        <v>22</v>
      </c>
      <c r="X450" s="1" t="s">
        <v>22</v>
      </c>
      <c r="Y450" s="1" t="s">
        <v>22</v>
      </c>
      <c r="Z450" s="1" t="s">
        <v>22</v>
      </c>
      <c r="AA450" s="1" t="s">
        <v>22</v>
      </c>
      <c r="AB450" s="4" t="s">
        <v>22</v>
      </c>
      <c r="AC450" s="4" t="s">
        <v>22</v>
      </c>
      <c r="BN450" s="93" t="str">
        <v>Laboratorio Nacional de Energia e Geologia I.P.</v>
      </c>
      <c r="BO450" t="s">
        <v>1851</v>
      </c>
      <c r="BP450" cm="1">
        <f t="array" ref="BP450">SUM(IF(FREQUENCY(IF($R$2:$R$3000=BO450, MATCH($C$2:$C$3000, $C$2:$C$3000, 0)), ROW($C$2:$C$3000)-ROW($C$2)+1), 1))</f>
        <v>1</v>
      </c>
      <c r="BV450" t="str">
        <v>Laboratorio Nacional de Energia e Geologia I.P.</v>
      </c>
      <c r="BW450" cm="1">
        <f t="array" ref="BW450">SUM(--(FREQUENCY(IF($R$2:$R$1538=BV450, MATCH($C$2:$C$1538, $C$2:$C$1538, 0)), ROW($C$2:$C$1538)-ROW($C$2)+1)&gt;0))</f>
        <v>2</v>
      </c>
    </row>
    <row r="451" spans="1:75" ht="31.8" customHeight="1" x14ac:dyDescent="0.3">
      <c r="A451" s="58">
        <v>16</v>
      </c>
      <c r="B451" s="57" t="s">
        <v>3714</v>
      </c>
      <c r="C451" s="1" t="s">
        <v>2343</v>
      </c>
      <c r="D451" s="1" t="s">
        <v>2344</v>
      </c>
      <c r="E451" s="1" t="s">
        <v>2345</v>
      </c>
      <c r="F451" s="21">
        <v>44805</v>
      </c>
      <c r="G451" s="21">
        <v>46265</v>
      </c>
      <c r="H451" s="1" t="s">
        <v>22</v>
      </c>
      <c r="I451" s="1" t="s">
        <v>2346</v>
      </c>
      <c r="J451" s="1" t="s">
        <v>22</v>
      </c>
      <c r="K451" s="1" t="s">
        <v>22</v>
      </c>
      <c r="L451" s="1" t="s">
        <v>2164</v>
      </c>
      <c r="M451" s="102" t="s">
        <v>2165</v>
      </c>
      <c r="N451" s="1" t="s">
        <v>2166</v>
      </c>
      <c r="O451" s="1" t="s">
        <v>2347</v>
      </c>
      <c r="P451" s="1" t="s">
        <v>1273</v>
      </c>
      <c r="Q451" s="97">
        <f>IFERROR(INDEX(BP:BP, MATCH(R451, BN:BN, 0)), "")</f>
        <v>1</v>
      </c>
      <c r="R451" s="1" t="s">
        <v>2358</v>
      </c>
      <c r="S451" s="1" t="s">
        <v>1442</v>
      </c>
      <c r="T451" s="2">
        <v>0</v>
      </c>
      <c r="U451" s="1" t="s">
        <v>22</v>
      </c>
      <c r="V451" s="1" t="s">
        <v>22</v>
      </c>
      <c r="W451" s="1" t="s">
        <v>22</v>
      </c>
      <c r="X451" s="1" t="s">
        <v>22</v>
      </c>
      <c r="Y451" s="1" t="s">
        <v>22</v>
      </c>
      <c r="Z451" s="1" t="s">
        <v>22</v>
      </c>
      <c r="AA451" s="1" t="s">
        <v>22</v>
      </c>
      <c r="AB451" s="4" t="s">
        <v>22</v>
      </c>
      <c r="AC451" s="4" t="s">
        <v>22</v>
      </c>
      <c r="BN451" s="1" t="str">
        <v>PAUL SCHERRER INSTITUT</v>
      </c>
      <c r="BO451" t="s">
        <v>1852</v>
      </c>
      <c r="BP451" cm="1">
        <f t="array" ref="BP451">SUM(IF(FREQUENCY(IF($R$2:$R$3000=BO451, MATCH($C$2:$C$3000, $C$2:$C$3000, 0)), ROW($C$2:$C$3000)-ROW($C$2)+1), 1))</f>
        <v>1</v>
      </c>
      <c r="BV451" t="str">
        <v>PAUL SCHERRER INSTITUT</v>
      </c>
      <c r="BW451" cm="1">
        <f t="array" ref="BW451">SUM(--(FREQUENCY(IF($R$2:$R$1538=BV451, MATCH($C$2:$C$1538, $C$2:$C$1538, 0)), ROW($C$2:$C$1538)-ROW($C$2)+1)&gt;0))</f>
        <v>1</v>
      </c>
    </row>
    <row r="452" spans="1:75" ht="31.8" customHeight="1" x14ac:dyDescent="0.3">
      <c r="A452" s="58">
        <v>16</v>
      </c>
      <c r="B452" s="57" t="s">
        <v>3714</v>
      </c>
      <c r="C452" s="1" t="s">
        <v>2343</v>
      </c>
      <c r="D452" s="1" t="s">
        <v>2344</v>
      </c>
      <c r="E452" s="1" t="s">
        <v>2345</v>
      </c>
      <c r="F452" s="21">
        <v>44805</v>
      </c>
      <c r="G452" s="21">
        <v>46265</v>
      </c>
      <c r="H452" s="1" t="s">
        <v>22</v>
      </c>
      <c r="I452" s="1" t="s">
        <v>2346</v>
      </c>
      <c r="J452" s="1" t="s">
        <v>22</v>
      </c>
      <c r="K452" s="1" t="s">
        <v>22</v>
      </c>
      <c r="L452" s="1" t="s">
        <v>2164</v>
      </c>
      <c r="M452" s="102" t="s">
        <v>2165</v>
      </c>
      <c r="N452" s="1" t="s">
        <v>2166</v>
      </c>
      <c r="O452" s="1" t="s">
        <v>2347</v>
      </c>
      <c r="P452" s="1" t="s">
        <v>1273</v>
      </c>
      <c r="Q452" s="97">
        <f>IFERROR(INDEX(BP:BP, MATCH(R452, BN:BN, 0)), "")</f>
        <v>1</v>
      </c>
      <c r="R452" s="1" t="s">
        <v>1495</v>
      </c>
      <c r="S452" s="1" t="s">
        <v>1496</v>
      </c>
      <c r="T452" s="2">
        <v>0</v>
      </c>
      <c r="U452" s="1" t="s">
        <v>22</v>
      </c>
      <c r="V452" s="1" t="s">
        <v>22</v>
      </c>
      <c r="W452" s="1" t="s">
        <v>22</v>
      </c>
      <c r="X452" s="1" t="s">
        <v>22</v>
      </c>
      <c r="Y452" s="1" t="s">
        <v>22</v>
      </c>
      <c r="Z452" s="1" t="s">
        <v>22</v>
      </c>
      <c r="AA452" s="1" t="s">
        <v>22</v>
      </c>
      <c r="AB452" s="4" t="s">
        <v>22</v>
      </c>
      <c r="AC452" s="4" t="s">
        <v>22</v>
      </c>
      <c r="BN452" s="93" t="str">
        <v>BUREAU DE RECHERCHES GEOLOGIQUES ET MINIERES</v>
      </c>
      <c r="BO452" t="s">
        <v>1853</v>
      </c>
      <c r="BP452" cm="1">
        <f t="array" ref="BP452">SUM(IF(FREQUENCY(IF($R$2:$R$3000=BO452, MATCH($C$2:$C$3000, $C$2:$C$3000, 0)), ROW($C$2:$C$3000)-ROW($C$2)+1), 1))</f>
        <v>1</v>
      </c>
      <c r="BV452" t="str">
        <v>BUREAU DE RECHERCHES GEOLOGIQUES ET MINIERES</v>
      </c>
      <c r="BW452" cm="1">
        <f t="array" ref="BW452">SUM(--(FREQUENCY(IF($R$2:$R$1538=BV452, MATCH($C$2:$C$1538, $C$2:$C$1538, 0)), ROW($C$2:$C$1538)-ROW($C$2)+1)&gt;0))</f>
        <v>1</v>
      </c>
    </row>
    <row r="453" spans="1:75" ht="31.8" customHeight="1" x14ac:dyDescent="0.3">
      <c r="A453" s="58">
        <v>16</v>
      </c>
      <c r="B453" s="57" t="s">
        <v>3714</v>
      </c>
      <c r="C453" s="1" t="s">
        <v>2343</v>
      </c>
      <c r="D453" s="1" t="s">
        <v>2344</v>
      </c>
      <c r="E453" s="1" t="s">
        <v>2345</v>
      </c>
      <c r="F453" s="21">
        <v>44805</v>
      </c>
      <c r="G453" s="21">
        <v>46265</v>
      </c>
      <c r="H453" s="1" t="s">
        <v>22</v>
      </c>
      <c r="I453" s="1" t="s">
        <v>2346</v>
      </c>
      <c r="J453" s="1" t="s">
        <v>22</v>
      </c>
      <c r="K453" s="1" t="s">
        <v>22</v>
      </c>
      <c r="L453" s="1" t="s">
        <v>2164</v>
      </c>
      <c r="M453" s="102" t="s">
        <v>2165</v>
      </c>
      <c r="N453" s="1" t="s">
        <v>2166</v>
      </c>
      <c r="O453" s="1" t="s">
        <v>2347</v>
      </c>
      <c r="P453" s="1" t="s">
        <v>457</v>
      </c>
      <c r="Q453" s="97">
        <f>IFERROR(INDEX(BP:BP, MATCH(R453, BN:BN, 0)), "")</f>
        <v>1</v>
      </c>
      <c r="R453" s="1" t="s">
        <v>2177</v>
      </c>
      <c r="S453" s="1" t="s">
        <v>132</v>
      </c>
      <c r="T453" s="1" t="s">
        <v>2354</v>
      </c>
      <c r="U453" s="1" t="s">
        <v>22</v>
      </c>
      <c r="V453" s="1" t="s">
        <v>22</v>
      </c>
      <c r="W453" s="1" t="s">
        <v>22</v>
      </c>
      <c r="X453" s="1" t="s">
        <v>22</v>
      </c>
      <c r="Y453" s="1" t="s">
        <v>22</v>
      </c>
      <c r="Z453" s="1" t="s">
        <v>22</v>
      </c>
      <c r="AA453" s="1" t="s">
        <v>22</v>
      </c>
      <c r="AB453" s="4" t="s">
        <v>22</v>
      </c>
      <c r="AC453" s="4" t="s">
        <v>22</v>
      </c>
      <c r="BN453" s="1" t="str">
        <v>CESKA GEOLOGICKA SLUZBA</v>
      </c>
      <c r="BO453" t="s">
        <v>1854</v>
      </c>
      <c r="BP453" cm="1">
        <f t="array" ref="BP453">SUM(IF(FREQUENCY(IF($R$2:$R$3000=BO453, MATCH($C$2:$C$3000, $C$2:$C$3000, 0)), ROW($C$2:$C$3000)-ROW($C$2)+1), 1))</f>
        <v>1</v>
      </c>
      <c r="BV453" t="str">
        <v>CESKA GEOLOGICKA SLUZBA</v>
      </c>
      <c r="BW453" cm="1">
        <f t="array" ref="BW453">SUM(--(FREQUENCY(IF($R$2:$R$1538=BV453, MATCH($C$2:$C$1538, $C$2:$C$1538, 0)), ROW($C$2:$C$1538)-ROW($C$2)+1)&gt;0))</f>
        <v>1</v>
      </c>
    </row>
    <row r="454" spans="1:75" ht="31.8" customHeight="1" x14ac:dyDescent="0.3">
      <c r="A454" s="84">
        <v>17</v>
      </c>
      <c r="B454" s="1" t="s">
        <v>3783</v>
      </c>
      <c r="C454" s="1" t="s">
        <v>3761</v>
      </c>
      <c r="D454" s="1" t="s">
        <v>3741</v>
      </c>
      <c r="E454" s="1">
        <v>101147442</v>
      </c>
      <c r="F454" s="21">
        <v>45444</v>
      </c>
      <c r="G454" s="21">
        <v>46721</v>
      </c>
      <c r="H454" s="21" t="s">
        <v>2871</v>
      </c>
      <c r="I454" s="1" t="s">
        <v>3762</v>
      </c>
      <c r="J454" s="1" t="s">
        <v>3762</v>
      </c>
      <c r="K454" s="1" t="s">
        <v>3765</v>
      </c>
      <c r="L454" s="1" t="s">
        <v>128</v>
      </c>
      <c r="M454" s="102" t="s">
        <v>3763</v>
      </c>
      <c r="N454" s="1" t="s">
        <v>3764</v>
      </c>
      <c r="O454" s="1" t="s">
        <v>3760</v>
      </c>
      <c r="P454" s="1" t="s">
        <v>679</v>
      </c>
      <c r="Q454" s="97">
        <f>IFERROR(INDEX(BP:BP, MATCH(R454, BN:BN, 0)), "")</f>
        <v>1</v>
      </c>
      <c r="R454" s="1" t="s">
        <v>401</v>
      </c>
      <c r="S454" s="1" t="s">
        <v>132</v>
      </c>
      <c r="T454" s="1" t="s">
        <v>3766</v>
      </c>
      <c r="U454" s="26" t="s">
        <v>22</v>
      </c>
      <c r="V454" s="1" t="s">
        <v>22</v>
      </c>
      <c r="W454" s="26" t="s">
        <v>22</v>
      </c>
      <c r="X454" s="10" t="s">
        <v>22</v>
      </c>
      <c r="Y454" s="10" t="s">
        <v>22</v>
      </c>
      <c r="Z454" s="26" t="s">
        <v>22</v>
      </c>
      <c r="AA454" s="26" t="s">
        <v>22</v>
      </c>
      <c r="AB454" s="4" t="s">
        <v>22</v>
      </c>
      <c r="AC454" s="4" t="s">
        <v>22</v>
      </c>
      <c r="BN454" s="93" t="str">
        <v>CO2GEONET - RESEAU D'EXCELLENCE EUROPEEN SUR LE STOCKAGE GEOLOGIQUE DE CO2</v>
      </c>
      <c r="BO454" t="s">
        <v>1855</v>
      </c>
      <c r="BP454" cm="1">
        <f t="array" ref="BP454">SUM(IF(FREQUENCY(IF($R$2:$R$3000=BO454, MATCH($C$2:$C$3000, $C$2:$C$3000, 0)), ROW($C$2:$C$3000)-ROW($C$2)+1), 1))</f>
        <v>1</v>
      </c>
      <c r="BV454" t="str">
        <v>CO2GEONET - RESEAU D'EXCELLENCE EUROPEEN SUR LE STOCKAGE GEOLOGIQUE DE CO2</v>
      </c>
      <c r="BW454" cm="1">
        <f t="array" ref="BW454">SUM(--(FREQUENCY(IF($R$2:$R$1538=BV454, MATCH($C$2:$C$1538, $C$2:$C$1538, 0)), ROW($C$2:$C$1538)-ROW($C$2)+1)&gt;0))</f>
        <v>1</v>
      </c>
    </row>
    <row r="455" spans="1:75" ht="31.8" customHeight="1" x14ac:dyDescent="0.3">
      <c r="A455" s="84">
        <v>17</v>
      </c>
      <c r="B455" s="1" t="s">
        <v>3783</v>
      </c>
      <c r="C455" s="1" t="s">
        <v>3761</v>
      </c>
      <c r="D455" s="1" t="s">
        <v>3741</v>
      </c>
      <c r="E455" s="1">
        <v>101147442</v>
      </c>
      <c r="F455" s="21">
        <v>45444</v>
      </c>
      <c r="G455" s="21">
        <v>46721</v>
      </c>
      <c r="H455" s="21" t="s">
        <v>2871</v>
      </c>
      <c r="I455" s="1" t="s">
        <v>3762</v>
      </c>
      <c r="J455" s="1" t="s">
        <v>3762</v>
      </c>
      <c r="K455" s="1" t="s">
        <v>3765</v>
      </c>
      <c r="L455" s="1" t="s">
        <v>128</v>
      </c>
      <c r="M455" s="102" t="s">
        <v>3763</v>
      </c>
      <c r="N455" s="1" t="s">
        <v>3764</v>
      </c>
      <c r="O455" s="1" t="s">
        <v>3760</v>
      </c>
      <c r="P455" s="1" t="s">
        <v>457</v>
      </c>
      <c r="Q455" s="97">
        <f>IFERROR(INDEX(BP:BP, MATCH(R455, BN:BN, 0)), "")</f>
        <v>1</v>
      </c>
      <c r="R455" s="1" t="s">
        <v>3769</v>
      </c>
      <c r="S455" s="1" t="s">
        <v>318</v>
      </c>
      <c r="T455" s="1" t="s">
        <v>3770</v>
      </c>
      <c r="U455" s="26" t="s">
        <v>22</v>
      </c>
      <c r="V455" s="1" t="s">
        <v>22</v>
      </c>
      <c r="W455" s="26" t="s">
        <v>22</v>
      </c>
      <c r="X455" s="10" t="s">
        <v>22</v>
      </c>
      <c r="Y455" s="10" t="s">
        <v>22</v>
      </c>
      <c r="Z455" s="26" t="s">
        <v>22</v>
      </c>
      <c r="AA455" s="26" t="s">
        <v>22</v>
      </c>
      <c r="AB455" s="4" t="s">
        <v>22</v>
      </c>
      <c r="AC455" s="4" t="s">
        <v>22</v>
      </c>
      <c r="BN455" s="1" t="str">
        <v>FUNDACION PARA EL DESARROLLO DE LAS NUEVAS TECNOLOGIAS DEL HIDROGENO EN ARAGON</v>
      </c>
      <c r="BO455" t="s">
        <v>1856</v>
      </c>
      <c r="BP455" cm="1">
        <f t="array" ref="BP455">SUM(IF(FREQUENCY(IF($R$2:$R$3000=BO455, MATCH($C$2:$C$3000, $C$2:$C$3000, 0)), ROW($C$2:$C$3000)-ROW($C$2)+1), 1))</f>
        <v>1</v>
      </c>
      <c r="BV455" t="str">
        <v>FUNDACION PARA EL DESARROLLO DE LAS NUEVAS TECNOLOGIAS DEL HIDROGENO EN ARAGON</v>
      </c>
      <c r="BW455" cm="1">
        <f t="array" ref="BW455">SUM(--(FREQUENCY(IF($R$2:$R$1538=BV455, MATCH($C$2:$C$1538, $C$2:$C$1538, 0)), ROW($C$2:$C$1538)-ROW($C$2)+1)&gt;0))</f>
        <v>1</v>
      </c>
    </row>
    <row r="456" spans="1:75" ht="31.8" customHeight="1" x14ac:dyDescent="0.3">
      <c r="A456" s="84">
        <v>17</v>
      </c>
      <c r="B456" s="1" t="s">
        <v>3783</v>
      </c>
      <c r="C456" s="1" t="s">
        <v>3761</v>
      </c>
      <c r="D456" s="1" t="s">
        <v>3741</v>
      </c>
      <c r="E456" s="1">
        <v>101147442</v>
      </c>
      <c r="F456" s="21">
        <v>45444</v>
      </c>
      <c r="G456" s="21">
        <v>46721</v>
      </c>
      <c r="H456" s="21" t="s">
        <v>2871</v>
      </c>
      <c r="I456" s="1" t="s">
        <v>3762</v>
      </c>
      <c r="J456" s="1" t="s">
        <v>3762</v>
      </c>
      <c r="K456" s="1" t="s">
        <v>3765</v>
      </c>
      <c r="L456" s="1" t="s">
        <v>128</v>
      </c>
      <c r="M456" s="102" t="s">
        <v>3763</v>
      </c>
      <c r="N456" s="1" t="s">
        <v>3764</v>
      </c>
      <c r="O456" s="1" t="s">
        <v>3760</v>
      </c>
      <c r="P456" s="1" t="s">
        <v>457</v>
      </c>
      <c r="Q456" s="97">
        <f>IFERROR(INDEX(BP:BP, MATCH(R456, BN:BN, 0)), "")</f>
        <v>4</v>
      </c>
      <c r="R456" s="1" t="s">
        <v>1111</v>
      </c>
      <c r="S456" s="1" t="s">
        <v>36</v>
      </c>
      <c r="T456" s="1" t="s">
        <v>3768</v>
      </c>
      <c r="U456" s="26" t="s">
        <v>22</v>
      </c>
      <c r="V456" s="1" t="s">
        <v>22</v>
      </c>
      <c r="W456" s="26" t="s">
        <v>22</v>
      </c>
      <c r="X456" s="10" t="s">
        <v>22</v>
      </c>
      <c r="Y456" s="10" t="s">
        <v>22</v>
      </c>
      <c r="Z456" s="26" t="s">
        <v>22</v>
      </c>
      <c r="AA456" s="26" t="s">
        <v>22</v>
      </c>
      <c r="AB456" s="4" t="s">
        <v>22</v>
      </c>
      <c r="AC456" s="4" t="s">
        <v>22</v>
      </c>
      <c r="BN456" s="93" t="str">
        <v>GEOINZENIRING DRUZBA ZA GEOLOSKI INZENIRING DOO</v>
      </c>
      <c r="BO456" t="s">
        <v>1857</v>
      </c>
      <c r="BP456" cm="1">
        <f t="array" ref="BP456">SUM(IF(FREQUENCY(IF($R$2:$R$3000=BO456, MATCH($C$2:$C$3000, $C$2:$C$3000, 0)), ROW($C$2:$C$3000)-ROW($C$2)+1), 1))</f>
        <v>1</v>
      </c>
      <c r="BV456" t="str">
        <v>GEOINZENIRING DRUZBA ZA GEOLOSKI INZENIRING DOO</v>
      </c>
      <c r="BW456" cm="1">
        <f t="array" ref="BW456">SUM(--(FREQUENCY(IF($R$2:$R$1538=BV456, MATCH($C$2:$C$1538, $C$2:$C$1538, 0)), ROW($C$2:$C$1538)-ROW($C$2)+1)&gt;0))</f>
        <v>1</v>
      </c>
    </row>
    <row r="457" spans="1:75" ht="31.8" customHeight="1" x14ac:dyDescent="0.3">
      <c r="A457" s="84">
        <v>17</v>
      </c>
      <c r="B457" s="1" t="s">
        <v>3783</v>
      </c>
      <c r="C457" s="1" t="s">
        <v>3761</v>
      </c>
      <c r="D457" s="1" t="s">
        <v>3741</v>
      </c>
      <c r="E457" s="1">
        <v>101147442</v>
      </c>
      <c r="F457" s="21">
        <v>45444</v>
      </c>
      <c r="G457" s="21">
        <v>46721</v>
      </c>
      <c r="H457" s="21" t="s">
        <v>2871</v>
      </c>
      <c r="I457" s="1" t="s">
        <v>3762</v>
      </c>
      <c r="J457" s="1" t="s">
        <v>3762</v>
      </c>
      <c r="K457" s="1" t="s">
        <v>3765</v>
      </c>
      <c r="L457" s="1" t="s">
        <v>128</v>
      </c>
      <c r="M457" s="102" t="s">
        <v>3763</v>
      </c>
      <c r="N457" s="1" t="s">
        <v>3764</v>
      </c>
      <c r="O457" s="1" t="s">
        <v>3760</v>
      </c>
      <c r="P457" s="1" t="s">
        <v>457</v>
      </c>
      <c r="Q457" s="97">
        <f>IFERROR(INDEX(BP:BP, MATCH(R457, BN:BN, 0)), "")</f>
        <v>1</v>
      </c>
      <c r="R457" s="1" t="s">
        <v>1124</v>
      </c>
      <c r="S457" s="1" t="s">
        <v>318</v>
      </c>
      <c r="T457" s="1" t="s">
        <v>3776</v>
      </c>
      <c r="U457" s="26" t="s">
        <v>22</v>
      </c>
      <c r="V457" s="1" t="s">
        <v>22</v>
      </c>
      <c r="W457" s="26" t="s">
        <v>22</v>
      </c>
      <c r="X457" s="10" t="s">
        <v>22</v>
      </c>
      <c r="Y457" s="10" t="s">
        <v>22</v>
      </c>
      <c r="Z457" s="26" t="s">
        <v>22</v>
      </c>
      <c r="AA457" s="26" t="s">
        <v>22</v>
      </c>
      <c r="AB457" s="4" t="s">
        <v>22</v>
      </c>
      <c r="AC457" s="4" t="s">
        <v>22</v>
      </c>
      <c r="BN457" s="1" t="str">
        <v>Geological Survey of Denmark and Greenland</v>
      </c>
      <c r="BO457" t="s">
        <v>1858</v>
      </c>
      <c r="BP457" cm="1">
        <f t="array" ref="BP457">SUM(IF(FREQUENCY(IF($R$2:$R$3000=BO457, MATCH($C$2:$C$3000, $C$2:$C$3000, 0)), ROW($C$2:$C$3000)-ROW($C$2)+1), 1))</f>
        <v>1</v>
      </c>
      <c r="BV457" t="str">
        <v>Geological Survey of Denmark and Greenland</v>
      </c>
      <c r="BW457" cm="1">
        <f t="array" ref="BW457">SUM(--(FREQUENCY(IF($R$2:$R$1538=BV457, MATCH($C$2:$C$1538, $C$2:$C$1538, 0)), ROW($C$2:$C$1538)-ROW($C$2)+1)&gt;0))</f>
        <v>1</v>
      </c>
    </row>
    <row r="458" spans="1:75" ht="31.8" customHeight="1" x14ac:dyDescent="0.3">
      <c r="A458" s="84">
        <v>17</v>
      </c>
      <c r="B458" s="1" t="s">
        <v>3783</v>
      </c>
      <c r="C458" s="1" t="s">
        <v>3761</v>
      </c>
      <c r="D458" s="1" t="s">
        <v>3741</v>
      </c>
      <c r="E458" s="1">
        <v>101147442</v>
      </c>
      <c r="F458" s="21">
        <v>45444</v>
      </c>
      <c r="G458" s="21">
        <v>46721</v>
      </c>
      <c r="H458" s="21" t="s">
        <v>2871</v>
      </c>
      <c r="I458" s="1" t="s">
        <v>3762</v>
      </c>
      <c r="J458" s="1" t="s">
        <v>3762</v>
      </c>
      <c r="K458" s="1" t="s">
        <v>3765</v>
      </c>
      <c r="L458" s="1" t="s">
        <v>128</v>
      </c>
      <c r="M458" s="102" t="s">
        <v>3763</v>
      </c>
      <c r="N458" s="1" t="s">
        <v>3764</v>
      </c>
      <c r="O458" s="1" t="s">
        <v>3760</v>
      </c>
      <c r="P458" s="1" t="s">
        <v>457</v>
      </c>
      <c r="Q458" s="97">
        <f>IFERROR(INDEX(BP:BP, MATCH(R458, BN:BN, 0)), "")</f>
        <v>1</v>
      </c>
      <c r="R458" s="1" t="s">
        <v>3774</v>
      </c>
      <c r="S458" s="1" t="s">
        <v>110</v>
      </c>
      <c r="T458" s="1" t="s">
        <v>3775</v>
      </c>
      <c r="U458" s="26" t="s">
        <v>22</v>
      </c>
      <c r="V458" s="1" t="s">
        <v>22</v>
      </c>
      <c r="W458" s="26" t="s">
        <v>22</v>
      </c>
      <c r="X458" s="10" t="s">
        <v>22</v>
      </c>
      <c r="Y458" s="10" t="s">
        <v>22</v>
      </c>
      <c r="Z458" s="26" t="s">
        <v>22</v>
      </c>
      <c r="AA458" s="26" t="s">
        <v>22</v>
      </c>
      <c r="AB458" s="4" t="s">
        <v>22</v>
      </c>
      <c r="AC458" s="4" t="s">
        <v>22</v>
      </c>
      <c r="BN458" s="93" t="str">
        <v>GEOSPHERE AUSTRIA - BUNDESANSTALT FUR GEOLOGIE, GEOPHYSIK, KLIMATOLOGIE UND METEOROLOGIE</v>
      </c>
      <c r="BO458" t="s">
        <v>1859</v>
      </c>
      <c r="BP458" cm="1">
        <f t="array" ref="BP458">SUM(IF(FREQUENCY(IF($R$2:$R$3000=BO458, MATCH($C$2:$C$3000, $C$2:$C$3000, 0)), ROW($C$2:$C$3000)-ROW($C$2)+1), 1))</f>
        <v>1</v>
      </c>
      <c r="BV458" t="str">
        <v>GEOSPHERE AUSTRIA - BUNDESANSTALT FUR GEOLOGIE, GEOPHYSIK, KLIMATOLOGIE UND METEOROLOGIE</v>
      </c>
      <c r="BW458" cm="1">
        <f t="array" ref="BW458">SUM(--(FREQUENCY(IF($R$2:$R$1538=BV458, MATCH($C$2:$C$1538, $C$2:$C$1538, 0)), ROW($C$2:$C$1538)-ROW($C$2)+1)&gt;0))</f>
        <v>2</v>
      </c>
    </row>
    <row r="459" spans="1:75" ht="31.8" customHeight="1" x14ac:dyDescent="0.3">
      <c r="A459" s="84">
        <v>17</v>
      </c>
      <c r="B459" s="1" t="s">
        <v>3783</v>
      </c>
      <c r="C459" s="1" t="s">
        <v>3761</v>
      </c>
      <c r="D459" s="1" t="s">
        <v>3741</v>
      </c>
      <c r="E459" s="1">
        <v>101147442</v>
      </c>
      <c r="F459" s="21">
        <v>45444</v>
      </c>
      <c r="G459" s="21">
        <v>46721</v>
      </c>
      <c r="H459" s="21" t="s">
        <v>2871</v>
      </c>
      <c r="I459" s="1" t="s">
        <v>3762</v>
      </c>
      <c r="J459" s="1" t="s">
        <v>3762</v>
      </c>
      <c r="K459" s="1" t="s">
        <v>3765</v>
      </c>
      <c r="L459" s="1" t="s">
        <v>128</v>
      </c>
      <c r="M459" s="102" t="s">
        <v>3763</v>
      </c>
      <c r="N459" s="1" t="s">
        <v>3764</v>
      </c>
      <c r="O459" s="1" t="s">
        <v>3760</v>
      </c>
      <c r="P459" s="1" t="s">
        <v>1351</v>
      </c>
      <c r="Q459" s="97">
        <f>IFERROR(INDEX(BP:BP, MATCH(R459, BN:BN, 0)), "")</f>
        <v>1</v>
      </c>
      <c r="R459" s="1" t="s">
        <v>3794</v>
      </c>
      <c r="S459" s="1" t="s">
        <v>449</v>
      </c>
      <c r="T459" s="1" t="s">
        <v>2970</v>
      </c>
      <c r="U459" s="26" t="s">
        <v>22</v>
      </c>
      <c r="V459" s="1" t="s">
        <v>22</v>
      </c>
      <c r="W459" s="26" t="s">
        <v>22</v>
      </c>
      <c r="X459" s="10" t="s">
        <v>22</v>
      </c>
      <c r="Y459" s="10" t="s">
        <v>22</v>
      </c>
      <c r="Z459" s="26" t="s">
        <v>22</v>
      </c>
      <c r="AA459" s="26" t="s">
        <v>22</v>
      </c>
      <c r="AB459" s="4" t="s">
        <v>22</v>
      </c>
      <c r="AC459" s="4" t="s">
        <v>22</v>
      </c>
      <c r="BN459" s="1" t="str">
        <v>GEOSTOCK SAS</v>
      </c>
      <c r="BO459" t="s">
        <v>1860</v>
      </c>
      <c r="BP459" cm="1">
        <f t="array" ref="BP459">SUM(IF(FREQUENCY(IF($R$2:$R$3000=BO459, MATCH($C$2:$C$3000, $C$2:$C$3000, 0)), ROW($C$2:$C$3000)-ROW($C$2)+1), 1))</f>
        <v>1</v>
      </c>
      <c r="BV459" t="str">
        <v>GEOSTOCK SAS</v>
      </c>
      <c r="BW459" cm="1">
        <f t="array" ref="BW459">SUM(--(FREQUENCY(IF($R$2:$R$1538=BV459, MATCH($C$2:$C$1538, $C$2:$C$1538, 0)), ROW($C$2:$C$1538)-ROW($C$2)+1)&gt;0))</f>
        <v>1</v>
      </c>
    </row>
    <row r="460" spans="1:75" ht="31.8" customHeight="1" x14ac:dyDescent="0.3">
      <c r="A460" s="84">
        <v>17</v>
      </c>
      <c r="B460" s="1" t="s">
        <v>3783</v>
      </c>
      <c r="C460" s="1" t="s">
        <v>3761</v>
      </c>
      <c r="D460" s="1" t="s">
        <v>3741</v>
      </c>
      <c r="E460" s="1">
        <v>101147442</v>
      </c>
      <c r="F460" s="21">
        <v>45444</v>
      </c>
      <c r="G460" s="21">
        <v>46721</v>
      </c>
      <c r="H460" s="21" t="s">
        <v>2871</v>
      </c>
      <c r="I460" s="1" t="s">
        <v>3762</v>
      </c>
      <c r="J460" s="1" t="s">
        <v>3762</v>
      </c>
      <c r="K460" s="1" t="s">
        <v>3765</v>
      </c>
      <c r="L460" s="1" t="s">
        <v>128</v>
      </c>
      <c r="M460" s="102" t="s">
        <v>3763</v>
      </c>
      <c r="N460" s="1" t="s">
        <v>3764</v>
      </c>
      <c r="O460" s="1" t="s">
        <v>3760</v>
      </c>
      <c r="P460" s="1" t="s">
        <v>457</v>
      </c>
      <c r="Q460" s="97">
        <f>IFERROR(INDEX(BP:BP, MATCH(R460, BN:BN, 0)), "")</f>
        <v>1</v>
      </c>
      <c r="R460" s="1" t="s">
        <v>3779</v>
      </c>
      <c r="S460" s="1" t="s">
        <v>28</v>
      </c>
      <c r="T460" s="1" t="s">
        <v>3780</v>
      </c>
      <c r="U460" s="26" t="s">
        <v>22</v>
      </c>
      <c r="V460" s="1" t="s">
        <v>22</v>
      </c>
      <c r="W460" s="26" t="s">
        <v>22</v>
      </c>
      <c r="X460" s="10" t="s">
        <v>22</v>
      </c>
      <c r="Y460" s="10" t="s">
        <v>22</v>
      </c>
      <c r="Z460" s="26" t="s">
        <v>22</v>
      </c>
      <c r="AA460" s="26" t="s">
        <v>22</v>
      </c>
      <c r="AB460" s="4" t="s">
        <v>22</v>
      </c>
      <c r="AC460" s="4" t="s">
        <v>22</v>
      </c>
      <c r="BN460" s="93" t="str">
        <v>GFZ HELMHOLTZ-ZENTRUM FUR GEOFORSCHUNG</v>
      </c>
      <c r="BO460" t="s">
        <v>1861</v>
      </c>
      <c r="BP460" cm="1">
        <f t="array" ref="BP460">SUM(IF(FREQUENCY(IF($R$2:$R$3000=BO460, MATCH($C$2:$C$3000, $C$2:$C$3000, 0)), ROW($C$2:$C$3000)-ROW($C$2)+1), 1))</f>
        <v>1</v>
      </c>
      <c r="BV460" t="str">
        <v>GFZ HELMHOLTZ-ZENTRUM FUR GEOFORSCHUNG</v>
      </c>
      <c r="BW460" cm="1">
        <f t="array" ref="BW460">SUM(--(FREQUENCY(IF($R$2:$R$1538=BV460, MATCH($C$2:$C$1538, $C$2:$C$1538, 0)), ROW($C$2:$C$1538)-ROW($C$2)+1)&gt;0))</f>
        <v>1</v>
      </c>
    </row>
    <row r="461" spans="1:75" ht="31.8" customHeight="1" x14ac:dyDescent="0.3">
      <c r="A461" s="84">
        <v>17</v>
      </c>
      <c r="B461" s="1" t="s">
        <v>3783</v>
      </c>
      <c r="C461" s="1" t="s">
        <v>3761</v>
      </c>
      <c r="D461" s="1" t="s">
        <v>3741</v>
      </c>
      <c r="E461" s="1">
        <v>101147442</v>
      </c>
      <c r="F461" s="21">
        <v>45444</v>
      </c>
      <c r="G461" s="21">
        <v>46721</v>
      </c>
      <c r="H461" s="21" t="s">
        <v>2871</v>
      </c>
      <c r="I461" s="1" t="s">
        <v>3762</v>
      </c>
      <c r="J461" s="1" t="s">
        <v>3762</v>
      </c>
      <c r="K461" s="1" t="s">
        <v>3765</v>
      </c>
      <c r="L461" s="1" t="s">
        <v>128</v>
      </c>
      <c r="M461" s="102" t="s">
        <v>3763</v>
      </c>
      <c r="N461" s="1" t="s">
        <v>3764</v>
      </c>
      <c r="O461" s="1" t="s">
        <v>3760</v>
      </c>
      <c r="P461" s="1" t="s">
        <v>689</v>
      </c>
      <c r="Q461" s="97">
        <f>IFERROR(INDEX(BP:BP, MATCH(R461, BN:BN, 0)), "")</f>
        <v>1</v>
      </c>
      <c r="R461" s="1" t="s">
        <v>3781</v>
      </c>
      <c r="S461" s="1" t="s">
        <v>318</v>
      </c>
      <c r="T461" s="1" t="s">
        <v>3782</v>
      </c>
      <c r="U461" s="26" t="s">
        <v>22</v>
      </c>
      <c r="V461" s="1" t="s">
        <v>22</v>
      </c>
      <c r="W461" s="26" t="s">
        <v>22</v>
      </c>
      <c r="X461" s="10" t="s">
        <v>22</v>
      </c>
      <c r="Y461" s="10" t="s">
        <v>22</v>
      </c>
      <c r="Z461" s="26" t="s">
        <v>22</v>
      </c>
      <c r="AA461" s="26" t="s">
        <v>22</v>
      </c>
      <c r="AB461" s="4" t="s">
        <v>22</v>
      </c>
      <c r="AC461" s="4" t="s">
        <v>22</v>
      </c>
      <c r="BN461" s="1" t="str">
        <v>GLOWNY INSTYTUT GORNICTWA - PANSTWOWY INSTYTUT BADAWCZY</v>
      </c>
      <c r="BO461" t="s">
        <v>1862</v>
      </c>
      <c r="BP461" cm="1">
        <f t="array" ref="BP461">SUM(IF(FREQUENCY(IF($R$2:$R$3000=BO461, MATCH($C$2:$C$3000, $C$2:$C$3000, 0)), ROW($C$2:$C$3000)-ROW($C$2)+1), 1))</f>
        <v>1</v>
      </c>
      <c r="BV461" t="str">
        <v>GLOWNY INSTYTUT GORNICTWA - PANSTWOWY INSTYTUT BADAWCZY</v>
      </c>
      <c r="BW461" cm="1">
        <f t="array" ref="BW461">SUM(--(FREQUENCY(IF($R$2:$R$1538=BV461, MATCH($C$2:$C$1538, $C$2:$C$1538, 0)), ROW($C$2:$C$1538)-ROW($C$2)+1)&gt;0))</f>
        <v>1</v>
      </c>
    </row>
    <row r="462" spans="1:75" ht="31.8" customHeight="1" x14ac:dyDescent="0.3">
      <c r="A462" s="84">
        <v>17</v>
      </c>
      <c r="B462" s="1" t="s">
        <v>3783</v>
      </c>
      <c r="C462" s="1" t="s">
        <v>3761</v>
      </c>
      <c r="D462" s="1" t="s">
        <v>3741</v>
      </c>
      <c r="E462" s="1">
        <v>101147442</v>
      </c>
      <c r="F462" s="21">
        <v>45444</v>
      </c>
      <c r="G462" s="21">
        <v>46721</v>
      </c>
      <c r="H462" s="21" t="s">
        <v>2871</v>
      </c>
      <c r="I462" s="1" t="s">
        <v>3762</v>
      </c>
      <c r="J462" s="1" t="s">
        <v>3762</v>
      </c>
      <c r="K462" s="1" t="s">
        <v>3765</v>
      </c>
      <c r="L462" s="1" t="s">
        <v>128</v>
      </c>
      <c r="M462" s="102" t="s">
        <v>3763</v>
      </c>
      <c r="N462" s="1" t="s">
        <v>3764</v>
      </c>
      <c r="O462" s="1" t="s">
        <v>3760</v>
      </c>
      <c r="P462" s="1" t="s">
        <v>457</v>
      </c>
      <c r="Q462" s="97">
        <f>IFERROR(INDEX(BP:BP, MATCH(R462, BN:BN, 0)), "")</f>
        <v>1</v>
      </c>
      <c r="R462" s="1" t="s">
        <v>3777</v>
      </c>
      <c r="S462" s="1" t="s">
        <v>132</v>
      </c>
      <c r="T462" s="1" t="s">
        <v>3778</v>
      </c>
      <c r="U462" s="26" t="s">
        <v>22</v>
      </c>
      <c r="V462" s="1" t="s">
        <v>22</v>
      </c>
      <c r="W462" s="26" t="s">
        <v>22</v>
      </c>
      <c r="X462" s="10" t="s">
        <v>22</v>
      </c>
      <c r="Y462" s="10" t="s">
        <v>22</v>
      </c>
      <c r="Z462" s="26" t="s">
        <v>22</v>
      </c>
      <c r="AA462" s="26" t="s">
        <v>22</v>
      </c>
      <c r="AB462" s="4" t="s">
        <v>22</v>
      </c>
      <c r="AC462" s="4" t="s">
        <v>22</v>
      </c>
      <c r="BN462" s="93" t="str">
        <v>INSTITUTUL NATIONAL DE CERCETARE-DEZVOLTARE PENTRU GEOLOGIE SI GEOECOLOGIE MARINA-GEOECOMAR</v>
      </c>
      <c r="BO462" t="s">
        <v>1863</v>
      </c>
      <c r="BP462" cm="1">
        <f t="array" ref="BP462">SUM(IF(FREQUENCY(IF($R$2:$R$3000=BO462, MATCH($C$2:$C$3000, $C$2:$C$3000, 0)), ROW($C$2:$C$3000)-ROW($C$2)+1), 1))</f>
        <v>1</v>
      </c>
      <c r="BV462" t="str">
        <v>INSTITUTUL NATIONAL DE CERCETARE-DEZVOLTARE PENTRU GEOLOGIE SI GEOECOLOGIE MARINA-GEOECOMAR</v>
      </c>
      <c r="BW462" cm="1">
        <f t="array" ref="BW462">SUM(--(FREQUENCY(IF($R$2:$R$1538=BV462, MATCH($C$2:$C$1538, $C$2:$C$1538, 0)), ROW($C$2:$C$1538)-ROW($C$2)+1)&gt;0))</f>
        <v>1</v>
      </c>
    </row>
    <row r="463" spans="1:75" ht="31.8" customHeight="1" x14ac:dyDescent="0.3">
      <c r="A463" s="84">
        <v>17</v>
      </c>
      <c r="B463" s="1" t="s">
        <v>3783</v>
      </c>
      <c r="C463" s="1" t="s">
        <v>3761</v>
      </c>
      <c r="D463" s="1" t="s">
        <v>3741</v>
      </c>
      <c r="E463" s="1">
        <v>101147442</v>
      </c>
      <c r="F463" s="21">
        <v>45444</v>
      </c>
      <c r="G463" s="21">
        <v>46721</v>
      </c>
      <c r="H463" s="21" t="s">
        <v>2871</v>
      </c>
      <c r="I463" s="1" t="s">
        <v>3762</v>
      </c>
      <c r="J463" s="1" t="s">
        <v>3762</v>
      </c>
      <c r="K463" s="1" t="s">
        <v>3765</v>
      </c>
      <c r="L463" s="1" t="s">
        <v>128</v>
      </c>
      <c r="M463" s="102" t="s">
        <v>3763</v>
      </c>
      <c r="N463" s="1" t="s">
        <v>3764</v>
      </c>
      <c r="O463" s="1" t="s">
        <v>3760</v>
      </c>
      <c r="P463" s="1" t="s">
        <v>457</v>
      </c>
      <c r="Q463" s="97">
        <f>IFERROR(INDEX(BP:BP, MATCH(R463, BN:BN, 0)), "")</f>
        <v>1</v>
      </c>
      <c r="R463" s="1" t="s">
        <v>3772</v>
      </c>
      <c r="S463" s="1" t="s">
        <v>132</v>
      </c>
      <c r="T463" s="1" t="s">
        <v>3773</v>
      </c>
      <c r="U463" s="26" t="s">
        <v>22</v>
      </c>
      <c r="V463" s="1" t="s">
        <v>22</v>
      </c>
      <c r="W463" s="26" t="s">
        <v>22</v>
      </c>
      <c r="X463" s="10" t="s">
        <v>22</v>
      </c>
      <c r="Y463" s="10" t="s">
        <v>22</v>
      </c>
      <c r="Z463" s="26" t="s">
        <v>22</v>
      </c>
      <c r="AA463" s="26" t="s">
        <v>22</v>
      </c>
      <c r="AB463" s="4" t="s">
        <v>22</v>
      </c>
      <c r="AC463" s="4" t="s">
        <v>22</v>
      </c>
      <c r="BN463" s="1" t="str">
        <v>INSTYTUT GOSPODARKI SUROWCAMI MINERALNYMI I ENERGIA PAN</v>
      </c>
      <c r="BO463" t="s">
        <v>1864</v>
      </c>
      <c r="BP463" cm="1">
        <f t="array" ref="BP463">SUM(IF(FREQUENCY(IF($R$2:$R$3000=BO463, MATCH($C$2:$C$3000, $C$2:$C$3000, 0)), ROW($C$2:$C$3000)-ROW($C$2)+1), 1))</f>
        <v>1</v>
      </c>
      <c r="BV463" t="str">
        <v>INSTYTUT GOSPODARKI SUROWCAMI MINERALNYMI I ENERGIA PAN</v>
      </c>
      <c r="BW463" cm="1">
        <f t="array" ref="BW463">SUM(--(FREQUENCY(IF($R$2:$R$1538=BV463, MATCH($C$2:$C$1538, $C$2:$C$1538, 0)), ROW($C$2:$C$1538)-ROW($C$2)+1)&gt;0))</f>
        <v>1</v>
      </c>
    </row>
    <row r="464" spans="1:75" ht="31.8" customHeight="1" x14ac:dyDescent="0.3">
      <c r="A464" s="84">
        <v>17</v>
      </c>
      <c r="B464" s="1" t="s">
        <v>3783</v>
      </c>
      <c r="C464" s="1" t="s">
        <v>3761</v>
      </c>
      <c r="D464" s="1" t="s">
        <v>3741</v>
      </c>
      <c r="E464" s="1">
        <v>101147442</v>
      </c>
      <c r="F464" s="21">
        <v>45444</v>
      </c>
      <c r="G464" s="21">
        <v>46721</v>
      </c>
      <c r="H464" s="21" t="s">
        <v>2871</v>
      </c>
      <c r="I464" s="1" t="s">
        <v>3762</v>
      </c>
      <c r="J464" s="1" t="s">
        <v>3762</v>
      </c>
      <c r="K464" s="1" t="s">
        <v>3765</v>
      </c>
      <c r="L464" s="1" t="s">
        <v>128</v>
      </c>
      <c r="M464" s="102" t="s">
        <v>3763</v>
      </c>
      <c r="N464" s="1" t="s">
        <v>3764</v>
      </c>
      <c r="O464" s="1" t="s">
        <v>3760</v>
      </c>
      <c r="P464" s="1" t="s">
        <v>457</v>
      </c>
      <c r="Q464" s="97">
        <f>IFERROR(INDEX(BP:BP, MATCH(R464, BN:BN, 0)), "")</f>
        <v>2</v>
      </c>
      <c r="R464" s="1" t="s">
        <v>2234</v>
      </c>
      <c r="S464" s="1" t="s">
        <v>132</v>
      </c>
      <c r="T464" s="1" t="s">
        <v>3771</v>
      </c>
      <c r="U464" s="26" t="s">
        <v>22</v>
      </c>
      <c r="V464" s="1" t="s">
        <v>22</v>
      </c>
      <c r="W464" s="26" t="s">
        <v>22</v>
      </c>
      <c r="X464" s="10" t="s">
        <v>22</v>
      </c>
      <c r="Y464" s="10" t="s">
        <v>22</v>
      </c>
      <c r="Z464" s="26" t="s">
        <v>22</v>
      </c>
      <c r="AA464" s="26" t="s">
        <v>22</v>
      </c>
      <c r="AB464" s="4" t="s">
        <v>22</v>
      </c>
      <c r="AC464" s="4" t="s">
        <v>22</v>
      </c>
      <c r="BN464" s="93" t="str">
        <v>ISTITUTO NAZIONALE DI OCEANOGRAFIA E DI GEOFISICA SPERIMENTALE</v>
      </c>
      <c r="BO464" t="s">
        <v>1865</v>
      </c>
      <c r="BP464" cm="1">
        <f t="array" ref="BP464">SUM(IF(FREQUENCY(IF($R$2:$R$3000=BO464, MATCH($C$2:$C$3000, $C$2:$C$3000, 0)), ROW($C$2:$C$3000)-ROW($C$2)+1), 1))</f>
        <v>1</v>
      </c>
      <c r="BV464" t="str">
        <v>ISTITUTO NAZIONALE DI OCEANOGRAFIA E DI GEOFISICA SPERIMENTALE</v>
      </c>
      <c r="BW464" cm="1">
        <f t="array" ref="BW464">SUM(--(FREQUENCY(IF($R$2:$R$1538=BV464, MATCH($C$2:$C$1538, $C$2:$C$1538, 0)), ROW($C$2:$C$1538)-ROW($C$2)+1)&gt;0))</f>
        <v>1</v>
      </c>
    </row>
    <row r="465" spans="1:75" ht="31.8" customHeight="1" x14ac:dyDescent="0.3">
      <c r="A465" s="84">
        <v>17</v>
      </c>
      <c r="B465" s="1" t="s">
        <v>3783</v>
      </c>
      <c r="C465" s="1" t="s">
        <v>3761</v>
      </c>
      <c r="D465" s="1" t="s">
        <v>3741</v>
      </c>
      <c r="E465" s="1">
        <v>101147442</v>
      </c>
      <c r="F465" s="21">
        <v>45444</v>
      </c>
      <c r="G465" s="21">
        <v>46721</v>
      </c>
      <c r="H465" s="21" t="s">
        <v>2871</v>
      </c>
      <c r="I465" s="1" t="s">
        <v>3762</v>
      </c>
      <c r="J465" s="1" t="s">
        <v>3762</v>
      </c>
      <c r="K465" s="1" t="s">
        <v>3765</v>
      </c>
      <c r="L465" s="1" t="s">
        <v>128</v>
      </c>
      <c r="M465" s="102" t="s">
        <v>3763</v>
      </c>
      <c r="N465" s="1" t="s">
        <v>3764</v>
      </c>
      <c r="O465" s="1" t="s">
        <v>3760</v>
      </c>
      <c r="P465" s="1" t="s">
        <v>457</v>
      </c>
      <c r="Q465" s="97">
        <f>IFERROR(INDEX(BP:BP, MATCH(R465, BN:BN, 0)), "")</f>
        <v>1</v>
      </c>
      <c r="R465" s="1" t="s">
        <v>402</v>
      </c>
      <c r="S465" s="1" t="s">
        <v>61</v>
      </c>
      <c r="T465" s="1" t="s">
        <v>3767</v>
      </c>
      <c r="U465" s="26" t="s">
        <v>22</v>
      </c>
      <c r="V465" s="1" t="s">
        <v>22</v>
      </c>
      <c r="W465" s="26" t="s">
        <v>22</v>
      </c>
      <c r="X465" s="10" t="s">
        <v>22</v>
      </c>
      <c r="Y465" s="10" t="s">
        <v>22</v>
      </c>
      <c r="Z465" s="26" t="s">
        <v>22</v>
      </c>
      <c r="AA465" s="26" t="s">
        <v>22</v>
      </c>
      <c r="AB465" s="4" t="s">
        <v>22</v>
      </c>
      <c r="AC465" s="4" t="s">
        <v>22</v>
      </c>
      <c r="BN465" s="1" t="str">
        <v>Ludwig-Boelkow-Systemtechnik GmbH</v>
      </c>
      <c r="BO465" t="s">
        <v>1866</v>
      </c>
      <c r="BP465" cm="1">
        <f t="array" ref="BP465">SUM(IF(FREQUENCY(IF($R$2:$R$3000=BO465, MATCH($C$2:$C$3000, $C$2:$C$3000, 0)), ROW($C$2:$C$3000)-ROW($C$2)+1), 1))</f>
        <v>1</v>
      </c>
      <c r="BV465" t="str">
        <v>Ludwig-Boelkow-Systemtechnik GmbH</v>
      </c>
      <c r="BW465" cm="1">
        <f t="array" ref="BW465">SUM(--(FREQUENCY(IF($R$2:$R$1538=BV465, MATCH($C$2:$C$1538, $C$2:$C$1538, 0)), ROW($C$2:$C$1538)-ROW($C$2)+1)&gt;0))</f>
        <v>1</v>
      </c>
    </row>
    <row r="466" spans="1:75" ht="31.8" customHeight="1" x14ac:dyDescent="0.3">
      <c r="A466" s="56">
        <v>17</v>
      </c>
      <c r="B466" s="54" t="s">
        <v>3715</v>
      </c>
      <c r="C466" s="28" t="s">
        <v>2875</v>
      </c>
      <c r="D466" s="28" t="s">
        <v>2876</v>
      </c>
      <c r="E466" s="33">
        <v>723030</v>
      </c>
      <c r="F466" s="72">
        <v>42887</v>
      </c>
      <c r="G466" s="72">
        <v>44651</v>
      </c>
      <c r="H466" s="29" t="s">
        <v>2877</v>
      </c>
      <c r="I466" s="30" t="s">
        <v>2878</v>
      </c>
      <c r="J466" s="30" t="s">
        <v>2878</v>
      </c>
      <c r="K466" s="73" t="s">
        <v>3001</v>
      </c>
      <c r="L466" s="31" t="s">
        <v>546</v>
      </c>
      <c r="M466" s="80" t="s">
        <v>2879</v>
      </c>
      <c r="N466" s="31" t="s">
        <v>548</v>
      </c>
      <c r="O466" s="32" t="s">
        <v>2880</v>
      </c>
      <c r="P466" s="31" t="s">
        <v>689</v>
      </c>
      <c r="Q466" s="97">
        <f>IFERROR(INDEX(BP:BP, MATCH(R466, BN:BN, 0)), "")</f>
        <v>3</v>
      </c>
      <c r="R466" s="33" t="s">
        <v>3032</v>
      </c>
      <c r="S466" s="33" t="s">
        <v>449</v>
      </c>
      <c r="T466" s="33" t="s">
        <v>3033</v>
      </c>
      <c r="U466" s="26" t="s">
        <v>22</v>
      </c>
      <c r="V466" s="28" t="s">
        <v>2931</v>
      </c>
      <c r="W466" s="26" t="s">
        <v>22</v>
      </c>
      <c r="X466" s="26" t="s">
        <v>22</v>
      </c>
      <c r="Y466" s="28"/>
      <c r="Z466" s="26" t="s">
        <v>22</v>
      </c>
      <c r="AA466" s="26" t="s">
        <v>22</v>
      </c>
      <c r="AB466" s="4" t="s">
        <v>22</v>
      </c>
      <c r="AC466" s="4" t="s">
        <v>22</v>
      </c>
      <c r="BN466" s="93" t="str">
        <v>MICROPRO GMBH</v>
      </c>
      <c r="BO466" t="s">
        <v>1867</v>
      </c>
      <c r="BP466" cm="1">
        <f t="array" ref="BP466">SUM(IF(FREQUENCY(IF($R$2:$R$3000=BO466, MATCH($C$2:$C$3000, $C$2:$C$3000, 0)), ROW($C$2:$C$3000)-ROW($C$2)+1), 1))</f>
        <v>1</v>
      </c>
      <c r="BV466" t="str">
        <v>MICROPRO GMBH</v>
      </c>
      <c r="BW466" cm="1">
        <f t="array" ref="BW466">SUM(--(FREQUENCY(IF($R$2:$R$1538=BV466, MATCH($C$2:$C$1538, $C$2:$C$1538, 0)), ROW($C$2:$C$1538)-ROW($C$2)+1)&gt;0))</f>
        <v>1</v>
      </c>
    </row>
    <row r="467" spans="1:75" ht="31.8" customHeight="1" x14ac:dyDescent="0.3">
      <c r="A467" s="56">
        <v>17</v>
      </c>
      <c r="B467" s="54" t="s">
        <v>3715</v>
      </c>
      <c r="C467" s="28" t="s">
        <v>2875</v>
      </c>
      <c r="D467" s="28" t="s">
        <v>2876</v>
      </c>
      <c r="E467" s="33">
        <v>723030</v>
      </c>
      <c r="F467" s="72">
        <v>42887</v>
      </c>
      <c r="G467" s="72">
        <v>44651</v>
      </c>
      <c r="H467" s="29" t="s">
        <v>2877</v>
      </c>
      <c r="I467" s="30" t="s">
        <v>2878</v>
      </c>
      <c r="J467" s="30" t="s">
        <v>2878</v>
      </c>
      <c r="K467" s="73" t="s">
        <v>3001</v>
      </c>
      <c r="L467" s="31" t="s">
        <v>546</v>
      </c>
      <c r="M467" s="80" t="s">
        <v>2879</v>
      </c>
      <c r="N467" s="31" t="s">
        <v>548</v>
      </c>
      <c r="O467" s="32" t="s">
        <v>2880</v>
      </c>
      <c r="P467" s="31" t="s">
        <v>457</v>
      </c>
      <c r="Q467" s="97">
        <f>IFERROR(INDEX(BP:BP, MATCH(R467, BN:BN, 0)), "")</f>
        <v>1</v>
      </c>
      <c r="R467" s="33" t="s">
        <v>3030</v>
      </c>
      <c r="S467" s="33" t="s">
        <v>47</v>
      </c>
      <c r="T467" s="33" t="s">
        <v>3031</v>
      </c>
      <c r="U467" s="26" t="s">
        <v>22</v>
      </c>
      <c r="V467" s="28" t="s">
        <v>2931</v>
      </c>
      <c r="W467" s="26" t="s">
        <v>22</v>
      </c>
      <c r="X467" s="26" t="s">
        <v>22</v>
      </c>
      <c r="Y467" s="28"/>
      <c r="Z467" s="26" t="s">
        <v>22</v>
      </c>
      <c r="AA467" s="26" t="s">
        <v>22</v>
      </c>
      <c r="AB467" s="4" t="s">
        <v>22</v>
      </c>
      <c r="AC467" s="4" t="s">
        <v>22</v>
      </c>
      <c r="BN467" s="1" t="str">
        <v>MIDDLE EAST TECHNICAL UNIVERSITY</v>
      </c>
      <c r="BO467" t="s">
        <v>1868</v>
      </c>
      <c r="BP467" cm="1">
        <f t="array" ref="BP467">SUM(IF(FREQUENCY(IF($R$2:$R$3000=BO467, MATCH($C$2:$C$3000, $C$2:$C$3000, 0)), ROW($C$2:$C$3000)-ROW($C$2)+1), 1))</f>
        <v>1</v>
      </c>
      <c r="BV467" t="str">
        <v>MIDDLE EAST TECHNICAL UNIVERSITY</v>
      </c>
      <c r="BW467" cm="1">
        <f t="array" ref="BW467">SUM(--(FREQUENCY(IF($R$2:$R$1538=BV467, MATCH($C$2:$C$1538, $C$2:$C$1538, 0)), ROW($C$2:$C$1538)-ROW($C$2)+1)&gt;0))</f>
        <v>1</v>
      </c>
    </row>
    <row r="468" spans="1:75" ht="31.8" customHeight="1" x14ac:dyDescent="0.3">
      <c r="A468" s="56">
        <v>17</v>
      </c>
      <c r="B468" s="54" t="s">
        <v>3715</v>
      </c>
      <c r="C468" s="28" t="s">
        <v>2875</v>
      </c>
      <c r="D468" s="28" t="s">
        <v>2876</v>
      </c>
      <c r="E468" s="33">
        <v>723030</v>
      </c>
      <c r="F468" s="72">
        <v>42887</v>
      </c>
      <c r="G468" s="72">
        <v>44651</v>
      </c>
      <c r="H468" s="29" t="s">
        <v>2877</v>
      </c>
      <c r="I468" s="30" t="s">
        <v>2878</v>
      </c>
      <c r="J468" s="30" t="s">
        <v>2878</v>
      </c>
      <c r="K468" s="73" t="s">
        <v>3001</v>
      </c>
      <c r="L468" s="31" t="s">
        <v>546</v>
      </c>
      <c r="M468" s="80" t="s">
        <v>2879</v>
      </c>
      <c r="N468" s="31" t="s">
        <v>548</v>
      </c>
      <c r="O468" s="32" t="s">
        <v>2880</v>
      </c>
      <c r="P468" s="31" t="s">
        <v>457</v>
      </c>
      <c r="Q468" s="97">
        <f>IFERROR(INDEX(BP:BP, MATCH(R468, BN:BN, 0)), "")</f>
        <v>1</v>
      </c>
      <c r="R468" s="33" t="s">
        <v>3018</v>
      </c>
      <c r="S468" s="33" t="s">
        <v>318</v>
      </c>
      <c r="T468" s="33" t="s">
        <v>3019</v>
      </c>
      <c r="U468" s="26" t="s">
        <v>22</v>
      </c>
      <c r="V468" s="28" t="s">
        <v>2931</v>
      </c>
      <c r="W468" s="26" t="s">
        <v>22</v>
      </c>
      <c r="X468" s="26" t="s">
        <v>22</v>
      </c>
      <c r="Y468" s="28"/>
      <c r="Z468" s="26" t="s">
        <v>22</v>
      </c>
      <c r="AA468" s="26" t="s">
        <v>22</v>
      </c>
      <c r="AB468" s="4" t="s">
        <v>22</v>
      </c>
      <c r="AC468" s="4" t="s">
        <v>22</v>
      </c>
      <c r="BN468" s="93" t="str">
        <v>MONTANUNIVERSITAET LEOBEN</v>
      </c>
      <c r="BO468" t="s">
        <v>1869</v>
      </c>
      <c r="BP468" cm="1">
        <f t="array" ref="BP468">SUM(IF(FREQUENCY(IF($R$2:$R$3000=BO468, MATCH($C$2:$C$3000, $C$2:$C$3000, 0)), ROW($C$2:$C$3000)-ROW($C$2)+1), 1))</f>
        <v>1</v>
      </c>
      <c r="BV468" t="str">
        <v>MONTANUNIVERSITAET LEOBEN</v>
      </c>
      <c r="BW468" cm="1">
        <f t="array" ref="BW468">SUM(--(FREQUENCY(IF($R$2:$R$1538=BV468, MATCH($C$2:$C$1538, $C$2:$C$1538, 0)), ROW($C$2:$C$1538)-ROW($C$2)+1)&gt;0))</f>
        <v>1</v>
      </c>
    </row>
    <row r="469" spans="1:75" ht="31.8" customHeight="1" x14ac:dyDescent="0.3">
      <c r="A469" s="56">
        <v>17</v>
      </c>
      <c r="B469" s="54" t="s">
        <v>3715</v>
      </c>
      <c r="C469" s="28" t="s">
        <v>2875</v>
      </c>
      <c r="D469" s="28" t="s">
        <v>2876</v>
      </c>
      <c r="E469" s="33">
        <v>723030</v>
      </c>
      <c r="F469" s="72">
        <v>42887</v>
      </c>
      <c r="G469" s="72">
        <v>44651</v>
      </c>
      <c r="H469" s="29" t="s">
        <v>2877</v>
      </c>
      <c r="I469" s="30" t="s">
        <v>2878</v>
      </c>
      <c r="J469" s="30" t="s">
        <v>2878</v>
      </c>
      <c r="K469" s="73" t="s">
        <v>3001</v>
      </c>
      <c r="L469" s="31" t="s">
        <v>546</v>
      </c>
      <c r="M469" s="80" t="s">
        <v>2879</v>
      </c>
      <c r="N469" s="31" t="s">
        <v>548</v>
      </c>
      <c r="O469" s="32" t="s">
        <v>2880</v>
      </c>
      <c r="P469" s="31" t="s">
        <v>457</v>
      </c>
      <c r="Q469" s="97">
        <f>IFERROR(INDEX(BP:BP, MATCH(R469, BN:BN, 0)), "")</f>
        <v>1</v>
      </c>
      <c r="R469" s="33" t="s">
        <v>3020</v>
      </c>
      <c r="S469" s="33" t="s">
        <v>316</v>
      </c>
      <c r="T469" s="33" t="s">
        <v>3021</v>
      </c>
      <c r="U469" s="26" t="s">
        <v>22</v>
      </c>
      <c r="V469" s="28" t="s">
        <v>2931</v>
      </c>
      <c r="W469" s="26" t="s">
        <v>22</v>
      </c>
      <c r="X469" s="26" t="s">
        <v>22</v>
      </c>
      <c r="Y469" s="28"/>
      <c r="Z469" s="26" t="s">
        <v>22</v>
      </c>
      <c r="AA469" s="26" t="s">
        <v>22</v>
      </c>
      <c r="AB469" s="4" t="s">
        <v>22</v>
      </c>
      <c r="AC469" s="4" t="s">
        <v>22</v>
      </c>
      <c r="BN469" s="1" t="str">
        <v>NORCE NORWEGIAN RESEARCH CENTRE AS</v>
      </c>
      <c r="BO469" t="s">
        <v>1870</v>
      </c>
      <c r="BP469" cm="1">
        <f t="array" ref="BP469">SUM(IF(FREQUENCY(IF($R$2:$R$3000=BO469, MATCH($C$2:$C$3000, $C$2:$C$3000, 0)), ROW($C$2:$C$3000)-ROW($C$2)+1), 1))</f>
        <v>1</v>
      </c>
      <c r="BV469" t="str">
        <v>NORCE NORWEGIAN RESEARCH CENTRE AS</v>
      </c>
      <c r="BW469" cm="1">
        <f t="array" ref="BW469">SUM(--(FREQUENCY(IF($R$2:$R$1538=BV469, MATCH($C$2:$C$1538, $C$2:$C$1538, 0)), ROW($C$2:$C$1538)-ROW($C$2)+1)&gt;0))</f>
        <v>1</v>
      </c>
    </row>
    <row r="470" spans="1:75" ht="31.8" customHeight="1" x14ac:dyDescent="0.3">
      <c r="A470" s="56">
        <v>17</v>
      </c>
      <c r="B470" s="54" t="s">
        <v>3715</v>
      </c>
      <c r="C470" s="28" t="s">
        <v>2875</v>
      </c>
      <c r="D470" s="28" t="s">
        <v>2876</v>
      </c>
      <c r="E470" s="33">
        <v>723030</v>
      </c>
      <c r="F470" s="72">
        <v>42887</v>
      </c>
      <c r="G470" s="72">
        <v>44651</v>
      </c>
      <c r="H470" s="29" t="s">
        <v>2877</v>
      </c>
      <c r="I470" s="30" t="s">
        <v>2878</v>
      </c>
      <c r="J470" s="30" t="s">
        <v>2878</v>
      </c>
      <c r="K470" s="73" t="s">
        <v>3001</v>
      </c>
      <c r="L470" s="31" t="s">
        <v>546</v>
      </c>
      <c r="M470" s="80" t="s">
        <v>2879</v>
      </c>
      <c r="N470" s="31" t="s">
        <v>548</v>
      </c>
      <c r="O470" s="32" t="s">
        <v>2880</v>
      </c>
      <c r="P470" s="31" t="s">
        <v>457</v>
      </c>
      <c r="Q470" s="97">
        <f>IFERROR(INDEX(BP:BP, MATCH(R470, BN:BN, 0)), "")</f>
        <v>1</v>
      </c>
      <c r="R470" s="33" t="s">
        <v>3022</v>
      </c>
      <c r="S470" s="33" t="s">
        <v>318</v>
      </c>
      <c r="T470" s="33" t="s">
        <v>3023</v>
      </c>
      <c r="U470" s="26" t="s">
        <v>22</v>
      </c>
      <c r="V470" s="28" t="s">
        <v>2931</v>
      </c>
      <c r="W470" s="26" t="s">
        <v>22</v>
      </c>
      <c r="X470" s="26" t="s">
        <v>22</v>
      </c>
      <c r="Y470" s="28"/>
      <c r="Z470" s="26" t="s">
        <v>22</v>
      </c>
      <c r="AA470" s="26" t="s">
        <v>22</v>
      </c>
      <c r="AB470" s="4" t="s">
        <v>22</v>
      </c>
      <c r="AC470" s="4" t="s">
        <v>22</v>
      </c>
      <c r="BN470" s="93" t="str">
        <v>SVEUCILISTE U ZAGREBU RUDARSKO-GEOLOSKO-NAFTNI FAKULTET</v>
      </c>
      <c r="BO470" t="s">
        <v>1871</v>
      </c>
      <c r="BP470" cm="1">
        <f t="array" ref="BP470">SUM(IF(FREQUENCY(IF($R$2:$R$3000=BO470, MATCH($C$2:$C$3000, $C$2:$C$3000, 0)), ROW($C$2:$C$3000)-ROW($C$2)+1), 1))</f>
        <v>2</v>
      </c>
      <c r="BV470" t="str">
        <v>SVEUCILISTE U ZAGREBU RUDARSKO-GEOLOSKO-NAFTNI FAKULTET</v>
      </c>
      <c r="BW470" cm="1">
        <f t="array" ref="BW470">SUM(--(FREQUENCY(IF($R$2:$R$1538=BV470, MATCH($C$2:$C$1538, $C$2:$C$1538, 0)), ROW($C$2:$C$1538)-ROW($C$2)+1)&gt;0))</f>
        <v>1</v>
      </c>
    </row>
    <row r="471" spans="1:75" ht="31.8" customHeight="1" x14ac:dyDescent="0.3">
      <c r="A471" s="56">
        <v>17</v>
      </c>
      <c r="B471" s="54" t="s">
        <v>3715</v>
      </c>
      <c r="C471" s="28" t="s">
        <v>2875</v>
      </c>
      <c r="D471" s="28" t="s">
        <v>2876</v>
      </c>
      <c r="E471" s="33">
        <v>723030</v>
      </c>
      <c r="F471" s="72">
        <v>42887</v>
      </c>
      <c r="G471" s="72">
        <v>44651</v>
      </c>
      <c r="H471" s="29" t="s">
        <v>2877</v>
      </c>
      <c r="I471" s="30" t="s">
        <v>2878</v>
      </c>
      <c r="J471" s="30" t="s">
        <v>2878</v>
      </c>
      <c r="K471" s="73" t="s">
        <v>3001</v>
      </c>
      <c r="L471" s="31" t="s">
        <v>546</v>
      </c>
      <c r="M471" s="80" t="s">
        <v>2879</v>
      </c>
      <c r="N471" s="31" t="s">
        <v>548</v>
      </c>
      <c r="O471" s="32" t="s">
        <v>2880</v>
      </c>
      <c r="P471" s="31" t="s">
        <v>689</v>
      </c>
      <c r="Q471" s="97">
        <f>IFERROR(INDEX(BP:BP, MATCH(R471, BN:BN, 0)), "")</f>
        <v>1</v>
      </c>
      <c r="R471" s="33" t="s">
        <v>828</v>
      </c>
      <c r="S471" s="33" t="s">
        <v>318</v>
      </c>
      <c r="T471" s="33" t="s">
        <v>3013</v>
      </c>
      <c r="U471" s="26" t="s">
        <v>22</v>
      </c>
      <c r="V471" s="28" t="s">
        <v>2931</v>
      </c>
      <c r="W471" s="26" t="s">
        <v>22</v>
      </c>
      <c r="X471" s="26" t="s">
        <v>22</v>
      </c>
      <c r="Y471" s="28"/>
      <c r="Z471" s="26" t="s">
        <v>22</v>
      </c>
      <c r="AA471" s="26" t="s">
        <v>22</v>
      </c>
      <c r="AB471" s="4" t="s">
        <v>22</v>
      </c>
      <c r="AC471" s="4" t="s">
        <v>22</v>
      </c>
      <c r="BN471" s="1" t="str">
        <v>UNITED KINGDOM RESEARCH AND INNOVATION</v>
      </c>
      <c r="BO471" t="s">
        <v>1872</v>
      </c>
      <c r="BP471" cm="1">
        <f t="array" ref="BP471">SUM(IF(FREQUENCY(IF($R$2:$R$3000=BO471, MATCH($C$2:$C$3000, $C$2:$C$3000, 0)), ROW($C$2:$C$3000)-ROW($C$2)+1), 1))</f>
        <v>1</v>
      </c>
      <c r="BV471" t="str">
        <v>UNITED KINGDOM RESEARCH AND INNOVATION</v>
      </c>
      <c r="BW471" cm="1">
        <f t="array" ref="BW471">SUM(--(FREQUENCY(IF($R$2:$R$1538=BV471, MATCH($C$2:$C$1538, $C$2:$C$1538, 0)), ROW($C$2:$C$1538)-ROW($C$2)+1)&gt;0))</f>
        <v>1</v>
      </c>
    </row>
    <row r="472" spans="1:75" ht="31.8" customHeight="1" x14ac:dyDescent="0.3">
      <c r="A472" s="56">
        <v>17</v>
      </c>
      <c r="B472" s="54" t="s">
        <v>3715</v>
      </c>
      <c r="C472" s="28" t="s">
        <v>2875</v>
      </c>
      <c r="D472" s="28" t="s">
        <v>2876</v>
      </c>
      <c r="E472" s="33">
        <v>723030</v>
      </c>
      <c r="F472" s="72">
        <v>42887</v>
      </c>
      <c r="G472" s="72">
        <v>44651</v>
      </c>
      <c r="H472" s="29" t="s">
        <v>2877</v>
      </c>
      <c r="I472" s="30" t="s">
        <v>2878</v>
      </c>
      <c r="J472" s="30" t="s">
        <v>2878</v>
      </c>
      <c r="K472" s="73" t="s">
        <v>3599</v>
      </c>
      <c r="L472" s="31" t="s">
        <v>546</v>
      </c>
      <c r="M472" s="80" t="s">
        <v>2879</v>
      </c>
      <c r="N472" s="31" t="s">
        <v>548</v>
      </c>
      <c r="O472" s="32" t="s">
        <v>2880</v>
      </c>
      <c r="P472" s="31" t="s">
        <v>457</v>
      </c>
      <c r="Q472" s="97">
        <f>IFERROR(INDEX(BP:BP, MATCH(R472, BN:BN, 0)), "")</f>
        <v>1</v>
      </c>
      <c r="R472" s="33" t="s">
        <v>3003</v>
      </c>
      <c r="S472" s="33" t="s">
        <v>38</v>
      </c>
      <c r="T472" s="33" t="s">
        <v>3004</v>
      </c>
      <c r="U472" s="26" t="s">
        <v>22</v>
      </c>
      <c r="V472" s="28" t="s">
        <v>2931</v>
      </c>
      <c r="W472" s="26" t="s">
        <v>22</v>
      </c>
      <c r="X472" s="26" t="s">
        <v>22</v>
      </c>
      <c r="Y472" s="28"/>
      <c r="Z472" s="26" t="s">
        <v>22</v>
      </c>
      <c r="AA472" s="26" t="s">
        <v>22</v>
      </c>
      <c r="AB472" s="4" t="s">
        <v>22</v>
      </c>
      <c r="AC472" s="4" t="s">
        <v>22</v>
      </c>
      <c r="BN472" s="93" t="str">
        <v>UNIVERSIDADE DE EVORA</v>
      </c>
      <c r="BO472" t="s">
        <v>1873</v>
      </c>
      <c r="BP472" cm="1">
        <f t="array" ref="BP472">SUM(IF(FREQUENCY(IF($R$2:$R$3000=BO472, MATCH($C$2:$C$3000, $C$2:$C$3000, 0)), ROW($C$2:$C$3000)-ROW($C$2)+1), 1))</f>
        <v>1</v>
      </c>
      <c r="BV472" t="str">
        <v>UNIVERSIDADE DE EVORA</v>
      </c>
      <c r="BW472" cm="1">
        <f t="array" ref="BW472">SUM(--(FREQUENCY(IF($R$2:$R$1538=BV472, MATCH($C$2:$C$1538, $C$2:$C$1538, 0)), ROW($C$2:$C$1538)-ROW($C$2)+1)&gt;0))</f>
        <v>1</v>
      </c>
    </row>
    <row r="473" spans="1:75" ht="31.8" customHeight="1" x14ac:dyDescent="0.3">
      <c r="A473" s="56">
        <v>17</v>
      </c>
      <c r="B473" s="54" t="s">
        <v>3715</v>
      </c>
      <c r="C473" s="28" t="s">
        <v>2875</v>
      </c>
      <c r="D473" s="28" t="s">
        <v>2876</v>
      </c>
      <c r="E473" s="33">
        <v>723030</v>
      </c>
      <c r="F473" s="72">
        <v>42887</v>
      </c>
      <c r="G473" s="72">
        <v>44651</v>
      </c>
      <c r="H473" s="29" t="s">
        <v>2877</v>
      </c>
      <c r="I473" s="30" t="s">
        <v>2878</v>
      </c>
      <c r="J473" s="30" t="s">
        <v>2878</v>
      </c>
      <c r="K473" s="73" t="s">
        <v>3600</v>
      </c>
      <c r="L473" s="31" t="s">
        <v>546</v>
      </c>
      <c r="M473" s="80" t="s">
        <v>2879</v>
      </c>
      <c r="N473" s="31" t="s">
        <v>548</v>
      </c>
      <c r="O473" s="32" t="s">
        <v>2880</v>
      </c>
      <c r="P473" s="31" t="s">
        <v>689</v>
      </c>
      <c r="Q473" s="97">
        <f>IFERROR(INDEX(BP:BP, MATCH(R473, BN:BN, 0)), "")</f>
        <v>1</v>
      </c>
      <c r="R473" s="33" t="s">
        <v>3005</v>
      </c>
      <c r="S473" s="33" t="s">
        <v>318</v>
      </c>
      <c r="T473" s="33" t="s">
        <v>3006</v>
      </c>
      <c r="U473" s="26" t="s">
        <v>22</v>
      </c>
      <c r="V473" s="28" t="s">
        <v>2931</v>
      </c>
      <c r="W473" s="26" t="s">
        <v>22</v>
      </c>
      <c r="X473" s="26" t="s">
        <v>22</v>
      </c>
      <c r="Y473" s="28"/>
      <c r="Z473" s="26" t="s">
        <v>22</v>
      </c>
      <c r="AA473" s="26" t="s">
        <v>22</v>
      </c>
      <c r="AB473" s="4" t="s">
        <v>22</v>
      </c>
      <c r="AC473" s="4" t="s">
        <v>22</v>
      </c>
      <c r="BN473" s="1" t="str">
        <v>AVANTIUM CHEMICALS BV</v>
      </c>
      <c r="BO473" t="s">
        <v>1874</v>
      </c>
      <c r="BP473" cm="1">
        <f t="array" ref="BP473">SUM(IF(FREQUENCY(IF($R$2:$R$3000=BO473, MATCH($C$2:$C$3000, $C$2:$C$3000, 0)), ROW($C$2:$C$3000)-ROW($C$2)+1), 1))</f>
        <v>1</v>
      </c>
      <c r="BV473" t="str">
        <v>AVANTIUM CHEMICALS BV</v>
      </c>
      <c r="BW473" cm="1">
        <f t="array" ref="BW473">SUM(--(FREQUENCY(IF($R$2:$R$1538=BV473, MATCH($C$2:$C$1538, $C$2:$C$1538, 0)), ROW($C$2:$C$1538)-ROW($C$2)+1)&gt;0))</f>
        <v>1</v>
      </c>
    </row>
    <row r="474" spans="1:75" ht="31.8" customHeight="1" x14ac:dyDescent="0.3">
      <c r="A474" s="56">
        <v>17</v>
      </c>
      <c r="B474" s="54" t="s">
        <v>3715</v>
      </c>
      <c r="C474" s="28" t="s">
        <v>2875</v>
      </c>
      <c r="D474" s="28" t="s">
        <v>2876</v>
      </c>
      <c r="E474" s="33">
        <v>723030</v>
      </c>
      <c r="F474" s="72">
        <v>42887</v>
      </c>
      <c r="G474" s="72">
        <v>44651</v>
      </c>
      <c r="H474" s="29" t="s">
        <v>2877</v>
      </c>
      <c r="I474" s="30" t="s">
        <v>2878</v>
      </c>
      <c r="J474" s="30" t="s">
        <v>2878</v>
      </c>
      <c r="K474" s="73" t="s">
        <v>3001</v>
      </c>
      <c r="L474" s="31" t="s">
        <v>546</v>
      </c>
      <c r="M474" s="80" t="s">
        <v>2879</v>
      </c>
      <c r="N474" s="31" t="s">
        <v>548</v>
      </c>
      <c r="O474" s="32" t="s">
        <v>2880</v>
      </c>
      <c r="P474" s="31" t="s">
        <v>457</v>
      </c>
      <c r="Q474" s="97">
        <f>IFERROR(INDEX(BP:BP, MATCH(R474, BN:BN, 0)), "")</f>
        <v>1</v>
      </c>
      <c r="R474" s="33" t="s">
        <v>3007</v>
      </c>
      <c r="S474" s="33" t="s">
        <v>38</v>
      </c>
      <c r="T474" s="33" t="s">
        <v>3008</v>
      </c>
      <c r="U474" s="26" t="s">
        <v>22</v>
      </c>
      <c r="V474" s="28" t="s">
        <v>2931</v>
      </c>
      <c r="W474" s="26" t="s">
        <v>22</v>
      </c>
      <c r="X474" s="26" t="s">
        <v>22</v>
      </c>
      <c r="Y474" s="28"/>
      <c r="Z474" s="26" t="s">
        <v>22</v>
      </c>
      <c r="AA474" s="26" t="s">
        <v>22</v>
      </c>
      <c r="AB474" s="4" t="s">
        <v>22</v>
      </c>
      <c r="AC474" s="4" t="s">
        <v>22</v>
      </c>
      <c r="BN474" s="93" t="str">
        <v>AVANTIUM SUPPORT BV</v>
      </c>
      <c r="BO474" t="s">
        <v>1875</v>
      </c>
      <c r="BP474" cm="1">
        <f t="array" ref="BP474">SUM(IF(FREQUENCY(IF($R$2:$R$3000=BO474, MATCH($C$2:$C$3000, $C$2:$C$3000, 0)), ROW($C$2:$C$3000)-ROW($C$2)+1), 1))</f>
        <v>1</v>
      </c>
      <c r="BV474" t="str">
        <v>AVANTIUM SUPPORT BV</v>
      </c>
      <c r="BW474" cm="1">
        <f t="array" ref="BW474">SUM(--(FREQUENCY(IF($R$2:$R$1538=BV474, MATCH($C$2:$C$1538, $C$2:$C$1538, 0)), ROW($C$2:$C$1538)-ROW($C$2)+1)&gt;0))</f>
        <v>1</v>
      </c>
    </row>
    <row r="475" spans="1:75" ht="31.8" customHeight="1" x14ac:dyDescent="0.3">
      <c r="A475" s="56">
        <v>17</v>
      </c>
      <c r="B475" s="54" t="s">
        <v>3715</v>
      </c>
      <c r="C475" s="28" t="s">
        <v>2875</v>
      </c>
      <c r="D475" s="28" t="s">
        <v>2876</v>
      </c>
      <c r="E475" s="33">
        <v>723030</v>
      </c>
      <c r="F475" s="72">
        <v>42887</v>
      </c>
      <c r="G475" s="72">
        <v>44651</v>
      </c>
      <c r="H475" s="29" t="s">
        <v>2877</v>
      </c>
      <c r="I475" s="30" t="s">
        <v>2878</v>
      </c>
      <c r="J475" s="30" t="s">
        <v>2878</v>
      </c>
      <c r="K475" s="73" t="s">
        <v>3001</v>
      </c>
      <c r="L475" s="31" t="s">
        <v>546</v>
      </c>
      <c r="M475" s="80" t="s">
        <v>2879</v>
      </c>
      <c r="N475" s="31" t="s">
        <v>548</v>
      </c>
      <c r="O475" s="32" t="s">
        <v>2880</v>
      </c>
      <c r="P475" s="31" t="s">
        <v>457</v>
      </c>
      <c r="Q475" s="97">
        <f>IFERROR(INDEX(BP:BP, MATCH(R475, BN:BN, 0)), "")</f>
        <v>1</v>
      </c>
      <c r="R475" s="33" t="s">
        <v>3028</v>
      </c>
      <c r="S475" s="33" t="s">
        <v>318</v>
      </c>
      <c r="T475" s="33" t="s">
        <v>3029</v>
      </c>
      <c r="U475" s="26" t="s">
        <v>22</v>
      </c>
      <c r="V475" s="28" t="s">
        <v>2931</v>
      </c>
      <c r="W475" s="26" t="s">
        <v>22</v>
      </c>
      <c r="X475" s="26" t="s">
        <v>22</v>
      </c>
      <c r="Y475" s="28"/>
      <c r="Z475" s="26" t="s">
        <v>22</v>
      </c>
      <c r="AA475" s="26" t="s">
        <v>22</v>
      </c>
      <c r="AB475" s="4" t="s">
        <v>22</v>
      </c>
      <c r="AC475" s="4" t="s">
        <v>22</v>
      </c>
      <c r="BN475" s="1" t="str">
        <v>B.FAB GMBH</v>
      </c>
      <c r="BO475" t="s">
        <v>1876</v>
      </c>
      <c r="BP475" cm="1">
        <f t="array" ref="BP475">SUM(IF(FREQUENCY(IF($R$2:$R$3000=BO475, MATCH($C$2:$C$3000, $C$2:$C$3000, 0)), ROW($C$2:$C$3000)-ROW($C$2)+1), 1))</f>
        <v>1</v>
      </c>
      <c r="BV475" t="str">
        <v>B.FAB GMBH</v>
      </c>
      <c r="BW475" cm="1">
        <f t="array" ref="BW475">SUM(--(FREQUENCY(IF($R$2:$R$1538=BV475, MATCH($C$2:$C$1538, $C$2:$C$1538, 0)), ROW($C$2:$C$1538)-ROW($C$2)+1)&gt;0))</f>
        <v>1</v>
      </c>
    </row>
    <row r="476" spans="1:75" ht="31.8" customHeight="1" x14ac:dyDescent="0.3">
      <c r="A476" s="56">
        <v>17</v>
      </c>
      <c r="B476" s="54" t="s">
        <v>3715</v>
      </c>
      <c r="C476" s="28" t="s">
        <v>2875</v>
      </c>
      <c r="D476" s="28" t="s">
        <v>2876</v>
      </c>
      <c r="E476" s="33">
        <v>723030</v>
      </c>
      <c r="F476" s="72">
        <v>42887</v>
      </c>
      <c r="G476" s="72">
        <v>44651</v>
      </c>
      <c r="H476" s="29" t="s">
        <v>2877</v>
      </c>
      <c r="I476" s="30" t="s">
        <v>2878</v>
      </c>
      <c r="J476" s="30" t="s">
        <v>2878</v>
      </c>
      <c r="K476" s="73" t="s">
        <v>3001</v>
      </c>
      <c r="L476" s="31" t="s">
        <v>546</v>
      </c>
      <c r="M476" s="80" t="s">
        <v>2879</v>
      </c>
      <c r="N476" s="31" t="s">
        <v>548</v>
      </c>
      <c r="O476" s="32" t="s">
        <v>2880</v>
      </c>
      <c r="P476" s="31" t="s">
        <v>457</v>
      </c>
      <c r="Q476" s="97">
        <f>IFERROR(INDEX(BP:BP, MATCH(R476, BN:BN, 0)), "")</f>
        <v>1</v>
      </c>
      <c r="R476" s="33" t="s">
        <v>3026</v>
      </c>
      <c r="S476" s="33" t="s">
        <v>573</v>
      </c>
      <c r="T476" s="33" t="s">
        <v>3027</v>
      </c>
      <c r="U476" s="26" t="s">
        <v>22</v>
      </c>
      <c r="V476" s="28" t="s">
        <v>2931</v>
      </c>
      <c r="W476" s="26" t="s">
        <v>22</v>
      </c>
      <c r="X476" s="26" t="s">
        <v>22</v>
      </c>
      <c r="Y476" s="28"/>
      <c r="Z476" s="26" t="s">
        <v>22</v>
      </c>
      <c r="AA476" s="26" t="s">
        <v>22</v>
      </c>
      <c r="AB476" s="4" t="s">
        <v>22</v>
      </c>
      <c r="AC476" s="4" t="s">
        <v>22</v>
      </c>
      <c r="BN476" s="93" t="str">
        <v>BIO BASE EUROPE PILOT PLANT VZW</v>
      </c>
      <c r="BO476" t="s">
        <v>1877</v>
      </c>
      <c r="BP476" cm="1">
        <f t="array" ref="BP476">SUM(IF(FREQUENCY(IF($R$2:$R$3000=BO476, MATCH($C$2:$C$3000, $C$2:$C$3000, 0)), ROW($C$2:$C$3000)-ROW($C$2)+1), 1))</f>
        <v>2</v>
      </c>
      <c r="BV476" t="str">
        <v>BIO BASE EUROPE PILOT PLANT VZW</v>
      </c>
      <c r="BW476" cm="1">
        <f t="array" ref="BW476">SUM(--(FREQUENCY(IF($R$2:$R$1538=BV476, MATCH($C$2:$C$1538, $C$2:$C$1538, 0)), ROW($C$2:$C$1538)-ROW($C$2)+1)&gt;0))</f>
        <v>1</v>
      </c>
    </row>
    <row r="477" spans="1:75" ht="31.8" customHeight="1" x14ac:dyDescent="0.3">
      <c r="A477" s="56">
        <v>17</v>
      </c>
      <c r="B477" s="54" t="s">
        <v>3715</v>
      </c>
      <c r="C477" s="28" t="s">
        <v>2875</v>
      </c>
      <c r="D477" s="28" t="s">
        <v>2876</v>
      </c>
      <c r="E477" s="33">
        <v>723030</v>
      </c>
      <c r="F477" s="72">
        <v>42887</v>
      </c>
      <c r="G477" s="72">
        <v>44651</v>
      </c>
      <c r="H477" s="29" t="s">
        <v>2877</v>
      </c>
      <c r="I477" s="30" t="s">
        <v>2878</v>
      </c>
      <c r="J477" s="30" t="s">
        <v>2878</v>
      </c>
      <c r="K477" s="73" t="s">
        <v>3001</v>
      </c>
      <c r="L477" s="31" t="s">
        <v>546</v>
      </c>
      <c r="M477" s="80" t="s">
        <v>2879</v>
      </c>
      <c r="N477" s="31" t="s">
        <v>548</v>
      </c>
      <c r="O477" s="32" t="s">
        <v>2880</v>
      </c>
      <c r="P477" s="31" t="s">
        <v>457</v>
      </c>
      <c r="Q477" s="97">
        <f>IFERROR(INDEX(BP:BP, MATCH(R477, BN:BN, 0)), "")</f>
        <v>1</v>
      </c>
      <c r="R477" s="33" t="s">
        <v>3024</v>
      </c>
      <c r="S477" s="33" t="s">
        <v>38</v>
      </c>
      <c r="T477" s="33" t="s">
        <v>3025</v>
      </c>
      <c r="U477" s="26" t="s">
        <v>22</v>
      </c>
      <c r="V477" s="28" t="s">
        <v>2931</v>
      </c>
      <c r="W477" s="26" t="s">
        <v>22</v>
      </c>
      <c r="X477" s="26" t="s">
        <v>22</v>
      </c>
      <c r="Y477" s="28"/>
      <c r="Z477" s="26" t="s">
        <v>22</v>
      </c>
      <c r="AA477" s="26" t="s">
        <v>22</v>
      </c>
      <c r="AB477" s="4" t="s">
        <v>22</v>
      </c>
      <c r="AC477" s="4" t="s">
        <v>22</v>
      </c>
      <c r="BN477" s="1" t="str">
        <v>CO2 VALUE EUROPE AISBL</v>
      </c>
      <c r="BO477" t="s">
        <v>1878</v>
      </c>
      <c r="BP477" cm="1">
        <f t="array" ref="BP477">SUM(IF(FREQUENCY(IF($R$2:$R$3000=BO477, MATCH($C$2:$C$3000, $C$2:$C$3000, 0)), ROW($C$2:$C$3000)-ROW($C$2)+1), 1))</f>
        <v>1</v>
      </c>
      <c r="BV477" t="str">
        <v>CO2 VALUE EUROPE AISBL</v>
      </c>
      <c r="BW477" cm="1">
        <f t="array" ref="BW477">SUM(--(FREQUENCY(IF($R$2:$R$1538=BV477, MATCH($C$2:$C$1538, $C$2:$C$1538, 0)), ROW($C$2:$C$1538)-ROW($C$2)+1)&gt;0))</f>
        <v>1</v>
      </c>
    </row>
    <row r="478" spans="1:75" ht="31.8" customHeight="1" x14ac:dyDescent="0.3">
      <c r="A478" s="56">
        <v>17</v>
      </c>
      <c r="B478" s="54" t="s">
        <v>3715</v>
      </c>
      <c r="C478" s="28" t="s">
        <v>2875</v>
      </c>
      <c r="D478" s="28" t="s">
        <v>2876</v>
      </c>
      <c r="E478" s="33">
        <v>723030</v>
      </c>
      <c r="F478" s="72">
        <v>42887</v>
      </c>
      <c r="G478" s="72">
        <v>44651</v>
      </c>
      <c r="H478" s="29" t="s">
        <v>2877</v>
      </c>
      <c r="I478" s="30" t="s">
        <v>2878</v>
      </c>
      <c r="J478" s="30" t="s">
        <v>2878</v>
      </c>
      <c r="K478" s="73" t="s">
        <v>3001</v>
      </c>
      <c r="L478" s="31" t="s">
        <v>546</v>
      </c>
      <c r="M478" s="80" t="s">
        <v>2879</v>
      </c>
      <c r="N478" s="31" t="s">
        <v>548</v>
      </c>
      <c r="O478" s="32" t="s">
        <v>2880</v>
      </c>
      <c r="P478" s="31" t="s">
        <v>457</v>
      </c>
      <c r="Q478" s="97">
        <f>IFERROR(INDEX(BP:BP, MATCH(R478, BN:BN, 0)), "")</f>
        <v>1</v>
      </c>
      <c r="R478" s="33" t="s">
        <v>3014</v>
      </c>
      <c r="S478" s="33" t="s">
        <v>3015</v>
      </c>
      <c r="T478" s="33" t="s">
        <v>3016</v>
      </c>
      <c r="U478" s="26" t="s">
        <v>22</v>
      </c>
      <c r="V478" s="28" t="s">
        <v>2931</v>
      </c>
      <c r="W478" s="26" t="s">
        <v>22</v>
      </c>
      <c r="X478" s="26" t="s">
        <v>22</v>
      </c>
      <c r="Y478" s="28"/>
      <c r="Z478" s="26" t="s">
        <v>22</v>
      </c>
      <c r="AA478" s="26" t="s">
        <v>22</v>
      </c>
      <c r="AB478" s="4" t="s">
        <v>22</v>
      </c>
      <c r="AC478" s="4" t="s">
        <v>22</v>
      </c>
      <c r="BN478" s="93" t="str">
        <v>COOL PLANET TECHNOLOGIES LIMITED</v>
      </c>
      <c r="BO478" t="s">
        <v>1879</v>
      </c>
      <c r="BP478" cm="1">
        <f t="array" ref="BP478">SUM(IF(FREQUENCY(IF($R$2:$R$3000=BO478, MATCH($C$2:$C$3000, $C$2:$C$3000, 0)), ROW($C$2:$C$3000)-ROW($C$2)+1), 1))</f>
        <v>1</v>
      </c>
      <c r="BV478" t="str">
        <v>COOL PLANET TECHNOLOGIES LIMITED</v>
      </c>
      <c r="BW478" cm="1">
        <f t="array" ref="BW478">SUM(--(FREQUENCY(IF($R$2:$R$1538=BV478, MATCH($C$2:$C$1538, $C$2:$C$1538, 0)), ROW($C$2:$C$1538)-ROW($C$2)+1)&gt;0))</f>
        <v>1</v>
      </c>
    </row>
    <row r="479" spans="1:75" ht="31.8" customHeight="1" x14ac:dyDescent="0.3">
      <c r="A479" s="56">
        <v>17</v>
      </c>
      <c r="B479" s="54" t="s">
        <v>3715</v>
      </c>
      <c r="C479" s="28" t="s">
        <v>2875</v>
      </c>
      <c r="D479" s="28" t="s">
        <v>2876</v>
      </c>
      <c r="E479" s="33">
        <v>723030</v>
      </c>
      <c r="F479" s="72">
        <v>42887</v>
      </c>
      <c r="G479" s="72">
        <v>44651</v>
      </c>
      <c r="H479" s="29" t="s">
        <v>2877</v>
      </c>
      <c r="I479" s="30" t="s">
        <v>2878</v>
      </c>
      <c r="J479" s="30" t="s">
        <v>2878</v>
      </c>
      <c r="K479" s="73" t="s">
        <v>3598</v>
      </c>
      <c r="L479" s="31" t="s">
        <v>546</v>
      </c>
      <c r="M479" s="80" t="s">
        <v>2879</v>
      </c>
      <c r="N479" s="31" t="s">
        <v>548</v>
      </c>
      <c r="O479" s="32" t="s">
        <v>2880</v>
      </c>
      <c r="P479" s="31" t="s">
        <v>679</v>
      </c>
      <c r="Q479" s="97">
        <f>IFERROR(INDEX(BP:BP, MATCH(R479, BN:BN, 0)), "")</f>
        <v>1</v>
      </c>
      <c r="R479" s="28" t="s">
        <v>2928</v>
      </c>
      <c r="S479" s="30" t="s">
        <v>2929</v>
      </c>
      <c r="T479" s="30" t="s">
        <v>2930</v>
      </c>
      <c r="U479" s="28" t="s">
        <v>3002</v>
      </c>
      <c r="V479" s="28" t="s">
        <v>2931</v>
      </c>
      <c r="W479" s="28" t="s">
        <v>2932</v>
      </c>
      <c r="X479" s="28" t="s">
        <v>2933</v>
      </c>
      <c r="Y479" s="28" t="s">
        <v>2934</v>
      </c>
      <c r="Z479" s="28" t="s">
        <v>2935</v>
      </c>
      <c r="AA479" s="28" t="s">
        <v>2936</v>
      </c>
      <c r="AB479" s="124" t="s">
        <v>2937</v>
      </c>
      <c r="AC479" s="74" t="s">
        <v>2949</v>
      </c>
      <c r="BN479" s="1" t="str">
        <v>IDENER RESEARCH &amp; DEVELOPMENT AGRUPACION DE INTERES ECONOMICO</v>
      </c>
      <c r="BO479" t="s">
        <v>1880</v>
      </c>
      <c r="BP479" cm="1">
        <f t="array" ref="BP479">SUM(IF(FREQUENCY(IF($R$2:$R$3000=BO479, MATCH($C$2:$C$3000, $C$2:$C$3000, 0)), ROW($C$2:$C$3000)-ROW($C$2)+1), 1))</f>
        <v>1</v>
      </c>
      <c r="BV479" t="str">
        <v>IDENER RESEARCH &amp; DEVELOPMENT AGRUPACION DE INTERES ECONOMICO</v>
      </c>
      <c r="BW479" cm="1">
        <f t="array" ref="BW479">SUM(--(FREQUENCY(IF($R$2:$R$1538=BV479, MATCH($C$2:$C$1538, $C$2:$C$1538, 0)), ROW($C$2:$C$1538)-ROW($C$2)+1)&gt;0))</f>
        <v>1</v>
      </c>
    </row>
    <row r="480" spans="1:75" ht="31.8" customHeight="1" x14ac:dyDescent="0.3">
      <c r="A480" s="56">
        <v>17</v>
      </c>
      <c r="B480" s="54" t="s">
        <v>3715</v>
      </c>
      <c r="C480" s="28" t="s">
        <v>2875</v>
      </c>
      <c r="D480" s="28" t="s">
        <v>2876</v>
      </c>
      <c r="E480" s="33">
        <v>723030</v>
      </c>
      <c r="F480" s="72">
        <v>42887</v>
      </c>
      <c r="G480" s="72">
        <v>44651</v>
      </c>
      <c r="H480" s="29" t="s">
        <v>2877</v>
      </c>
      <c r="I480" s="30" t="s">
        <v>2878</v>
      </c>
      <c r="J480" s="30" t="s">
        <v>2878</v>
      </c>
      <c r="K480" s="73" t="s">
        <v>3001</v>
      </c>
      <c r="L480" s="31" t="s">
        <v>546</v>
      </c>
      <c r="M480" s="80" t="s">
        <v>2879</v>
      </c>
      <c r="N480" s="31" t="s">
        <v>548</v>
      </c>
      <c r="O480" s="32" t="s">
        <v>2880</v>
      </c>
      <c r="P480" s="31" t="s">
        <v>689</v>
      </c>
      <c r="Q480" s="97">
        <f>IFERROR(INDEX(BP:BP, MATCH(R480, BN:BN, 0)), "")</f>
        <v>1</v>
      </c>
      <c r="R480" s="33" t="s">
        <v>3011</v>
      </c>
      <c r="S480" s="33" t="s">
        <v>110</v>
      </c>
      <c r="T480" s="33" t="s">
        <v>3012</v>
      </c>
      <c r="U480" s="26" t="s">
        <v>22</v>
      </c>
      <c r="V480" s="28" t="s">
        <v>2931</v>
      </c>
      <c r="W480" s="26" t="s">
        <v>22</v>
      </c>
      <c r="X480" s="26" t="s">
        <v>22</v>
      </c>
      <c r="Y480" s="28"/>
      <c r="Z480" s="26" t="s">
        <v>22</v>
      </c>
      <c r="AA480" s="26" t="s">
        <v>22</v>
      </c>
      <c r="AB480" s="4" t="s">
        <v>22</v>
      </c>
      <c r="AC480" s="4" t="s">
        <v>22</v>
      </c>
      <c r="BN480" s="93" t="str">
        <v>NEDERLANDSE ORGANISATIE VOOR TOEGEPAST NATUURWETENSCHAPPELIJK ONDERZOEK TNO</v>
      </c>
      <c r="BO480" t="s">
        <v>1881</v>
      </c>
      <c r="BP480" cm="1">
        <f t="array" ref="BP480">SUM(IF(FREQUENCY(IF($R$2:$R$3000=BO480, MATCH($C$2:$C$3000, $C$2:$C$3000, 0)), ROW($C$2:$C$3000)-ROW($C$2)+1), 1))</f>
        <v>1</v>
      </c>
      <c r="BV480" t="str">
        <v>NEDERLANDSE ORGANISATIE VOOR TOEGEPAST NATUURWETENSCHAPPELIJK ONDERZOEK TNO</v>
      </c>
      <c r="BW480" cm="1">
        <f t="array" ref="BW480">SUM(--(FREQUENCY(IF($R$2:$R$1538=BV480, MATCH($C$2:$C$1538, $C$2:$C$1538, 0)), ROW($C$2:$C$1538)-ROW($C$2)+1)&gt;0))</f>
        <v>3</v>
      </c>
    </row>
    <row r="481" spans="1:75" ht="31.8" customHeight="1" x14ac:dyDescent="0.3">
      <c r="A481" s="56">
        <v>17</v>
      </c>
      <c r="B481" s="54" t="s">
        <v>3715</v>
      </c>
      <c r="C481" s="28" t="s">
        <v>2875</v>
      </c>
      <c r="D481" s="28" t="s">
        <v>2876</v>
      </c>
      <c r="E481" s="33">
        <v>723030</v>
      </c>
      <c r="F481" s="72">
        <v>42887</v>
      </c>
      <c r="G481" s="72">
        <v>44651</v>
      </c>
      <c r="H481" s="29" t="s">
        <v>2877</v>
      </c>
      <c r="I481" s="30" t="s">
        <v>2878</v>
      </c>
      <c r="J481" s="30" t="s">
        <v>2878</v>
      </c>
      <c r="K481" s="73" t="s">
        <v>3001</v>
      </c>
      <c r="L481" s="31" t="s">
        <v>546</v>
      </c>
      <c r="M481" s="80" t="s">
        <v>2879</v>
      </c>
      <c r="N481" s="31" t="s">
        <v>548</v>
      </c>
      <c r="O481" s="32" t="s">
        <v>2880</v>
      </c>
      <c r="P481" s="31" t="s">
        <v>457</v>
      </c>
      <c r="Q481" s="97">
        <f>IFERROR(INDEX(BP:BP, MATCH(R481, BN:BN, 0)), "")</f>
        <v>1</v>
      </c>
      <c r="R481" s="33" t="s">
        <v>3009</v>
      </c>
      <c r="S481" s="33" t="s">
        <v>61</v>
      </c>
      <c r="T481" s="33" t="s">
        <v>3010</v>
      </c>
      <c r="U481" s="26" t="s">
        <v>22</v>
      </c>
      <c r="V481" s="28" t="s">
        <v>2931</v>
      </c>
      <c r="W481" s="26" t="s">
        <v>22</v>
      </c>
      <c r="X481" s="26" t="s">
        <v>22</v>
      </c>
      <c r="Y481" s="28"/>
      <c r="Z481" s="26" t="s">
        <v>22</v>
      </c>
      <c r="AA481" s="26" t="s">
        <v>22</v>
      </c>
      <c r="AB481" s="4" t="s">
        <v>22</v>
      </c>
      <c r="AC481" s="4" t="s">
        <v>22</v>
      </c>
      <c r="BN481" s="1" t="str">
        <v>NOPALM INGREDIENTS BV</v>
      </c>
      <c r="BO481" t="s">
        <v>1882</v>
      </c>
      <c r="BP481" cm="1">
        <f t="array" ref="BP481">SUM(IF(FREQUENCY(IF($R$2:$R$3000=BO481, MATCH($C$2:$C$3000, $C$2:$C$3000, 0)), ROW($C$2:$C$3000)-ROW($C$2)+1), 1))</f>
        <v>1</v>
      </c>
      <c r="BV481" t="str">
        <v>NOPALM INGREDIENTS BV</v>
      </c>
      <c r="BW481" cm="1">
        <f t="array" ref="BW481">SUM(--(FREQUENCY(IF($R$2:$R$1538=BV481, MATCH($C$2:$C$1538, $C$2:$C$1538, 0)), ROW($C$2:$C$1538)-ROW($C$2)+1)&gt;0))</f>
        <v>1</v>
      </c>
    </row>
    <row r="482" spans="1:75" ht="31.8" customHeight="1" x14ac:dyDescent="0.3">
      <c r="A482" s="56">
        <v>17</v>
      </c>
      <c r="B482" s="54" t="s">
        <v>3715</v>
      </c>
      <c r="C482" s="28" t="s">
        <v>2875</v>
      </c>
      <c r="D482" s="28" t="s">
        <v>2876</v>
      </c>
      <c r="E482" s="33">
        <v>723030</v>
      </c>
      <c r="F482" s="72">
        <v>42887</v>
      </c>
      <c r="G482" s="72">
        <v>44651</v>
      </c>
      <c r="H482" s="29" t="s">
        <v>2877</v>
      </c>
      <c r="I482" s="30" t="s">
        <v>2878</v>
      </c>
      <c r="J482" s="30" t="s">
        <v>2878</v>
      </c>
      <c r="K482" s="73" t="s">
        <v>3001</v>
      </c>
      <c r="L482" s="31" t="s">
        <v>546</v>
      </c>
      <c r="M482" s="80" t="s">
        <v>2879</v>
      </c>
      <c r="N482" s="31" t="s">
        <v>548</v>
      </c>
      <c r="O482" s="32" t="s">
        <v>2880</v>
      </c>
      <c r="P482" s="31" t="s">
        <v>457</v>
      </c>
      <c r="Q482" s="97">
        <f>IFERROR(INDEX(BP:BP, MATCH(R482, BN:BN, 0)), "")</f>
        <v>1</v>
      </c>
      <c r="R482" s="33" t="s">
        <v>359</v>
      </c>
      <c r="S482" s="33" t="s">
        <v>238</v>
      </c>
      <c r="T482" s="33" t="s">
        <v>3017</v>
      </c>
      <c r="U482" s="26" t="s">
        <v>22</v>
      </c>
      <c r="V482" s="28" t="s">
        <v>2931</v>
      </c>
      <c r="W482" s="26" t="s">
        <v>22</v>
      </c>
      <c r="X482" s="26" t="s">
        <v>22</v>
      </c>
      <c r="Y482" s="28"/>
      <c r="Z482" s="26" t="s">
        <v>22</v>
      </c>
      <c r="AA482" s="26" t="s">
        <v>22</v>
      </c>
      <c r="AB482" s="4" t="s">
        <v>22</v>
      </c>
      <c r="AC482" s="4" t="s">
        <v>22</v>
      </c>
      <c r="BN482" s="93" t="str">
        <v>PROCTER &amp; GAMBLE SERVICES COMPANY NV</v>
      </c>
      <c r="BO482" t="s">
        <v>1883</v>
      </c>
      <c r="BP482" cm="1">
        <f t="array" ref="BP482">SUM(IF(FREQUENCY(IF($R$2:$R$3000=BO482, MATCH($C$2:$C$3000, $C$2:$C$3000, 0)), ROW($C$2:$C$3000)-ROW($C$2)+1), 1))</f>
        <v>1</v>
      </c>
      <c r="BV482" t="str">
        <v>PROCTER &amp; GAMBLE SERVICES COMPANY NV</v>
      </c>
      <c r="BW482" cm="1">
        <f t="array" ref="BW482">SUM(--(FREQUENCY(IF($R$2:$R$1538=BV482, MATCH($C$2:$C$1538, $C$2:$C$1538, 0)), ROW($C$2:$C$1538)-ROW($C$2)+1)&gt;0))</f>
        <v>1</v>
      </c>
    </row>
    <row r="483" spans="1:75" ht="31.8" customHeight="1" x14ac:dyDescent="0.3">
      <c r="A483" s="56">
        <v>1</v>
      </c>
      <c r="B483" s="54" t="s">
        <v>3678</v>
      </c>
      <c r="C483" s="1" t="s">
        <v>126</v>
      </c>
      <c r="D483" s="1" t="s">
        <v>127</v>
      </c>
      <c r="E483" s="1">
        <v>101157447</v>
      </c>
      <c r="F483" s="21">
        <v>45300</v>
      </c>
      <c r="G483" s="21">
        <v>46996</v>
      </c>
      <c r="H483" s="1" t="s">
        <v>22</v>
      </c>
      <c r="I483" s="1" t="s">
        <v>22</v>
      </c>
      <c r="J483" s="1" t="s">
        <v>22</v>
      </c>
      <c r="K483" s="1" t="s">
        <v>22</v>
      </c>
      <c r="L483" s="1" t="s">
        <v>128</v>
      </c>
      <c r="M483" s="102" t="s">
        <v>129</v>
      </c>
      <c r="N483" s="1" t="s">
        <v>44</v>
      </c>
      <c r="O483" s="1" t="s">
        <v>130</v>
      </c>
      <c r="P483" s="1" t="s">
        <v>22</v>
      </c>
      <c r="Q483" s="97">
        <f>IFERROR(INDEX(BP:BP, MATCH(R483, BN:BN, 0)), "")</f>
        <v>1</v>
      </c>
      <c r="R483" s="1" t="s">
        <v>131</v>
      </c>
      <c r="S483" s="1" t="s">
        <v>132</v>
      </c>
      <c r="T483" s="1" t="s">
        <v>22</v>
      </c>
      <c r="U483" s="1" t="s">
        <v>133</v>
      </c>
      <c r="V483" s="1" t="s">
        <v>22</v>
      </c>
      <c r="W483" s="1" t="s">
        <v>134</v>
      </c>
      <c r="X483" s="1" t="s">
        <v>135</v>
      </c>
      <c r="Y483" s="1" t="s">
        <v>136</v>
      </c>
      <c r="Z483" s="1" t="s">
        <v>137</v>
      </c>
      <c r="AA483" s="1" t="s">
        <v>138</v>
      </c>
      <c r="AB483" s="4" t="s">
        <v>22</v>
      </c>
      <c r="AC483" s="4" t="s">
        <v>22</v>
      </c>
      <c r="BN483" s="1" t="str">
        <v>PROCTER &amp; GAMBLE TECHNICAL CENTRES LIMITED</v>
      </c>
      <c r="BO483" t="s">
        <v>1884</v>
      </c>
      <c r="BP483" cm="1">
        <f t="array" ref="BP483">SUM(IF(FREQUENCY(IF($R$2:$R$3000=BO483, MATCH($C$2:$C$3000, $C$2:$C$3000, 0)), ROW($C$2:$C$3000)-ROW($C$2)+1), 1))</f>
        <v>1</v>
      </c>
      <c r="BV483" t="str">
        <v>PROCTER &amp; GAMBLE TECHNICAL CENTRES LIMITED</v>
      </c>
      <c r="BW483" cm="1">
        <f t="array" ref="BW483">SUM(--(FREQUENCY(IF($R$2:$R$1538=BV483, MATCH($C$2:$C$1538, $C$2:$C$1538, 0)), ROW($C$2:$C$1538)-ROW($C$2)+1)&gt;0))</f>
        <v>1</v>
      </c>
    </row>
    <row r="484" spans="1:75" ht="31.8" customHeight="1" x14ac:dyDescent="0.3">
      <c r="A484" s="56">
        <v>1</v>
      </c>
      <c r="B484" s="54" t="s">
        <v>3678</v>
      </c>
      <c r="C484" s="1" t="s">
        <v>126</v>
      </c>
      <c r="D484" s="1" t="s">
        <v>127</v>
      </c>
      <c r="E484" s="1">
        <v>101157447</v>
      </c>
      <c r="F484" s="21">
        <v>45300</v>
      </c>
      <c r="G484" s="21">
        <v>46996</v>
      </c>
      <c r="H484" s="1" t="s">
        <v>22</v>
      </c>
      <c r="I484" s="1" t="s">
        <v>22</v>
      </c>
      <c r="J484" s="1" t="s">
        <v>22</v>
      </c>
      <c r="K484" s="1" t="s">
        <v>22</v>
      </c>
      <c r="L484" s="1" t="s">
        <v>128</v>
      </c>
      <c r="M484" s="102" t="s">
        <v>129</v>
      </c>
      <c r="N484" s="1" t="s">
        <v>44</v>
      </c>
      <c r="O484" s="1" t="s">
        <v>130</v>
      </c>
      <c r="P484" s="1" t="s">
        <v>22</v>
      </c>
      <c r="Q484" s="97">
        <f>IFERROR(INDEX(BP:BP, MATCH(R484, BN:BN, 0)), "")</f>
        <v>1</v>
      </c>
      <c r="R484" s="1" t="s">
        <v>131</v>
      </c>
      <c r="S484" s="1" t="s">
        <v>132</v>
      </c>
      <c r="T484" s="1" t="s">
        <v>22</v>
      </c>
      <c r="U484" s="1" t="s">
        <v>133</v>
      </c>
      <c r="V484" s="1" t="s">
        <v>22</v>
      </c>
      <c r="W484" s="1" t="s">
        <v>139</v>
      </c>
      <c r="X484" s="1" t="s">
        <v>140</v>
      </c>
      <c r="Y484" s="1" t="s">
        <v>141</v>
      </c>
      <c r="Z484" s="1" t="s">
        <v>142</v>
      </c>
      <c r="AA484" s="1" t="s">
        <v>143</v>
      </c>
      <c r="AB484" s="4" t="s">
        <v>22</v>
      </c>
      <c r="AC484" s="4" t="s">
        <v>22</v>
      </c>
      <c r="BN484" s="93" t="str">
        <v>SINTEF AS</v>
      </c>
      <c r="BO484" t="s">
        <v>1885</v>
      </c>
      <c r="BP484" cm="1">
        <f t="array" ref="BP484">SUM(IF(FREQUENCY(IF($R$2:$R$3000=BO484, MATCH($C$2:$C$3000, $C$2:$C$3000, 0)), ROW($C$2:$C$3000)-ROW($C$2)+1), 1))</f>
        <v>1</v>
      </c>
      <c r="BV484" t="str">
        <v>SINTEF AS</v>
      </c>
      <c r="BW484" cm="1">
        <f t="array" ref="BW484">SUM(--(FREQUENCY(IF($R$2:$R$1538=BV484, MATCH($C$2:$C$1538, $C$2:$C$1538, 0)), ROW($C$2:$C$1538)-ROW($C$2)+1)&gt;0))</f>
        <v>4</v>
      </c>
    </row>
    <row r="485" spans="1:75" ht="31.8" customHeight="1" x14ac:dyDescent="0.3">
      <c r="A485" s="56">
        <v>1</v>
      </c>
      <c r="B485" s="54" t="s">
        <v>3678</v>
      </c>
      <c r="C485" s="1" t="s">
        <v>126</v>
      </c>
      <c r="D485" s="1" t="s">
        <v>127</v>
      </c>
      <c r="E485" s="1">
        <v>101157447</v>
      </c>
      <c r="F485" s="21">
        <v>45300</v>
      </c>
      <c r="G485" s="21">
        <v>46996</v>
      </c>
      <c r="H485" s="1" t="s">
        <v>22</v>
      </c>
      <c r="I485" s="1" t="s">
        <v>22</v>
      </c>
      <c r="J485" s="1" t="s">
        <v>22</v>
      </c>
      <c r="K485" s="1" t="s">
        <v>22</v>
      </c>
      <c r="L485" s="1" t="s">
        <v>128</v>
      </c>
      <c r="M485" s="102" t="s">
        <v>129</v>
      </c>
      <c r="N485" s="1" t="s">
        <v>44</v>
      </c>
      <c r="O485" s="1" t="s">
        <v>130</v>
      </c>
      <c r="P485" s="1" t="s">
        <v>22</v>
      </c>
      <c r="Q485" s="97">
        <f>IFERROR(INDEX(BP:BP, MATCH(R485, BN:BN, 0)), "")</f>
        <v>1</v>
      </c>
      <c r="R485" s="1" t="s">
        <v>131</v>
      </c>
      <c r="S485" s="1" t="s">
        <v>132</v>
      </c>
      <c r="T485" s="1" t="s">
        <v>22</v>
      </c>
      <c r="U485" s="1" t="s">
        <v>133</v>
      </c>
      <c r="V485" s="1" t="s">
        <v>22</v>
      </c>
      <c r="W485" s="1" t="s">
        <v>144</v>
      </c>
      <c r="X485" s="1" t="s">
        <v>145</v>
      </c>
      <c r="Y485" s="1" t="s">
        <v>146</v>
      </c>
      <c r="Z485" s="1" t="s">
        <v>147</v>
      </c>
      <c r="AA485" s="1" t="s">
        <v>148</v>
      </c>
      <c r="AB485" s="4" t="s">
        <v>22</v>
      </c>
      <c r="AC485" s="4" t="s">
        <v>22</v>
      </c>
      <c r="BN485" s="1" t="str">
        <v>Turkiye Petrol Rafinerileri Anonim Sirketi</v>
      </c>
      <c r="BO485" t="s">
        <v>1886</v>
      </c>
      <c r="BP485" cm="1">
        <f t="array" ref="BP485">SUM(IF(FREQUENCY(IF($R$2:$R$3000=BO485, MATCH($C$2:$C$3000, $C$2:$C$3000, 0)), ROW($C$2:$C$3000)-ROW($C$2)+1), 1))</f>
        <v>1</v>
      </c>
      <c r="BV485" t="str">
        <v>Turkiye Petrol Rafinerileri Anonim Sirketi</v>
      </c>
      <c r="BW485" cm="1">
        <f t="array" ref="BW485">SUM(--(FREQUENCY(IF($R$2:$R$1538=BV485, MATCH($C$2:$C$1538, $C$2:$C$1538, 0)), ROW($C$2:$C$1538)-ROW($C$2)+1)&gt;0))</f>
        <v>1</v>
      </c>
    </row>
    <row r="486" spans="1:75" ht="31.8" customHeight="1" x14ac:dyDescent="0.3">
      <c r="A486" s="56">
        <v>1</v>
      </c>
      <c r="B486" s="54" t="s">
        <v>3678</v>
      </c>
      <c r="C486" s="1" t="s">
        <v>126</v>
      </c>
      <c r="D486" s="1" t="s">
        <v>127</v>
      </c>
      <c r="E486" s="1">
        <v>101157447</v>
      </c>
      <c r="F486" s="21">
        <v>45300</v>
      </c>
      <c r="G486" s="21">
        <v>46996</v>
      </c>
      <c r="H486" s="1" t="s">
        <v>22</v>
      </c>
      <c r="I486" s="1" t="s">
        <v>22</v>
      </c>
      <c r="J486" s="1" t="s">
        <v>22</v>
      </c>
      <c r="K486" s="1" t="s">
        <v>22</v>
      </c>
      <c r="L486" s="1" t="s">
        <v>128</v>
      </c>
      <c r="M486" s="102" t="s">
        <v>129</v>
      </c>
      <c r="N486" s="1" t="s">
        <v>44</v>
      </c>
      <c r="O486" s="1" t="s">
        <v>130</v>
      </c>
      <c r="P486" s="1" t="s">
        <v>22</v>
      </c>
      <c r="Q486" s="97">
        <f>IFERROR(INDEX(BP:BP, MATCH(R486, BN:BN, 0)), "")</f>
        <v>2</v>
      </c>
      <c r="R486" s="1" t="s">
        <v>149</v>
      </c>
      <c r="S486" s="1" t="s">
        <v>61</v>
      </c>
      <c r="T486" s="1" t="s">
        <v>22</v>
      </c>
      <c r="U486" s="1" t="s">
        <v>150</v>
      </c>
      <c r="V486" s="1" t="s">
        <v>22</v>
      </c>
      <c r="W486" s="1" t="s">
        <v>151</v>
      </c>
      <c r="X486" s="1" t="s">
        <v>152</v>
      </c>
      <c r="Y486" s="1" t="s">
        <v>153</v>
      </c>
      <c r="Z486" s="1" t="s">
        <v>22</v>
      </c>
      <c r="AA486" s="1" t="s">
        <v>154</v>
      </c>
      <c r="AB486" s="4" t="s">
        <v>22</v>
      </c>
      <c r="AC486" s="4" t="s">
        <v>22</v>
      </c>
      <c r="BN486" s="93" t="str">
        <v>ASSOCIATION CENTRE SISMOLOGIQUE EURO-MEDITERRANEEN</v>
      </c>
      <c r="BO486" t="s">
        <v>1887</v>
      </c>
      <c r="BP486" cm="1">
        <f t="array" ref="BP486">SUM(IF(FREQUENCY(IF($R$2:$R$3000=BO486, MATCH($C$2:$C$3000, $C$2:$C$3000, 0)), ROW($C$2:$C$3000)-ROW($C$2)+1), 1))</f>
        <v>1</v>
      </c>
      <c r="BV486" t="str">
        <v>ASSOCIATION CENTRE SISMOLOGIQUE EURO-MEDITERRANEEN</v>
      </c>
      <c r="BW486" cm="1">
        <f t="array" ref="BW486">SUM(--(FREQUENCY(IF($R$2:$R$1538=BV486, MATCH($C$2:$C$1538, $C$2:$C$1538, 0)), ROW($C$2:$C$1538)-ROW($C$2)+1)&gt;0))</f>
        <v>1</v>
      </c>
    </row>
    <row r="487" spans="1:75" ht="31.8" customHeight="1" x14ac:dyDescent="0.3">
      <c r="A487" s="56">
        <v>1</v>
      </c>
      <c r="B487" s="54" t="s">
        <v>3678</v>
      </c>
      <c r="C487" s="1" t="s">
        <v>126</v>
      </c>
      <c r="D487" s="1" t="s">
        <v>127</v>
      </c>
      <c r="E487" s="1">
        <v>101157447</v>
      </c>
      <c r="F487" s="21">
        <v>45300</v>
      </c>
      <c r="G487" s="21">
        <v>46996</v>
      </c>
      <c r="H487" s="1" t="s">
        <v>22</v>
      </c>
      <c r="I487" s="1" t="s">
        <v>22</v>
      </c>
      <c r="J487" s="1" t="s">
        <v>22</v>
      </c>
      <c r="K487" s="1" t="s">
        <v>22</v>
      </c>
      <c r="L487" s="1" t="s">
        <v>128</v>
      </c>
      <c r="M487" s="102" t="s">
        <v>129</v>
      </c>
      <c r="N487" s="1" t="s">
        <v>44</v>
      </c>
      <c r="O487" s="1" t="s">
        <v>130</v>
      </c>
      <c r="P487" s="1" t="s">
        <v>22</v>
      </c>
      <c r="Q487" s="97">
        <f>IFERROR(INDEX(BP:BP, MATCH(R487, BN:BN, 0)), "")</f>
        <v>2</v>
      </c>
      <c r="R487" s="1" t="s">
        <v>149</v>
      </c>
      <c r="S487" s="1" t="s">
        <v>61</v>
      </c>
      <c r="T487" s="1" t="s">
        <v>22</v>
      </c>
      <c r="U487" s="1" t="s">
        <v>150</v>
      </c>
      <c r="V487" s="1" t="s">
        <v>22</v>
      </c>
      <c r="W487" s="1" t="s">
        <v>155</v>
      </c>
      <c r="X487" s="1" t="s">
        <v>156</v>
      </c>
      <c r="Y487" s="1" t="s">
        <v>22</v>
      </c>
      <c r="Z487" s="1" t="s">
        <v>22</v>
      </c>
      <c r="AA487" s="1" t="s">
        <v>157</v>
      </c>
      <c r="AB487" s="4" t="s">
        <v>22</v>
      </c>
      <c r="AC487" s="4" t="s">
        <v>22</v>
      </c>
      <c r="BN487" s="1" t="str">
        <v>BUDAPESTI MUSZAKI ES GAZDASAGTUDOMANYI EGYETEM</v>
      </c>
      <c r="BO487" t="s">
        <v>1888</v>
      </c>
      <c r="BP487" cm="1">
        <f t="array" ref="BP487">SUM(IF(FREQUENCY(IF($R$2:$R$3000=BO487, MATCH($C$2:$C$3000, $C$2:$C$3000, 0)), ROW($C$2:$C$3000)-ROW($C$2)+1), 1))</f>
        <v>1</v>
      </c>
      <c r="BV487" t="str">
        <v>BUDAPESTI MUSZAKI ES GAZDASAGTUDOMANYI EGYETEM</v>
      </c>
      <c r="BW487" cm="1">
        <f t="array" ref="BW487">SUM(--(FREQUENCY(IF($R$2:$R$1538=BV487, MATCH($C$2:$C$1538, $C$2:$C$1538, 0)), ROW($C$2:$C$1538)-ROW($C$2)+1)&gt;0))</f>
        <v>3</v>
      </c>
    </row>
    <row r="488" spans="1:75" ht="31.8" customHeight="1" x14ac:dyDescent="0.3">
      <c r="A488" s="56">
        <v>1</v>
      </c>
      <c r="B488" s="54" t="s">
        <v>3678</v>
      </c>
      <c r="C488" s="1" t="s">
        <v>126</v>
      </c>
      <c r="D488" s="1" t="s">
        <v>127</v>
      </c>
      <c r="E488" s="1">
        <v>101157447</v>
      </c>
      <c r="F488" s="21">
        <v>45300</v>
      </c>
      <c r="G488" s="21">
        <v>46996</v>
      </c>
      <c r="H488" s="1" t="s">
        <v>22</v>
      </c>
      <c r="I488" s="1" t="s">
        <v>22</v>
      </c>
      <c r="J488" s="1" t="s">
        <v>22</v>
      </c>
      <c r="K488" s="1" t="s">
        <v>22</v>
      </c>
      <c r="L488" s="1" t="s">
        <v>128</v>
      </c>
      <c r="M488" s="102" t="s">
        <v>129</v>
      </c>
      <c r="N488" s="1" t="s">
        <v>44</v>
      </c>
      <c r="O488" s="1" t="s">
        <v>130</v>
      </c>
      <c r="P488" s="1" t="s">
        <v>22</v>
      </c>
      <c r="Q488" s="97">
        <f>IFERROR(INDEX(BP:BP, MATCH(R488, BN:BN, 0)), "")</f>
        <v>2</v>
      </c>
      <c r="R488" s="1" t="s">
        <v>149</v>
      </c>
      <c r="S488" s="1" t="s">
        <v>61</v>
      </c>
      <c r="T488" s="1" t="s">
        <v>22</v>
      </c>
      <c r="U488" s="1" t="s">
        <v>150</v>
      </c>
      <c r="V488" s="1" t="s">
        <v>22</v>
      </c>
      <c r="W488" s="1" t="s">
        <v>158</v>
      </c>
      <c r="X488" s="1" t="s">
        <v>159</v>
      </c>
      <c r="Y488" s="1" t="s">
        <v>160</v>
      </c>
      <c r="Z488" s="1" t="s">
        <v>22</v>
      </c>
      <c r="AA488" s="1" t="s">
        <v>161</v>
      </c>
      <c r="AB488" s="4" t="s">
        <v>22</v>
      </c>
      <c r="AC488" s="4" t="s">
        <v>22</v>
      </c>
      <c r="BN488" s="93" t="str">
        <v>DANSK BRAND- OG SIKRINGSTEKNISK INSTITUT FORENING</v>
      </c>
      <c r="BO488" t="s">
        <v>1889</v>
      </c>
      <c r="BP488" cm="1">
        <f t="array" ref="BP488">SUM(IF(FREQUENCY(IF($R$2:$R$3000=BO488, MATCH($C$2:$C$3000, $C$2:$C$3000, 0)), ROW($C$2:$C$3000)-ROW($C$2)+1), 1))</f>
        <v>2</v>
      </c>
      <c r="BV488" t="str">
        <v>DANSK BRAND- OG SIKRINGSTEKNISK INSTITUT FORENING</v>
      </c>
      <c r="BW488" cm="1">
        <f t="array" ref="BW488">SUM(--(FREQUENCY(IF($R$2:$R$1538=BV488, MATCH($C$2:$C$1538, $C$2:$C$1538, 0)), ROW($C$2:$C$1538)-ROW($C$2)+1)&gt;0))</f>
        <v>1</v>
      </c>
    </row>
    <row r="489" spans="1:75" ht="31.8" customHeight="1" x14ac:dyDescent="0.3">
      <c r="A489" s="56">
        <v>1</v>
      </c>
      <c r="B489" s="54" t="s">
        <v>3678</v>
      </c>
      <c r="C489" s="1" t="s">
        <v>126</v>
      </c>
      <c r="D489" s="1" t="s">
        <v>127</v>
      </c>
      <c r="E489" s="1">
        <v>101157447</v>
      </c>
      <c r="F489" s="21">
        <v>45300</v>
      </c>
      <c r="G489" s="21">
        <v>46996</v>
      </c>
      <c r="H489" s="1" t="s">
        <v>22</v>
      </c>
      <c r="I489" s="1" t="s">
        <v>22</v>
      </c>
      <c r="J489" s="1" t="s">
        <v>22</v>
      </c>
      <c r="K489" s="1" t="s">
        <v>22</v>
      </c>
      <c r="L489" s="1" t="s">
        <v>128</v>
      </c>
      <c r="M489" s="102" t="s">
        <v>129</v>
      </c>
      <c r="N489" s="1" t="s">
        <v>44</v>
      </c>
      <c r="O489" s="1" t="s">
        <v>130</v>
      </c>
      <c r="P489" s="1" t="s">
        <v>22</v>
      </c>
      <c r="Q489" s="97">
        <f>IFERROR(INDEX(BP:BP, MATCH(R489, BN:BN, 0)), "")</f>
        <v>2</v>
      </c>
      <c r="R489" s="1" t="s">
        <v>149</v>
      </c>
      <c r="S489" s="1" t="s">
        <v>61</v>
      </c>
      <c r="T489" s="1" t="s">
        <v>22</v>
      </c>
      <c r="U489" s="1" t="s">
        <v>150</v>
      </c>
      <c r="V489" s="1" t="s">
        <v>22</v>
      </c>
      <c r="W489" s="1" t="s">
        <v>162</v>
      </c>
      <c r="X489" s="1" t="s">
        <v>163</v>
      </c>
      <c r="Y489" s="1" t="s">
        <v>22</v>
      </c>
      <c r="Z489" s="1" t="s">
        <v>22</v>
      </c>
      <c r="AA489" s="1" t="s">
        <v>164</v>
      </c>
      <c r="AB489" s="4" t="s">
        <v>22</v>
      </c>
      <c r="AC489" s="4" t="s">
        <v>22</v>
      </c>
      <c r="BN489" s="1" t="str">
        <v>INSTITUT NATIONAL DE L ENVIRONNEMENT INDUSTRIEL ET DES RISQUES - INERIS</v>
      </c>
      <c r="BO489" t="s">
        <v>1890</v>
      </c>
      <c r="BP489" cm="1">
        <f t="array" ref="BP489">SUM(IF(FREQUENCY(IF($R$2:$R$3000=BO489, MATCH($C$2:$C$3000, $C$2:$C$3000, 0)), ROW($C$2:$C$3000)-ROW($C$2)+1), 1))</f>
        <v>1</v>
      </c>
      <c r="BV489" t="str">
        <v>INSTITUT NATIONAL DE L ENVIRONNEMENT INDUSTRIEL ET DES RISQUES - INERIS</v>
      </c>
      <c r="BW489" cm="1">
        <f t="array" ref="BW489">SUM(--(FREQUENCY(IF($R$2:$R$1538=BV489, MATCH($C$2:$C$1538, $C$2:$C$1538, 0)), ROW($C$2:$C$1538)-ROW($C$2)+1)&gt;0))</f>
        <v>1</v>
      </c>
    </row>
    <row r="490" spans="1:75" ht="31.8" customHeight="1" x14ac:dyDescent="0.3">
      <c r="A490" s="56">
        <v>1</v>
      </c>
      <c r="B490" s="54" t="s">
        <v>3678</v>
      </c>
      <c r="C490" s="1" t="s">
        <v>126</v>
      </c>
      <c r="D490" s="1" t="s">
        <v>127</v>
      </c>
      <c r="E490" s="1">
        <v>101157447</v>
      </c>
      <c r="F490" s="21">
        <v>45300</v>
      </c>
      <c r="G490" s="21">
        <v>46996</v>
      </c>
      <c r="H490" s="1" t="s">
        <v>22</v>
      </c>
      <c r="I490" s="1" t="s">
        <v>22</v>
      </c>
      <c r="J490" s="1" t="s">
        <v>22</v>
      </c>
      <c r="K490" s="1" t="s">
        <v>22</v>
      </c>
      <c r="L490" s="1" t="s">
        <v>128</v>
      </c>
      <c r="M490" s="102" t="s">
        <v>129</v>
      </c>
      <c r="N490" s="1" t="s">
        <v>44</v>
      </c>
      <c r="O490" s="1" t="s">
        <v>130</v>
      </c>
      <c r="P490" s="1" t="s">
        <v>22</v>
      </c>
      <c r="Q490" s="97">
        <f>IFERROR(INDEX(BP:BP, MATCH(R490, BN:BN, 0)), "")</f>
        <v>2</v>
      </c>
      <c r="R490" s="1" t="s">
        <v>149</v>
      </c>
      <c r="S490" s="1" t="s">
        <v>61</v>
      </c>
      <c r="T490" s="1" t="s">
        <v>22</v>
      </c>
      <c r="U490" s="1" t="s">
        <v>150</v>
      </c>
      <c r="V490" s="1" t="s">
        <v>22</v>
      </c>
      <c r="W490" s="1" t="s">
        <v>165</v>
      </c>
      <c r="X490" s="1" t="s">
        <v>166</v>
      </c>
      <c r="Y490" s="1" t="s">
        <v>22</v>
      </c>
      <c r="Z490" s="1" t="s">
        <v>22</v>
      </c>
      <c r="AA490" s="1" t="s">
        <v>22</v>
      </c>
      <c r="AB490" s="4" t="s">
        <v>22</v>
      </c>
      <c r="AC490" s="4" t="s">
        <v>22</v>
      </c>
      <c r="BN490" s="93" t="str">
        <v>JRC -JOINT RESEARCH CENTRE- EUROPEAN COMMISSION</v>
      </c>
      <c r="BO490" t="s">
        <v>1891</v>
      </c>
      <c r="BP490" cm="1">
        <f t="array" ref="BP490">SUM(IF(FREQUENCY(IF($R$2:$R$3000=BO490, MATCH($C$2:$C$3000, $C$2:$C$3000, 0)), ROW($C$2:$C$3000)-ROW($C$2)+1), 1))</f>
        <v>2</v>
      </c>
      <c r="BV490" t="str">
        <v>JRC -JOINT RESEARCH CENTRE- EUROPEAN COMMISSION</v>
      </c>
      <c r="BW490" cm="1">
        <f t="array" ref="BW490">SUM(--(FREQUENCY(IF($R$2:$R$1538=BV490, MATCH($C$2:$C$1538, $C$2:$C$1538, 0)), ROW($C$2:$C$1538)-ROW($C$2)+1)&gt;0))</f>
        <v>1</v>
      </c>
    </row>
    <row r="491" spans="1:75" ht="31.8" customHeight="1" x14ac:dyDescent="0.3">
      <c r="A491" s="56">
        <v>1</v>
      </c>
      <c r="B491" s="54" t="s">
        <v>3678</v>
      </c>
      <c r="C491" s="1" t="s">
        <v>126</v>
      </c>
      <c r="D491" s="1" t="s">
        <v>127</v>
      </c>
      <c r="E491" s="1">
        <v>101157447</v>
      </c>
      <c r="F491" s="21">
        <v>45300</v>
      </c>
      <c r="G491" s="21">
        <v>46996</v>
      </c>
      <c r="H491" s="1" t="s">
        <v>22</v>
      </c>
      <c r="I491" s="1" t="s">
        <v>22</v>
      </c>
      <c r="J491" s="1" t="s">
        <v>22</v>
      </c>
      <c r="K491" s="1" t="s">
        <v>22</v>
      </c>
      <c r="L491" s="1" t="s">
        <v>128</v>
      </c>
      <c r="M491" s="102" t="s">
        <v>129</v>
      </c>
      <c r="N491" s="1" t="s">
        <v>44</v>
      </c>
      <c r="O491" s="1" t="s">
        <v>130</v>
      </c>
      <c r="P491" s="1" t="s">
        <v>22</v>
      </c>
      <c r="Q491" s="97">
        <f>IFERROR(INDEX(BP:BP, MATCH(R491, BN:BN, 0)), "")</f>
        <v>2</v>
      </c>
      <c r="R491" s="1" t="s">
        <v>149</v>
      </c>
      <c r="S491" s="1" t="s">
        <v>61</v>
      </c>
      <c r="T491" s="1" t="s">
        <v>22</v>
      </c>
      <c r="U491" s="1" t="s">
        <v>150</v>
      </c>
      <c r="V491" s="1" t="s">
        <v>22</v>
      </c>
      <c r="W491" s="1" t="s">
        <v>167</v>
      </c>
      <c r="X491" s="1" t="s">
        <v>168</v>
      </c>
      <c r="Y491" s="1" t="s">
        <v>22</v>
      </c>
      <c r="Z491" s="1" t="s">
        <v>22</v>
      </c>
      <c r="AA491" s="1" t="s">
        <v>22</v>
      </c>
      <c r="AB491" s="4" t="s">
        <v>22</v>
      </c>
      <c r="AC491" s="4" t="s">
        <v>22</v>
      </c>
      <c r="BN491" s="1" t="str">
        <v>RISE FIRE RESEARCH AS</v>
      </c>
      <c r="BO491" t="s">
        <v>1892</v>
      </c>
      <c r="BP491" cm="1">
        <f t="array" ref="BP491">SUM(IF(FREQUENCY(IF($R$2:$R$3000=BO491, MATCH($C$2:$C$3000, $C$2:$C$3000, 0)), ROW($C$2:$C$3000)-ROW($C$2)+1), 1))</f>
        <v>2</v>
      </c>
      <c r="BV491" t="str">
        <v>RISE FIRE RESEARCH AS</v>
      </c>
      <c r="BW491" cm="1">
        <f t="array" ref="BW491">SUM(--(FREQUENCY(IF($R$2:$R$1538=BV491, MATCH($C$2:$C$1538, $C$2:$C$1538, 0)), ROW($C$2:$C$1538)-ROW($C$2)+1)&gt;0))</f>
        <v>1</v>
      </c>
    </row>
    <row r="492" spans="1:75" ht="31.8" customHeight="1" x14ac:dyDescent="0.3">
      <c r="A492" s="56">
        <v>1</v>
      </c>
      <c r="B492" s="54" t="s">
        <v>3678</v>
      </c>
      <c r="C492" s="1" t="s">
        <v>126</v>
      </c>
      <c r="D492" s="1" t="s">
        <v>127</v>
      </c>
      <c r="E492" s="1">
        <v>101157447</v>
      </c>
      <c r="F492" s="21">
        <v>45300</v>
      </c>
      <c r="G492" s="21">
        <v>46996</v>
      </c>
      <c r="H492" s="1" t="s">
        <v>22</v>
      </c>
      <c r="I492" s="1" t="s">
        <v>22</v>
      </c>
      <c r="J492" s="1" t="s">
        <v>22</v>
      </c>
      <c r="K492" s="1" t="s">
        <v>22</v>
      </c>
      <c r="L492" s="1" t="s">
        <v>128</v>
      </c>
      <c r="M492" s="102" t="s">
        <v>129</v>
      </c>
      <c r="N492" s="1" t="s">
        <v>44</v>
      </c>
      <c r="O492" s="1" t="s">
        <v>130</v>
      </c>
      <c r="P492" s="1" t="s">
        <v>22</v>
      </c>
      <c r="Q492" s="97">
        <f>IFERROR(INDEX(BP:BP, MATCH(R492, BN:BN, 0)), "")</f>
        <v>2</v>
      </c>
      <c r="R492" s="1" t="s">
        <v>149</v>
      </c>
      <c r="S492" s="1" t="s">
        <v>61</v>
      </c>
      <c r="T492" s="1" t="s">
        <v>22</v>
      </c>
      <c r="U492" s="1" t="s">
        <v>150</v>
      </c>
      <c r="V492" s="1" t="s">
        <v>22</v>
      </c>
      <c r="W492" s="1" t="s">
        <v>169</v>
      </c>
      <c r="X492" s="1" t="s">
        <v>170</v>
      </c>
      <c r="Y492" s="1" t="s">
        <v>22</v>
      </c>
      <c r="Z492" s="1" t="s">
        <v>22</v>
      </c>
      <c r="AA492" s="1" t="s">
        <v>22</v>
      </c>
      <c r="AB492" s="4" t="s">
        <v>22</v>
      </c>
      <c r="AC492" s="4" t="s">
        <v>22</v>
      </c>
      <c r="BN492" s="93" t="str">
        <v>THE UNIVERSITY OF SHEFFIELD</v>
      </c>
      <c r="BO492" t="s">
        <v>1893</v>
      </c>
      <c r="BP492" cm="1">
        <f t="array" ref="BP492">SUM(IF(FREQUENCY(IF($R$2:$R$3000=BO492, MATCH($C$2:$C$3000, $C$2:$C$3000, 0)), ROW($C$2:$C$3000)-ROW($C$2)+1), 1))</f>
        <v>1</v>
      </c>
      <c r="BV492" t="str">
        <v>THE UNIVERSITY OF SHEFFIELD</v>
      </c>
      <c r="BW492" cm="1">
        <f t="array" ref="BW492">SUM(--(FREQUENCY(IF($R$2:$R$1538=BV492, MATCH($C$2:$C$1538, $C$2:$C$1538, 0)), ROW($C$2:$C$1538)-ROW($C$2)+1)&gt;0))</f>
        <v>2</v>
      </c>
    </row>
    <row r="493" spans="1:75" ht="31.8" customHeight="1" x14ac:dyDescent="0.3">
      <c r="A493" s="56">
        <v>1</v>
      </c>
      <c r="B493" s="54" t="s">
        <v>3678</v>
      </c>
      <c r="C493" s="1" t="s">
        <v>126</v>
      </c>
      <c r="D493" s="1" t="s">
        <v>127</v>
      </c>
      <c r="E493" s="1">
        <v>101157447</v>
      </c>
      <c r="F493" s="21">
        <v>45300</v>
      </c>
      <c r="G493" s="21">
        <v>46996</v>
      </c>
      <c r="H493" s="1" t="s">
        <v>22</v>
      </c>
      <c r="I493" s="1" t="s">
        <v>22</v>
      </c>
      <c r="J493" s="1" t="s">
        <v>22</v>
      </c>
      <c r="K493" s="1" t="s">
        <v>22</v>
      </c>
      <c r="L493" s="1" t="s">
        <v>128</v>
      </c>
      <c r="M493" s="102" t="s">
        <v>129</v>
      </c>
      <c r="N493" s="1" t="s">
        <v>44</v>
      </c>
      <c r="O493" s="1" t="s">
        <v>130</v>
      </c>
      <c r="P493" s="1" t="s">
        <v>22</v>
      </c>
      <c r="Q493" s="97">
        <f>IFERROR(INDEX(BP:BP, MATCH(R493, BN:BN, 0)), "")</f>
        <v>2</v>
      </c>
      <c r="R493" s="1" t="s">
        <v>149</v>
      </c>
      <c r="S493" s="1" t="s">
        <v>61</v>
      </c>
      <c r="T493" s="1" t="s">
        <v>22</v>
      </c>
      <c r="U493" s="1" t="s">
        <v>150</v>
      </c>
      <c r="V493" s="1" t="s">
        <v>22</v>
      </c>
      <c r="W493" s="1" t="s">
        <v>171</v>
      </c>
      <c r="X493" s="1" t="s">
        <v>172</v>
      </c>
      <c r="Y493" s="1" t="s">
        <v>22</v>
      </c>
      <c r="Z493" s="1" t="s">
        <v>22</v>
      </c>
      <c r="AA493" s="1" t="s">
        <v>22</v>
      </c>
      <c r="AB493" s="4" t="s">
        <v>22</v>
      </c>
      <c r="AC493" s="4" t="s">
        <v>22</v>
      </c>
      <c r="BN493" s="1" t="str">
        <v>UNIVERSITETET I TROMSOE - NORGES ARKTISKE UNIVERSITET</v>
      </c>
      <c r="BO493" t="s">
        <v>1894</v>
      </c>
      <c r="BP493" cm="1">
        <f t="array" ref="BP493">SUM(IF(FREQUENCY(IF($R$2:$R$3000=BO493, MATCH($C$2:$C$3000, $C$2:$C$3000, 0)), ROW($C$2:$C$3000)-ROW($C$2)+1), 1))</f>
        <v>1</v>
      </c>
      <c r="BV493" t="str">
        <v>UNIVERSITETET I TROMSOE - NORGES ARKTISKE UNIVERSITET</v>
      </c>
      <c r="BW493" cm="1">
        <f t="array" ref="BW493">SUM(--(FREQUENCY(IF($R$2:$R$1538=BV493, MATCH($C$2:$C$1538, $C$2:$C$1538, 0)), ROW($C$2:$C$1538)-ROW($C$2)+1)&gt;0))</f>
        <v>1</v>
      </c>
    </row>
    <row r="494" spans="1:75" ht="31.8" customHeight="1" x14ac:dyDescent="0.3">
      <c r="A494" s="56">
        <v>1</v>
      </c>
      <c r="B494" s="54" t="s">
        <v>3678</v>
      </c>
      <c r="C494" s="1" t="s">
        <v>126</v>
      </c>
      <c r="D494" s="1" t="s">
        <v>127</v>
      </c>
      <c r="E494" s="1">
        <v>101157447</v>
      </c>
      <c r="F494" s="21">
        <v>45300</v>
      </c>
      <c r="G494" s="21">
        <v>46996</v>
      </c>
      <c r="H494" s="1" t="s">
        <v>22</v>
      </c>
      <c r="I494" s="1" t="s">
        <v>22</v>
      </c>
      <c r="J494" s="1" t="s">
        <v>22</v>
      </c>
      <c r="K494" s="1" t="s">
        <v>22</v>
      </c>
      <c r="L494" s="1" t="s">
        <v>128</v>
      </c>
      <c r="M494" s="102" t="s">
        <v>129</v>
      </c>
      <c r="N494" s="1" t="s">
        <v>44</v>
      </c>
      <c r="O494" s="1" t="s">
        <v>130</v>
      </c>
      <c r="P494" s="1" t="s">
        <v>22</v>
      </c>
      <c r="Q494" s="97">
        <f>IFERROR(INDEX(BP:BP, MATCH(R494, BN:BN, 0)), "")</f>
        <v>1</v>
      </c>
      <c r="R494" s="1" t="s">
        <v>173</v>
      </c>
      <c r="S494" s="1" t="s">
        <v>47</v>
      </c>
      <c r="T494" s="1" t="s">
        <v>22</v>
      </c>
      <c r="U494" s="1" t="s">
        <v>22</v>
      </c>
      <c r="V494" s="1" t="s">
        <v>22</v>
      </c>
      <c r="W494" s="1" t="s">
        <v>22</v>
      </c>
      <c r="X494" s="1" t="s">
        <v>22</v>
      </c>
      <c r="Y494" s="1" t="s">
        <v>22</v>
      </c>
      <c r="Z494" s="1" t="s">
        <v>22</v>
      </c>
      <c r="AA494" s="1" t="s">
        <v>22</v>
      </c>
      <c r="AB494" s="4" t="s">
        <v>22</v>
      </c>
      <c r="AC494" s="4" t="s">
        <v>22</v>
      </c>
      <c r="BN494" s="93" t="str">
        <v>UNIVERSITY COLLEGE LONDON</v>
      </c>
      <c r="BO494" t="s">
        <v>1895</v>
      </c>
      <c r="BP494" cm="1">
        <f t="array" ref="BP494">SUM(IF(FREQUENCY(IF($R$2:$R$3000=BO494, MATCH($C$2:$C$3000, $C$2:$C$3000, 0)), ROW($C$2:$C$3000)-ROW($C$2)+1), 1))</f>
        <v>1</v>
      </c>
      <c r="BV494" t="str">
        <v>UNIVERSITY COLLEGE LONDON</v>
      </c>
      <c r="BW494" cm="1">
        <f t="array" ref="BW494">SUM(--(FREQUENCY(IF($R$2:$R$1538=BV494, MATCH($C$2:$C$1538, $C$2:$C$1538, 0)), ROW($C$2:$C$1538)-ROW($C$2)+1)&gt;0))</f>
        <v>1</v>
      </c>
    </row>
    <row r="495" spans="1:75" ht="31.8" customHeight="1" x14ac:dyDescent="0.3">
      <c r="A495" s="56">
        <v>1</v>
      </c>
      <c r="B495" s="54" t="s">
        <v>3678</v>
      </c>
      <c r="C495" s="1" t="s">
        <v>126</v>
      </c>
      <c r="D495" s="1" t="s">
        <v>127</v>
      </c>
      <c r="E495" s="1">
        <v>101157447</v>
      </c>
      <c r="F495" s="21">
        <v>45300</v>
      </c>
      <c r="G495" s="21">
        <v>46996</v>
      </c>
      <c r="H495" s="1" t="s">
        <v>22</v>
      </c>
      <c r="I495" s="1" t="s">
        <v>22</v>
      </c>
      <c r="J495" s="1" t="s">
        <v>22</v>
      </c>
      <c r="K495" s="1" t="s">
        <v>22</v>
      </c>
      <c r="L495" s="1" t="s">
        <v>128</v>
      </c>
      <c r="M495" s="102" t="s">
        <v>129</v>
      </c>
      <c r="N495" s="1" t="s">
        <v>44</v>
      </c>
      <c r="O495" s="1" t="s">
        <v>130</v>
      </c>
      <c r="P495" s="1" t="s">
        <v>22</v>
      </c>
      <c r="Q495" s="97">
        <f>IFERROR(INDEX(BP:BP, MATCH(R495, BN:BN, 0)), "")</f>
        <v>1</v>
      </c>
      <c r="R495" s="1" t="s">
        <v>174</v>
      </c>
      <c r="S495" s="1" t="s">
        <v>175</v>
      </c>
      <c r="T495" s="1" t="s">
        <v>22</v>
      </c>
      <c r="U495" s="1" t="s">
        <v>22</v>
      </c>
      <c r="V495" s="1" t="s">
        <v>22</v>
      </c>
      <c r="W495" s="1" t="s">
        <v>22</v>
      </c>
      <c r="X495" s="1" t="s">
        <v>22</v>
      </c>
      <c r="Y495" s="1" t="s">
        <v>22</v>
      </c>
      <c r="Z495" s="1" t="s">
        <v>22</v>
      </c>
      <c r="AA495" s="1" t="s">
        <v>22</v>
      </c>
      <c r="AB495" s="4" t="s">
        <v>22</v>
      </c>
      <c r="AC495" s="4" t="s">
        <v>22</v>
      </c>
      <c r="BN495" s="1" t="str">
        <v>ISRAEL AEROSPACE INDUSTRIES LTD.</v>
      </c>
      <c r="BO495" t="s">
        <v>1896</v>
      </c>
      <c r="BP495" cm="1">
        <f t="array" ref="BP495">SUM(IF(FREQUENCY(IF($R$2:$R$3000=BO495, MATCH($C$2:$C$3000, $C$2:$C$3000, 0)), ROW($C$2:$C$3000)-ROW($C$2)+1), 1))</f>
        <v>1</v>
      </c>
      <c r="BV495" t="str">
        <v>ISRAEL AEROSPACE INDUSTRIES LTD.</v>
      </c>
      <c r="BW495" cm="1">
        <f t="array" ref="BW495">SUM(--(FREQUENCY(IF($R$2:$R$1538=BV495, MATCH($C$2:$C$1538, $C$2:$C$1538, 0)), ROW($C$2:$C$1538)-ROW($C$2)+1)&gt;0))</f>
        <v>1</v>
      </c>
    </row>
    <row r="496" spans="1:75" ht="31.8" customHeight="1" x14ac:dyDescent="0.3">
      <c r="A496" s="56">
        <v>15</v>
      </c>
      <c r="B496" s="54" t="s">
        <v>3713</v>
      </c>
      <c r="C496" s="1" t="s">
        <v>1677</v>
      </c>
      <c r="D496" s="1" t="s">
        <v>1678</v>
      </c>
      <c r="E496" s="1">
        <v>101036480</v>
      </c>
      <c r="F496" s="21">
        <v>44562</v>
      </c>
      <c r="G496" s="21">
        <v>45657</v>
      </c>
      <c r="H496" s="1" t="s">
        <v>22</v>
      </c>
      <c r="I496" s="1" t="s">
        <v>1679</v>
      </c>
      <c r="J496" s="1" t="s">
        <v>22</v>
      </c>
      <c r="K496" s="1" t="s">
        <v>22</v>
      </c>
      <c r="L496" s="1" t="s">
        <v>1626</v>
      </c>
      <c r="M496" s="102" t="s">
        <v>1680</v>
      </c>
      <c r="N496" s="1" t="s">
        <v>1681</v>
      </c>
      <c r="O496" s="1" t="s">
        <v>1682</v>
      </c>
      <c r="P496" s="1" t="s">
        <v>22</v>
      </c>
      <c r="Q496" s="97">
        <f>IFERROR(INDEX(BP:BP, MATCH(R496, BN:BN, 0)), "")</f>
        <v>1</v>
      </c>
      <c r="R496" s="1" t="s">
        <v>1699</v>
      </c>
      <c r="S496" s="1" t="s">
        <v>132</v>
      </c>
      <c r="T496" s="1" t="s">
        <v>1700</v>
      </c>
      <c r="U496" s="1" t="s">
        <v>22</v>
      </c>
      <c r="V496" s="1" t="s">
        <v>22</v>
      </c>
      <c r="W496" s="1" t="s">
        <v>22</v>
      </c>
      <c r="X496" s="1" t="s">
        <v>22</v>
      </c>
      <c r="Y496" s="1" t="s">
        <v>22</v>
      </c>
      <c r="Z496" s="1" t="s">
        <v>22</v>
      </c>
      <c r="AA496" s="1" t="s">
        <v>22</v>
      </c>
      <c r="AB496" s="4" t="s">
        <v>22</v>
      </c>
      <c r="AC496" s="4" t="s">
        <v>22</v>
      </c>
      <c r="BN496" s="93" t="str">
        <v>TEL AVIV UNIVERSITY</v>
      </c>
      <c r="BO496" t="s">
        <v>1897</v>
      </c>
      <c r="BP496" cm="1">
        <f t="array" ref="BP496">SUM(IF(FREQUENCY(IF($R$2:$R$3000=BO496, MATCH($C$2:$C$3000, $C$2:$C$3000, 0)), ROW($C$2:$C$3000)-ROW($C$2)+1), 1))</f>
        <v>1</v>
      </c>
      <c r="BV496" t="str">
        <v>TEL AVIV UNIVERSITY</v>
      </c>
      <c r="BW496" cm="1">
        <f t="array" ref="BW496">SUM(--(FREQUENCY(IF($R$2:$R$1538=BV496, MATCH($C$2:$C$1538, $C$2:$C$1538, 0)), ROW($C$2:$C$1538)-ROW($C$2)+1)&gt;0))</f>
        <v>2</v>
      </c>
    </row>
    <row r="497" spans="1:75" ht="31.8" customHeight="1" x14ac:dyDescent="0.3">
      <c r="A497" s="56">
        <v>15</v>
      </c>
      <c r="B497" s="54" t="s">
        <v>3713</v>
      </c>
      <c r="C497" s="1" t="s">
        <v>1677</v>
      </c>
      <c r="D497" s="1" t="s">
        <v>1678</v>
      </c>
      <c r="E497" s="1">
        <v>101036480</v>
      </c>
      <c r="F497" s="21">
        <v>44562</v>
      </c>
      <c r="G497" s="21">
        <v>45657</v>
      </c>
      <c r="H497" s="1" t="s">
        <v>22</v>
      </c>
      <c r="I497" s="1" t="s">
        <v>1679</v>
      </c>
      <c r="J497" s="1" t="s">
        <v>22</v>
      </c>
      <c r="K497" s="1" t="s">
        <v>22</v>
      </c>
      <c r="L497" s="1" t="s">
        <v>1626</v>
      </c>
      <c r="M497" s="102" t="s">
        <v>1680</v>
      </c>
      <c r="N497" s="1" t="s">
        <v>1681</v>
      </c>
      <c r="O497" s="1" t="s">
        <v>1682</v>
      </c>
      <c r="P497" s="1" t="s">
        <v>22</v>
      </c>
      <c r="Q497" s="97">
        <f>IFERROR(INDEX(BP:BP, MATCH(R497, BN:BN, 0)), "")</f>
        <v>2</v>
      </c>
      <c r="R497" s="1" t="s">
        <v>1694</v>
      </c>
      <c r="S497" s="1" t="s">
        <v>36</v>
      </c>
      <c r="T497" s="1" t="s">
        <v>1695</v>
      </c>
      <c r="U497" s="1" t="s">
        <v>22</v>
      </c>
      <c r="V497" s="1" t="s">
        <v>22</v>
      </c>
      <c r="W497" s="1" t="s">
        <v>22</v>
      </c>
      <c r="X497" s="1" t="s">
        <v>22</v>
      </c>
      <c r="Y497" s="1" t="s">
        <v>22</v>
      </c>
      <c r="Z497" s="1" t="s">
        <v>22</v>
      </c>
      <c r="AA497" s="1" t="s">
        <v>22</v>
      </c>
      <c r="AB497" s="4" t="s">
        <v>22</v>
      </c>
      <c r="AC497" s="4" t="s">
        <v>22</v>
      </c>
      <c r="BN497" s="1" t="str">
        <v>VZLU AEROSPACE AS</v>
      </c>
      <c r="BO497" t="s">
        <v>1898</v>
      </c>
      <c r="BP497" cm="1">
        <f t="array" ref="BP497">SUM(IF(FREQUENCY(IF($R$2:$R$3000=BO497, MATCH($C$2:$C$3000, $C$2:$C$3000, 0)), ROW($C$2:$C$3000)-ROW($C$2)+1), 1))</f>
        <v>1</v>
      </c>
      <c r="BV497" t="str">
        <v>VZLU AEROSPACE AS</v>
      </c>
      <c r="BW497" cm="1">
        <f t="array" ref="BW497">SUM(--(FREQUENCY(IF($R$2:$R$1538=BV497, MATCH($C$2:$C$1538, $C$2:$C$1538, 0)), ROW($C$2:$C$1538)-ROW($C$2)+1)&gt;0))</f>
        <v>1</v>
      </c>
    </row>
    <row r="498" spans="1:75" ht="31.8" customHeight="1" x14ac:dyDescent="0.3">
      <c r="A498" s="56">
        <v>15</v>
      </c>
      <c r="B498" s="54" t="s">
        <v>3713</v>
      </c>
      <c r="C498" s="1" t="s">
        <v>1677</v>
      </c>
      <c r="D498" s="1" t="s">
        <v>1678</v>
      </c>
      <c r="E498" s="1">
        <v>101036480</v>
      </c>
      <c r="F498" s="21">
        <v>44562</v>
      </c>
      <c r="G498" s="21">
        <v>45657</v>
      </c>
      <c r="H498" s="1" t="s">
        <v>22</v>
      </c>
      <c r="I498" s="1" t="s">
        <v>1679</v>
      </c>
      <c r="J498" s="1" t="s">
        <v>22</v>
      </c>
      <c r="K498" s="1" t="s">
        <v>22</v>
      </c>
      <c r="L498" s="1" t="s">
        <v>1626</v>
      </c>
      <c r="M498" s="102" t="s">
        <v>1680</v>
      </c>
      <c r="N498" s="1" t="s">
        <v>1681</v>
      </c>
      <c r="O498" s="1" t="s">
        <v>1682</v>
      </c>
      <c r="P498" s="1" t="s">
        <v>22</v>
      </c>
      <c r="Q498" s="97">
        <f>IFERROR(INDEX(BP:BP, MATCH(R498, BN:BN, 0)), "")</f>
        <v>1</v>
      </c>
      <c r="R498" s="1" t="s">
        <v>1692</v>
      </c>
      <c r="S498" s="1" t="s">
        <v>132</v>
      </c>
      <c r="T498" s="1" t="s">
        <v>1693</v>
      </c>
      <c r="U498" s="1" t="s">
        <v>22</v>
      </c>
      <c r="V498" s="1" t="s">
        <v>22</v>
      </c>
      <c r="W498" s="1" t="s">
        <v>22</v>
      </c>
      <c r="X498" s="1" t="s">
        <v>22</v>
      </c>
      <c r="Y498" s="1" t="s">
        <v>22</v>
      </c>
      <c r="Z498" s="1" t="s">
        <v>22</v>
      </c>
      <c r="AA498" s="1" t="s">
        <v>22</v>
      </c>
      <c r="AB498" s="4" t="s">
        <v>22</v>
      </c>
      <c r="AC498" s="4" t="s">
        <v>22</v>
      </c>
      <c r="BN498" s="93" t="str">
        <v>CG HOLDINGS BELGIUM NV</v>
      </c>
      <c r="BO498" t="s">
        <v>1899</v>
      </c>
      <c r="BP498" cm="1">
        <f t="array" ref="BP498">SUM(IF(FREQUENCY(IF($R$2:$R$3000=BO498, MATCH($C$2:$C$3000, $C$2:$C$3000, 0)), ROW($C$2:$C$3000)-ROW($C$2)+1), 1))</f>
        <v>1</v>
      </c>
      <c r="BV498" t="str">
        <v>CG HOLDINGS BELGIUM NV</v>
      </c>
      <c r="BW498" cm="1">
        <f t="array" ref="BW498">SUM(--(FREQUENCY(IF($R$2:$R$1538=BV498, MATCH($C$2:$C$1538, $C$2:$C$1538, 0)), ROW($C$2:$C$1538)-ROW($C$2)+1)&gt;0))</f>
        <v>1</v>
      </c>
    </row>
    <row r="499" spans="1:75" ht="31.8" customHeight="1" x14ac:dyDescent="0.3">
      <c r="A499" s="56">
        <v>15</v>
      </c>
      <c r="B499" s="54" t="s">
        <v>3713</v>
      </c>
      <c r="C499" s="1" t="s">
        <v>1677</v>
      </c>
      <c r="D499" s="1" t="s">
        <v>1678</v>
      </c>
      <c r="E499" s="1">
        <v>101036480</v>
      </c>
      <c r="F499" s="21">
        <v>44562</v>
      </c>
      <c r="G499" s="21">
        <v>45657</v>
      </c>
      <c r="H499" s="1" t="s">
        <v>22</v>
      </c>
      <c r="I499" s="1" t="s">
        <v>1679</v>
      </c>
      <c r="J499" s="1" t="s">
        <v>22</v>
      </c>
      <c r="K499" s="1" t="s">
        <v>22</v>
      </c>
      <c r="L499" s="1" t="s">
        <v>1626</v>
      </c>
      <c r="M499" s="102" t="s">
        <v>1680</v>
      </c>
      <c r="N499" s="1" t="s">
        <v>1681</v>
      </c>
      <c r="O499" s="1" t="s">
        <v>1682</v>
      </c>
      <c r="P499" s="1" t="s">
        <v>22</v>
      </c>
      <c r="Q499" s="97">
        <f>IFERROR(INDEX(BP:BP, MATCH(R499, BN:BN, 0)), "")</f>
        <v>1</v>
      </c>
      <c r="R499" s="1" t="s">
        <v>1714</v>
      </c>
      <c r="S499" s="1" t="s">
        <v>573</v>
      </c>
      <c r="T499" s="1" t="s">
        <v>1715</v>
      </c>
      <c r="U499" s="1" t="s">
        <v>22</v>
      </c>
      <c r="V499" s="1" t="s">
        <v>22</v>
      </c>
      <c r="W499" s="1" t="s">
        <v>22</v>
      </c>
      <c r="X499" s="1" t="s">
        <v>22</v>
      </c>
      <c r="Y499" s="1" t="s">
        <v>22</v>
      </c>
      <c r="Z499" s="1" t="s">
        <v>22</v>
      </c>
      <c r="AA499" s="1" t="s">
        <v>22</v>
      </c>
      <c r="AB499" s="4" t="s">
        <v>22</v>
      </c>
      <c r="AC499" s="4" t="s">
        <v>22</v>
      </c>
      <c r="BN499" s="1" t="str">
        <v>CINERGIA POWER SOLUTIONS SLCCL</v>
      </c>
      <c r="BO499" t="s">
        <v>1900</v>
      </c>
      <c r="BP499" cm="1">
        <f t="array" ref="BP499">SUM(IF(FREQUENCY(IF($R$2:$R$3000=BO499, MATCH($C$2:$C$3000, $C$2:$C$3000, 0)), ROW($C$2:$C$3000)-ROW($C$2)+1), 1))</f>
        <v>1</v>
      </c>
      <c r="BV499" t="str">
        <v>CINERGIA POWER SOLUTIONS SLCCL</v>
      </c>
      <c r="BW499" cm="1">
        <f t="array" ref="BW499">SUM(--(FREQUENCY(IF($R$2:$R$1538=BV499, MATCH($C$2:$C$1538, $C$2:$C$1538, 0)), ROW($C$2:$C$1538)-ROW($C$2)+1)&gt;0))</f>
        <v>1</v>
      </c>
    </row>
    <row r="500" spans="1:75" ht="31.8" customHeight="1" x14ac:dyDescent="0.3">
      <c r="A500" s="56">
        <v>15</v>
      </c>
      <c r="B500" s="54" t="s">
        <v>3713</v>
      </c>
      <c r="C500" s="1" t="s">
        <v>1677</v>
      </c>
      <c r="D500" s="1" t="s">
        <v>1678</v>
      </c>
      <c r="E500" s="1">
        <v>101036480</v>
      </c>
      <c r="F500" s="21">
        <v>44562</v>
      </c>
      <c r="G500" s="21">
        <v>45657</v>
      </c>
      <c r="H500" s="1" t="s">
        <v>22</v>
      </c>
      <c r="I500" s="1" t="s">
        <v>1679</v>
      </c>
      <c r="J500" s="1" t="s">
        <v>22</v>
      </c>
      <c r="K500" s="1" t="s">
        <v>22</v>
      </c>
      <c r="L500" s="1" t="s">
        <v>1626</v>
      </c>
      <c r="M500" s="102" t="s">
        <v>1680</v>
      </c>
      <c r="N500" s="1" t="s">
        <v>1681</v>
      </c>
      <c r="O500" s="1" t="s">
        <v>1682</v>
      </c>
      <c r="P500" s="1" t="s">
        <v>22</v>
      </c>
      <c r="Q500" s="97">
        <f>IFERROR(INDEX(BP:BP, MATCH(R500, BN:BN, 0)), "")</f>
        <v>1</v>
      </c>
      <c r="R500" s="1" t="s">
        <v>1703</v>
      </c>
      <c r="S500" s="1" t="s">
        <v>188</v>
      </c>
      <c r="T500" s="1" t="s">
        <v>1704</v>
      </c>
      <c r="U500" s="1" t="s">
        <v>22</v>
      </c>
      <c r="V500" s="1" t="s">
        <v>22</v>
      </c>
      <c r="W500" s="1" t="s">
        <v>22</v>
      </c>
      <c r="X500" s="1" t="s">
        <v>22</v>
      </c>
      <c r="Y500" s="1" t="s">
        <v>22</v>
      </c>
      <c r="Z500" s="1" t="s">
        <v>22</v>
      </c>
      <c r="AA500" s="1" t="s">
        <v>22</v>
      </c>
      <c r="AB500" s="4" t="s">
        <v>22</v>
      </c>
      <c r="AC500" s="4" t="s">
        <v>22</v>
      </c>
      <c r="BN500" s="93" t="str">
        <v>ELIA SYSTEM OPERATOR</v>
      </c>
      <c r="BO500" t="s">
        <v>1901</v>
      </c>
      <c r="BP500" cm="1">
        <f t="array" ref="BP500">SUM(IF(FREQUENCY(IF($R$2:$R$3000=BO500, MATCH($C$2:$C$3000, $C$2:$C$3000, 0)), ROW($C$2:$C$3000)-ROW($C$2)+1), 1))</f>
        <v>1</v>
      </c>
      <c r="BV500" t="str">
        <v>ELIA SYSTEM OPERATOR</v>
      </c>
      <c r="BW500" cm="1">
        <f t="array" ref="BW500">SUM(--(FREQUENCY(IF($R$2:$R$1538=BV500, MATCH($C$2:$C$1538, $C$2:$C$1538, 0)), ROW($C$2:$C$1538)-ROW($C$2)+1)&gt;0))</f>
        <v>1</v>
      </c>
    </row>
    <row r="501" spans="1:75" ht="31.8" customHeight="1" x14ac:dyDescent="0.3">
      <c r="A501" s="56">
        <v>15</v>
      </c>
      <c r="B501" s="54" t="s">
        <v>3713</v>
      </c>
      <c r="C501" s="1" t="s">
        <v>1677</v>
      </c>
      <c r="D501" s="1" t="s">
        <v>1678</v>
      </c>
      <c r="E501" s="1">
        <v>101036480</v>
      </c>
      <c r="F501" s="21">
        <v>44562</v>
      </c>
      <c r="G501" s="21">
        <v>45657</v>
      </c>
      <c r="H501" s="1" t="s">
        <v>22</v>
      </c>
      <c r="I501" s="1" t="s">
        <v>1679</v>
      </c>
      <c r="J501" s="1" t="s">
        <v>22</v>
      </c>
      <c r="K501" s="1" t="s">
        <v>22</v>
      </c>
      <c r="L501" s="1" t="s">
        <v>1626</v>
      </c>
      <c r="M501" s="102" t="s">
        <v>1680</v>
      </c>
      <c r="N501" s="1" t="s">
        <v>1681</v>
      </c>
      <c r="O501" s="1" t="s">
        <v>1682</v>
      </c>
      <c r="P501" s="1" t="s">
        <v>22</v>
      </c>
      <c r="Q501" s="97">
        <f>IFERROR(INDEX(BP:BP, MATCH(R501, BN:BN, 0)), "")</f>
        <v>1</v>
      </c>
      <c r="R501" s="1" t="s">
        <v>1707</v>
      </c>
      <c r="S501" s="1" t="s">
        <v>47</v>
      </c>
      <c r="T501" s="1" t="s">
        <v>1708</v>
      </c>
      <c r="U501" s="1" t="s">
        <v>22</v>
      </c>
      <c r="V501" s="1" t="s">
        <v>22</v>
      </c>
      <c r="W501" s="1" t="s">
        <v>22</v>
      </c>
      <c r="X501" s="1" t="s">
        <v>22</v>
      </c>
      <c r="Y501" s="1" t="s">
        <v>22</v>
      </c>
      <c r="Z501" s="1" t="s">
        <v>22</v>
      </c>
      <c r="AA501" s="1" t="s">
        <v>22</v>
      </c>
      <c r="AB501" s="4" t="s">
        <v>22</v>
      </c>
      <c r="AC501" s="4" t="s">
        <v>22</v>
      </c>
      <c r="BN501" s="1" t="str">
        <v>ELIA TRANSMISSION BELGIUM</v>
      </c>
      <c r="BO501" t="s">
        <v>1902</v>
      </c>
      <c r="BP501" cm="1">
        <f t="array" ref="BP501">SUM(IF(FREQUENCY(IF($R$2:$R$3000=BO501, MATCH($C$2:$C$3000, $C$2:$C$3000, 0)), ROW($C$2:$C$3000)-ROW($C$2)+1), 1))</f>
        <v>1</v>
      </c>
      <c r="BV501" t="str">
        <v>ELIA TRANSMISSION BELGIUM</v>
      </c>
      <c r="BW501" cm="1">
        <f t="array" ref="BW501">SUM(--(FREQUENCY(IF($R$2:$R$1538=BV501, MATCH($C$2:$C$1538, $C$2:$C$1538, 0)), ROW($C$2:$C$1538)-ROW($C$2)+1)&gt;0))</f>
        <v>2</v>
      </c>
    </row>
    <row r="502" spans="1:75" ht="31.8" customHeight="1" x14ac:dyDescent="0.3">
      <c r="A502" s="56">
        <v>15</v>
      </c>
      <c r="B502" s="54" t="s">
        <v>3713</v>
      </c>
      <c r="C502" s="1" t="s">
        <v>1677</v>
      </c>
      <c r="D502" s="1" t="s">
        <v>1678</v>
      </c>
      <c r="E502" s="1">
        <v>101036480</v>
      </c>
      <c r="F502" s="21">
        <v>44562</v>
      </c>
      <c r="G502" s="21">
        <v>45657</v>
      </c>
      <c r="H502" s="1" t="s">
        <v>22</v>
      </c>
      <c r="I502" s="1" t="s">
        <v>1679</v>
      </c>
      <c r="J502" s="1" t="s">
        <v>22</v>
      </c>
      <c r="K502" s="1" t="s">
        <v>22</v>
      </c>
      <c r="L502" s="1" t="s">
        <v>1626</v>
      </c>
      <c r="M502" s="102" t="s">
        <v>1680</v>
      </c>
      <c r="N502" s="1" t="s">
        <v>1681</v>
      </c>
      <c r="O502" s="1" t="s">
        <v>1682</v>
      </c>
      <c r="P502" s="1" t="s">
        <v>22</v>
      </c>
      <c r="Q502" s="97">
        <f>IFERROR(INDEX(BP:BP, MATCH(R502, BN:BN, 0)), "")</f>
        <v>1</v>
      </c>
      <c r="R502" s="1" t="s">
        <v>1618</v>
      </c>
      <c r="S502" s="1" t="s">
        <v>318</v>
      </c>
      <c r="T502" s="1" t="s">
        <v>1689</v>
      </c>
      <c r="U502" s="1" t="s">
        <v>22</v>
      </c>
      <c r="V502" s="1" t="s">
        <v>22</v>
      </c>
      <c r="W502" s="1" t="s">
        <v>22</v>
      </c>
      <c r="X502" s="1" t="s">
        <v>22</v>
      </c>
      <c r="Y502" s="1" t="s">
        <v>22</v>
      </c>
      <c r="Z502" s="1" t="s">
        <v>22</v>
      </c>
      <c r="AA502" s="1" t="s">
        <v>22</v>
      </c>
      <c r="AB502" s="4" t="s">
        <v>22</v>
      </c>
      <c r="AC502" s="4" t="s">
        <v>22</v>
      </c>
      <c r="BN502" s="93" t="str">
        <v>FRIENDS OF THE SUPERGRID</v>
      </c>
      <c r="BO502" t="s">
        <v>1903</v>
      </c>
      <c r="BP502" cm="1">
        <f t="array" ref="BP502">SUM(IF(FREQUENCY(IF($R$2:$R$3000=BO502, MATCH($C$2:$C$3000, $C$2:$C$3000, 0)), ROW($C$2:$C$3000)-ROW($C$2)+1), 1))</f>
        <v>2</v>
      </c>
      <c r="BV502" t="str">
        <v>FRIENDS OF THE SUPERGRID</v>
      </c>
      <c r="BW502" cm="1">
        <f t="array" ref="BW502">SUM(--(FREQUENCY(IF($R$2:$R$1538=BV502, MATCH($C$2:$C$1538, $C$2:$C$1538, 0)), ROW($C$2:$C$1538)-ROW($C$2)+1)&gt;0))</f>
        <v>1</v>
      </c>
    </row>
    <row r="503" spans="1:75" ht="31.8" customHeight="1" x14ac:dyDescent="0.3">
      <c r="A503" s="56">
        <v>15</v>
      </c>
      <c r="B503" s="54" t="s">
        <v>3713</v>
      </c>
      <c r="C503" s="1" t="s">
        <v>1677</v>
      </c>
      <c r="D503" s="1" t="s">
        <v>1678</v>
      </c>
      <c r="E503" s="1">
        <v>101036480</v>
      </c>
      <c r="F503" s="21">
        <v>44562</v>
      </c>
      <c r="G503" s="21">
        <v>45657</v>
      </c>
      <c r="H503" s="1" t="s">
        <v>22</v>
      </c>
      <c r="I503" s="1" t="s">
        <v>1679</v>
      </c>
      <c r="J503" s="1" t="s">
        <v>22</v>
      </c>
      <c r="K503" s="1" t="s">
        <v>22</v>
      </c>
      <c r="L503" s="1" t="s">
        <v>1626</v>
      </c>
      <c r="M503" s="102" t="s">
        <v>1680</v>
      </c>
      <c r="N503" s="1" t="s">
        <v>1681</v>
      </c>
      <c r="O503" s="1" t="s">
        <v>1682</v>
      </c>
      <c r="P503" s="1" t="s">
        <v>22</v>
      </c>
      <c r="Q503" s="97">
        <f>IFERROR(INDEX(BP:BP, MATCH(R503, BN:BN, 0)), "")</f>
        <v>1</v>
      </c>
      <c r="R503" s="1" t="s">
        <v>1697</v>
      </c>
      <c r="S503" s="1" t="s">
        <v>121</v>
      </c>
      <c r="T503" s="1" t="s">
        <v>1698</v>
      </c>
      <c r="U503" s="1" t="s">
        <v>22</v>
      </c>
      <c r="V503" s="1" t="s">
        <v>22</v>
      </c>
      <c r="W503" s="1" t="s">
        <v>22</v>
      </c>
      <c r="X503" s="1" t="s">
        <v>22</v>
      </c>
      <c r="Y503" s="1" t="s">
        <v>22</v>
      </c>
      <c r="Z503" s="1" t="s">
        <v>22</v>
      </c>
      <c r="AA503" s="1" t="s">
        <v>22</v>
      </c>
      <c r="AB503" s="4" t="s">
        <v>22</v>
      </c>
      <c r="AC503" s="4" t="s">
        <v>22</v>
      </c>
      <c r="BN503" s="1" t="str">
        <v>NATIONAL GRID ELECTRICITY TRANSMISSION PLC</v>
      </c>
      <c r="BO503" t="s">
        <v>1904</v>
      </c>
      <c r="BP503" cm="1">
        <f t="array" ref="BP503">SUM(IF(FREQUENCY(IF($R$2:$R$3000=BO503, MATCH($C$2:$C$3000, $C$2:$C$3000, 0)), ROW($C$2:$C$3000)-ROW($C$2)+1), 1))</f>
        <v>1</v>
      </c>
      <c r="BV503" t="str">
        <v>NATIONAL GRID ELECTRICITY TRANSMISSION PLC</v>
      </c>
      <c r="BW503" cm="1">
        <f t="array" ref="BW503">SUM(--(FREQUENCY(IF($R$2:$R$1538=BV503, MATCH($C$2:$C$1538, $C$2:$C$1538, 0)), ROW($C$2:$C$1538)-ROW($C$2)+1)&gt;0))</f>
        <v>1</v>
      </c>
    </row>
    <row r="504" spans="1:75" ht="31.8" customHeight="1" x14ac:dyDescent="0.3">
      <c r="A504" s="56">
        <v>15</v>
      </c>
      <c r="B504" s="54" t="s">
        <v>3713</v>
      </c>
      <c r="C504" s="1" t="s">
        <v>1677</v>
      </c>
      <c r="D504" s="1" t="s">
        <v>1678</v>
      </c>
      <c r="E504" s="1">
        <v>101036480</v>
      </c>
      <c r="F504" s="21">
        <v>44562</v>
      </c>
      <c r="G504" s="21">
        <v>45657</v>
      </c>
      <c r="H504" s="1" t="s">
        <v>22</v>
      </c>
      <c r="I504" s="1" t="s">
        <v>1679</v>
      </c>
      <c r="J504" s="1" t="s">
        <v>22</v>
      </c>
      <c r="K504" s="1" t="s">
        <v>22</v>
      </c>
      <c r="L504" s="1" t="s">
        <v>1626</v>
      </c>
      <c r="M504" s="102" t="s">
        <v>1680</v>
      </c>
      <c r="N504" s="1" t="s">
        <v>1681</v>
      </c>
      <c r="O504" s="1" t="s">
        <v>1682</v>
      </c>
      <c r="P504" s="1" t="s">
        <v>22</v>
      </c>
      <c r="Q504" s="97">
        <f>IFERROR(INDEX(BP:BP, MATCH(R504, BN:BN, 0)), "")</f>
        <v>1</v>
      </c>
      <c r="R504" s="1" t="s">
        <v>1710</v>
      </c>
      <c r="S504" s="1" t="s">
        <v>701</v>
      </c>
      <c r="T504" s="1" t="s">
        <v>1711</v>
      </c>
      <c r="U504" s="1" t="s">
        <v>22</v>
      </c>
      <c r="V504" s="1" t="s">
        <v>22</v>
      </c>
      <c r="W504" s="1" t="s">
        <v>22</v>
      </c>
      <c r="X504" s="1" t="s">
        <v>22</v>
      </c>
      <c r="Y504" s="1" t="s">
        <v>22</v>
      </c>
      <c r="Z504" s="1" t="s">
        <v>22</v>
      </c>
      <c r="AA504" s="1" t="s">
        <v>22</v>
      </c>
      <c r="AB504" s="4" t="s">
        <v>22</v>
      </c>
      <c r="AC504" s="4" t="s">
        <v>22</v>
      </c>
      <c r="BN504" s="93" t="str">
        <v>TOSHIBA International (Europe) Ltd</v>
      </c>
      <c r="BO504" t="s">
        <v>1905</v>
      </c>
      <c r="BP504" cm="1">
        <f t="array" ref="BP504">SUM(IF(FREQUENCY(IF($R$2:$R$3000=BO504, MATCH($C$2:$C$3000, $C$2:$C$3000, 0)), ROW($C$2:$C$3000)-ROW($C$2)+1), 1))</f>
        <v>1</v>
      </c>
      <c r="BV504" t="str">
        <v>TOSHIBA International (Europe) Ltd</v>
      </c>
      <c r="BW504" cm="1">
        <f t="array" ref="BW504">SUM(--(FREQUENCY(IF($R$2:$R$1538=BV504, MATCH($C$2:$C$1538, $C$2:$C$1538, 0)), ROW($C$2:$C$1538)-ROW($C$2)+1)&gt;0))</f>
        <v>1</v>
      </c>
    </row>
    <row r="505" spans="1:75" ht="31.8" customHeight="1" x14ac:dyDescent="0.3">
      <c r="A505" s="56">
        <v>15</v>
      </c>
      <c r="B505" s="54" t="s">
        <v>3713</v>
      </c>
      <c r="C505" s="1" t="s">
        <v>1677</v>
      </c>
      <c r="D505" s="1" t="s">
        <v>1678</v>
      </c>
      <c r="E505" s="1">
        <v>101036480</v>
      </c>
      <c r="F505" s="21">
        <v>44562</v>
      </c>
      <c r="G505" s="21">
        <v>45657</v>
      </c>
      <c r="H505" s="1" t="s">
        <v>22</v>
      </c>
      <c r="I505" s="1" t="s">
        <v>1679</v>
      </c>
      <c r="J505" s="1" t="s">
        <v>22</v>
      </c>
      <c r="K505" s="1" t="s">
        <v>22</v>
      </c>
      <c r="L505" s="1" t="s">
        <v>1626</v>
      </c>
      <c r="M505" s="102" t="s">
        <v>1680</v>
      </c>
      <c r="N505" s="1" t="s">
        <v>1681</v>
      </c>
      <c r="O505" s="1" t="s">
        <v>1682</v>
      </c>
      <c r="P505" s="1" t="s">
        <v>22</v>
      </c>
      <c r="Q505" s="97">
        <f>IFERROR(INDEX(BP:BP, MATCH(R505, BN:BN, 0)), "")</f>
        <v>1</v>
      </c>
      <c r="R505" s="1" t="s">
        <v>1712</v>
      </c>
      <c r="S505" s="1" t="s">
        <v>877</v>
      </c>
      <c r="T505" s="1" t="s">
        <v>1713</v>
      </c>
      <c r="U505" s="1" t="s">
        <v>22</v>
      </c>
      <c r="V505" s="1" t="s">
        <v>22</v>
      </c>
      <c r="W505" s="1" t="s">
        <v>22</v>
      </c>
      <c r="X505" s="1" t="s">
        <v>22</v>
      </c>
      <c r="Y505" s="1" t="s">
        <v>22</v>
      </c>
      <c r="Z505" s="1" t="s">
        <v>22</v>
      </c>
      <c r="AA505" s="1" t="s">
        <v>22</v>
      </c>
      <c r="AB505" s="4" t="s">
        <v>22</v>
      </c>
      <c r="AC505" s="4" t="s">
        <v>22</v>
      </c>
      <c r="BN505" s="1" t="str">
        <v>Vattenfall</v>
      </c>
      <c r="BO505" t="s">
        <v>1906</v>
      </c>
      <c r="BP505" cm="1">
        <f t="array" ref="BP505">SUM(IF(FREQUENCY(IF($R$2:$R$3000=BO505, MATCH($C$2:$C$3000, $C$2:$C$3000, 0)), ROW($C$2:$C$3000)-ROW($C$2)+1), 1))</f>
        <v>1</v>
      </c>
      <c r="BV505" t="str">
        <v>Vattenfall</v>
      </c>
      <c r="BW505" cm="1">
        <f t="array" ref="BW505">SUM(--(FREQUENCY(IF($R$2:$R$1538=BV505, MATCH($C$2:$C$1538, $C$2:$C$1538, 0)), ROW($C$2:$C$1538)-ROW($C$2)+1)&gt;0))</f>
        <v>1</v>
      </c>
    </row>
    <row r="506" spans="1:75" ht="31.8" customHeight="1" x14ac:dyDescent="0.3">
      <c r="A506" s="56">
        <v>15</v>
      </c>
      <c r="B506" s="54" t="s">
        <v>3713</v>
      </c>
      <c r="C506" s="1" t="s">
        <v>1677</v>
      </c>
      <c r="D506" s="1" t="s">
        <v>1678</v>
      </c>
      <c r="E506" s="1">
        <v>101036480</v>
      </c>
      <c r="F506" s="21">
        <v>44562</v>
      </c>
      <c r="G506" s="21">
        <v>45657</v>
      </c>
      <c r="H506" s="1" t="s">
        <v>22</v>
      </c>
      <c r="I506" s="1" t="s">
        <v>1679</v>
      </c>
      <c r="J506" s="1" t="s">
        <v>22</v>
      </c>
      <c r="K506" s="1" t="s">
        <v>22</v>
      </c>
      <c r="L506" s="1" t="s">
        <v>1626</v>
      </c>
      <c r="M506" s="102" t="s">
        <v>1680</v>
      </c>
      <c r="N506" s="1" t="s">
        <v>1681</v>
      </c>
      <c r="O506" s="1" t="s">
        <v>1682</v>
      </c>
      <c r="P506" s="1" t="s">
        <v>22</v>
      </c>
      <c r="Q506" s="97">
        <f>IFERROR(INDEX(BP:BP, MATCH(R506, BN:BN, 0)), "")</f>
        <v>1</v>
      </c>
      <c r="R506" s="1" t="s">
        <v>1705</v>
      </c>
      <c r="S506" s="1" t="s">
        <v>38</v>
      </c>
      <c r="T506" s="1" t="s">
        <v>1706</v>
      </c>
      <c r="U506" s="1" t="s">
        <v>22</v>
      </c>
      <c r="V506" s="1" t="s">
        <v>22</v>
      </c>
      <c r="W506" s="1" t="s">
        <v>22</v>
      </c>
      <c r="X506" s="1" t="s">
        <v>22</v>
      </c>
      <c r="Y506" s="1" t="s">
        <v>22</v>
      </c>
      <c r="Z506" s="1" t="s">
        <v>22</v>
      </c>
      <c r="AA506" s="1" t="s">
        <v>22</v>
      </c>
      <c r="AB506" s="4" t="s">
        <v>22</v>
      </c>
      <c r="AC506" s="4" t="s">
        <v>22</v>
      </c>
      <c r="BN506" s="93" t="str">
        <v>AALBORG UNIVERSITET</v>
      </c>
      <c r="BO506" t="s">
        <v>1907</v>
      </c>
      <c r="BP506" cm="1">
        <f t="array" ref="BP506">SUM(IF(FREQUENCY(IF($R$2:$R$3000=BO506, MATCH($C$2:$C$3000, $C$2:$C$3000, 0)), ROW($C$2:$C$3000)-ROW($C$2)+1), 1))</f>
        <v>1</v>
      </c>
      <c r="BV506" t="str">
        <v>AALBORG UNIVERSITET</v>
      </c>
      <c r="BW506" cm="1">
        <f t="array" ref="BW506">SUM(--(FREQUENCY(IF($R$2:$R$1538=BV506, MATCH($C$2:$C$1538, $C$2:$C$1538, 0)), ROW($C$2:$C$1538)-ROW($C$2)+1)&gt;0))</f>
        <v>2</v>
      </c>
    </row>
    <row r="507" spans="1:75" ht="31.8" customHeight="1" x14ac:dyDescent="0.3">
      <c r="A507" s="56">
        <v>15</v>
      </c>
      <c r="B507" s="54" t="s">
        <v>3713</v>
      </c>
      <c r="C507" s="1" t="s">
        <v>1677</v>
      </c>
      <c r="D507" s="1" t="s">
        <v>1678</v>
      </c>
      <c r="E507" s="1">
        <v>101036480</v>
      </c>
      <c r="F507" s="21">
        <v>44562</v>
      </c>
      <c r="G507" s="21">
        <v>45657</v>
      </c>
      <c r="H507" s="1" t="s">
        <v>22</v>
      </c>
      <c r="I507" s="1" t="s">
        <v>1679</v>
      </c>
      <c r="J507" s="1" t="s">
        <v>22</v>
      </c>
      <c r="K507" s="1" t="s">
        <v>22</v>
      </c>
      <c r="L507" s="1" t="s">
        <v>1626</v>
      </c>
      <c r="M507" s="102" t="s">
        <v>1680</v>
      </c>
      <c r="N507" s="1" t="s">
        <v>1681</v>
      </c>
      <c r="O507" s="1" t="s">
        <v>1682</v>
      </c>
      <c r="P507" s="1" t="s">
        <v>22</v>
      </c>
      <c r="Q507" s="97">
        <f>IFERROR(INDEX(BP:BP, MATCH(R507, BN:BN, 0)), "")</f>
        <v>1</v>
      </c>
      <c r="R507" s="1" t="s">
        <v>361</v>
      </c>
      <c r="S507" s="1" t="s">
        <v>125</v>
      </c>
      <c r="T507" s="1" t="s">
        <v>1696</v>
      </c>
      <c r="U507" s="1" t="s">
        <v>22</v>
      </c>
      <c r="V507" s="1" t="s">
        <v>22</v>
      </c>
      <c r="W507" s="1" t="s">
        <v>22</v>
      </c>
      <c r="X507" s="1" t="s">
        <v>22</v>
      </c>
      <c r="Y507" s="1" t="s">
        <v>22</v>
      </c>
      <c r="Z507" s="1" t="s">
        <v>22</v>
      </c>
      <c r="AA507" s="1" t="s">
        <v>22</v>
      </c>
      <c r="AB507" s="4" t="s">
        <v>22</v>
      </c>
      <c r="AC507" s="4" t="s">
        <v>22</v>
      </c>
      <c r="BN507" s="1" t="str">
        <v>DHI</v>
      </c>
      <c r="BO507" t="s">
        <v>1908</v>
      </c>
      <c r="BP507" cm="1">
        <f t="array" ref="BP507">SUM(IF(FREQUENCY(IF($R$2:$R$3000=BO507, MATCH($C$2:$C$3000, $C$2:$C$3000, 0)), ROW($C$2:$C$3000)-ROW($C$2)+1), 1))</f>
        <v>1</v>
      </c>
      <c r="BV507" t="str">
        <v>DHI</v>
      </c>
      <c r="BW507" cm="1">
        <f t="array" ref="BW507">SUM(--(FREQUENCY(IF($R$2:$R$1538=BV507, MATCH($C$2:$C$1538, $C$2:$C$1538, 0)), ROW($C$2:$C$1538)-ROW($C$2)+1)&gt;0))</f>
        <v>1</v>
      </c>
    </row>
    <row r="508" spans="1:75" ht="31.8" customHeight="1" x14ac:dyDescent="0.3">
      <c r="A508" s="56">
        <v>15</v>
      </c>
      <c r="B508" s="54" t="s">
        <v>3713</v>
      </c>
      <c r="C508" s="1" t="s">
        <v>1677</v>
      </c>
      <c r="D508" s="1" t="s">
        <v>1678</v>
      </c>
      <c r="E508" s="1">
        <v>101036480</v>
      </c>
      <c r="F508" s="21">
        <v>44562</v>
      </c>
      <c r="G508" s="21">
        <v>45657</v>
      </c>
      <c r="H508" s="1" t="s">
        <v>22</v>
      </c>
      <c r="I508" s="1" t="s">
        <v>1679</v>
      </c>
      <c r="J508" s="1" t="s">
        <v>22</v>
      </c>
      <c r="K508" s="1" t="s">
        <v>22</v>
      </c>
      <c r="L508" s="1" t="s">
        <v>1626</v>
      </c>
      <c r="M508" s="102" t="s">
        <v>1680</v>
      </c>
      <c r="N508" s="1" t="s">
        <v>1681</v>
      </c>
      <c r="O508" s="1" t="s">
        <v>1682</v>
      </c>
      <c r="P508" s="1" t="s">
        <v>22</v>
      </c>
      <c r="Q508" s="97">
        <f>IFERROR(INDEX(BP:BP, MATCH(R508, BN:BN, 0)), "")</f>
        <v>1</v>
      </c>
      <c r="R508" s="1" t="s">
        <v>1683</v>
      </c>
      <c r="S508" s="1" t="s">
        <v>318</v>
      </c>
      <c r="T508" s="1" t="s">
        <v>1684</v>
      </c>
      <c r="U508" s="1" t="s">
        <v>1685</v>
      </c>
      <c r="V508" s="1" t="s">
        <v>22</v>
      </c>
      <c r="W508" s="1" t="s">
        <v>1686</v>
      </c>
      <c r="X508" s="1" t="s">
        <v>408</v>
      </c>
      <c r="Y508" s="1" t="s">
        <v>1687</v>
      </c>
      <c r="Z508" s="1" t="s">
        <v>22</v>
      </c>
      <c r="AA508" s="1" t="s">
        <v>1688</v>
      </c>
      <c r="AB508" s="4" t="s">
        <v>22</v>
      </c>
      <c r="AC508" s="4" t="s">
        <v>22</v>
      </c>
      <c r="BN508" s="93" t="str">
        <v>GARRAD HASSAN &amp; PARTNERS LIMITED</v>
      </c>
      <c r="BO508" t="s">
        <v>1915</v>
      </c>
      <c r="BP508" cm="1">
        <f t="array" ref="BP508">SUM(IF(FREQUENCY(IF($R$2:$R$3000=BO508, MATCH($C$2:$C$3000, $C$2:$C$3000, 0)), ROW($C$2:$C$3000)-ROW($C$2)+1), 1))</f>
        <v>1</v>
      </c>
      <c r="BV508" t="str">
        <v>GARRAD HASSAN &amp; PARTNERS LIMITED</v>
      </c>
      <c r="BW508" cm="1">
        <f t="array" ref="BW508">SUM(--(FREQUENCY(IF($R$2:$R$1538=BV508, MATCH($C$2:$C$1538, $C$2:$C$1538, 0)), ROW($C$2:$C$1538)-ROW($C$2)+1)&gt;0))</f>
        <v>2</v>
      </c>
    </row>
    <row r="509" spans="1:75" ht="31.8" customHeight="1" x14ac:dyDescent="0.3">
      <c r="A509" s="56">
        <v>15</v>
      </c>
      <c r="B509" s="54" t="s">
        <v>3713</v>
      </c>
      <c r="C509" s="1" t="s">
        <v>1677</v>
      </c>
      <c r="D509" s="1" t="s">
        <v>1678</v>
      </c>
      <c r="E509" s="1">
        <v>101036480</v>
      </c>
      <c r="F509" s="21">
        <v>44562</v>
      </c>
      <c r="G509" s="21">
        <v>45657</v>
      </c>
      <c r="H509" s="1" t="s">
        <v>22</v>
      </c>
      <c r="I509" s="1" t="s">
        <v>1679</v>
      </c>
      <c r="J509" s="1" t="s">
        <v>22</v>
      </c>
      <c r="K509" s="1" t="s">
        <v>22</v>
      </c>
      <c r="L509" s="1" t="s">
        <v>1626</v>
      </c>
      <c r="M509" s="102" t="s">
        <v>1680</v>
      </c>
      <c r="N509" s="1" t="s">
        <v>1681</v>
      </c>
      <c r="O509" s="1" t="s">
        <v>1682</v>
      </c>
      <c r="P509" s="1" t="s">
        <v>22</v>
      </c>
      <c r="Q509" s="97">
        <f>IFERROR(INDEX(BP:BP, MATCH(R509, BN:BN, 0)), "")</f>
        <v>1</v>
      </c>
      <c r="R509" s="1" t="s">
        <v>1690</v>
      </c>
      <c r="S509" s="1" t="s">
        <v>132</v>
      </c>
      <c r="T509" s="1" t="s">
        <v>1691</v>
      </c>
      <c r="U509" s="1" t="s">
        <v>22</v>
      </c>
      <c r="V509" s="1" t="s">
        <v>22</v>
      </c>
      <c r="W509" s="1" t="s">
        <v>22</v>
      </c>
      <c r="X509" s="1" t="s">
        <v>22</v>
      </c>
      <c r="Y509" s="1" t="s">
        <v>22</v>
      </c>
      <c r="Z509" s="1" t="s">
        <v>22</v>
      </c>
      <c r="AA509" s="1" t="s">
        <v>22</v>
      </c>
      <c r="AB509" s="4" t="s">
        <v>22</v>
      </c>
      <c r="AC509" s="4" t="s">
        <v>22</v>
      </c>
      <c r="BN509" s="1" t="str">
        <v>GERMANISCHER LLOYD INDUSTRIAL SERVICES GMBH</v>
      </c>
      <c r="BO509" t="s">
        <v>1923</v>
      </c>
      <c r="BP509" cm="1">
        <f t="array" ref="BP509">SUM(IF(FREQUENCY(IF($R$2:$R$3000=BO509, MATCH($C$2:$C$3000, $C$2:$C$3000, 0)), ROW($C$2:$C$3000)-ROW($C$2)+1), 1))</f>
        <v>1</v>
      </c>
      <c r="BV509" t="str">
        <v>GERMANISCHER LLOYD INDUSTRIAL SERVICES GMBH</v>
      </c>
      <c r="BW509" cm="1">
        <f t="array" ref="BW509">SUM(--(FREQUENCY(IF($R$2:$R$1538=BV509, MATCH($C$2:$C$1538, $C$2:$C$1538, 0)), ROW($C$2:$C$1538)-ROW($C$2)+1)&gt;0))</f>
        <v>1</v>
      </c>
    </row>
    <row r="510" spans="1:75" ht="31.8" customHeight="1" x14ac:dyDescent="0.3">
      <c r="A510" s="56">
        <v>15</v>
      </c>
      <c r="B510" s="54" t="s">
        <v>3713</v>
      </c>
      <c r="C510" s="1" t="s">
        <v>1677</v>
      </c>
      <c r="D510" s="1" t="s">
        <v>1678</v>
      </c>
      <c r="E510" s="1">
        <v>101036480</v>
      </c>
      <c r="F510" s="21">
        <v>44562</v>
      </c>
      <c r="G510" s="21">
        <v>45657</v>
      </c>
      <c r="H510" s="1" t="s">
        <v>22</v>
      </c>
      <c r="I510" s="1" t="s">
        <v>1679</v>
      </c>
      <c r="J510" s="1" t="s">
        <v>22</v>
      </c>
      <c r="K510" s="1" t="s">
        <v>22</v>
      </c>
      <c r="L510" s="1" t="s">
        <v>1626</v>
      </c>
      <c r="M510" s="102" t="s">
        <v>1680</v>
      </c>
      <c r="N510" s="1" t="s">
        <v>1681</v>
      </c>
      <c r="O510" s="1" t="s">
        <v>1682</v>
      </c>
      <c r="P510" s="1" t="s">
        <v>22</v>
      </c>
      <c r="Q510" s="97">
        <f>IFERROR(INDEX(BP:BP, MATCH(R510, BN:BN, 0)), "")</f>
        <v>1</v>
      </c>
      <c r="R510" s="1" t="s">
        <v>1701</v>
      </c>
      <c r="S510" s="1" t="s">
        <v>877</v>
      </c>
      <c r="T510" s="1" t="s">
        <v>1702</v>
      </c>
      <c r="U510" s="1" t="s">
        <v>22</v>
      </c>
      <c r="V510" s="1" t="s">
        <v>22</v>
      </c>
      <c r="W510" s="1" t="s">
        <v>22</v>
      </c>
      <c r="X510" s="1" t="s">
        <v>22</v>
      </c>
      <c r="Y510" s="1" t="s">
        <v>22</v>
      </c>
      <c r="Z510" s="1" t="s">
        <v>22</v>
      </c>
      <c r="AA510" s="1" t="s">
        <v>22</v>
      </c>
      <c r="AB510" s="4" t="s">
        <v>22</v>
      </c>
      <c r="AC510" s="4" t="s">
        <v>22</v>
      </c>
      <c r="BN510" s="93" t="str">
        <v>GOTTFRIED WILHELM LEIBNIZ UNIVERSITAET HANNOVER</v>
      </c>
      <c r="BO510" t="s">
        <v>1930</v>
      </c>
      <c r="BP510" cm="1">
        <f t="array" ref="BP510">SUM(IF(FREQUENCY(IF($R$2:$R$3000=BO510, MATCH($C$2:$C$3000, $C$2:$C$3000, 0)), ROW($C$2:$C$3000)-ROW($C$2)+1), 1))</f>
        <v>1</v>
      </c>
      <c r="BV510" t="str">
        <v>GOTTFRIED WILHELM LEIBNIZ UNIVERSITAET HANNOVER</v>
      </c>
      <c r="BW510" cm="1">
        <f t="array" ref="BW510">SUM(--(FREQUENCY(IF($R$2:$R$1538=BV510, MATCH($C$2:$C$1538, $C$2:$C$1538, 0)), ROW($C$2:$C$1538)-ROW($C$2)+1)&gt;0))</f>
        <v>2</v>
      </c>
    </row>
    <row r="511" spans="1:75" ht="31.8" customHeight="1" x14ac:dyDescent="0.3">
      <c r="A511" s="56">
        <v>15</v>
      </c>
      <c r="B511" s="54" t="s">
        <v>3713</v>
      </c>
      <c r="C511" s="1" t="s">
        <v>1677</v>
      </c>
      <c r="D511" s="1" t="s">
        <v>1678</v>
      </c>
      <c r="E511" s="1">
        <v>101036480</v>
      </c>
      <c r="F511" s="21">
        <v>44562</v>
      </c>
      <c r="G511" s="21">
        <v>45657</v>
      </c>
      <c r="H511" s="1" t="s">
        <v>22</v>
      </c>
      <c r="I511" s="1" t="s">
        <v>1679</v>
      </c>
      <c r="J511" s="1" t="s">
        <v>22</v>
      </c>
      <c r="K511" s="1" t="s">
        <v>22</v>
      </c>
      <c r="L511" s="1" t="s">
        <v>1626</v>
      </c>
      <c r="M511" s="102" t="s">
        <v>1680</v>
      </c>
      <c r="N511" s="1" t="s">
        <v>1681</v>
      </c>
      <c r="O511" s="1" t="s">
        <v>1682</v>
      </c>
      <c r="P511" s="1" t="s">
        <v>22</v>
      </c>
      <c r="Q511" s="97">
        <f>IFERROR(INDEX(BP:BP, MATCH(R511, BN:BN, 0)), "")</f>
        <v>1</v>
      </c>
      <c r="R511" s="1" t="s">
        <v>1709</v>
      </c>
      <c r="S511" s="1" t="s">
        <v>125</v>
      </c>
      <c r="T511" s="2">
        <v>0</v>
      </c>
      <c r="U511" s="1" t="s">
        <v>22</v>
      </c>
      <c r="V511" s="1" t="s">
        <v>22</v>
      </c>
      <c r="W511" s="1" t="s">
        <v>22</v>
      </c>
      <c r="X511" s="1" t="s">
        <v>22</v>
      </c>
      <c r="Y511" s="1" t="s">
        <v>22</v>
      </c>
      <c r="Z511" s="1" t="s">
        <v>22</v>
      </c>
      <c r="AA511" s="1" t="s">
        <v>22</v>
      </c>
      <c r="AB511" s="4" t="s">
        <v>22</v>
      </c>
      <c r="AC511" s="4" t="s">
        <v>22</v>
      </c>
      <c r="BN511" s="1" t="str">
        <v>MAGNOMATICS LIMITED</v>
      </c>
      <c r="BO511" t="s">
        <v>1937</v>
      </c>
      <c r="BP511" cm="1">
        <f t="array" ref="BP511">SUM(IF(FREQUENCY(IF($R$2:$R$3000=BO511, MATCH($C$2:$C$3000, $C$2:$C$3000, 0)), ROW($C$2:$C$3000)-ROW($C$2)+1), 1))</f>
        <v>1</v>
      </c>
      <c r="BV511" t="str">
        <v>MAGNOMATICS LIMITED</v>
      </c>
      <c r="BW511" cm="1">
        <f t="array" ref="BW511">SUM(--(FREQUENCY(IF($R$2:$R$1538=BV511, MATCH($C$2:$C$1538, $C$2:$C$1538, 0)), ROW($C$2:$C$1538)-ROW($C$2)+1)&gt;0))</f>
        <v>1</v>
      </c>
    </row>
    <row r="512" spans="1:75" ht="31.8" customHeight="1" x14ac:dyDescent="0.3">
      <c r="A512" s="84">
        <v>17</v>
      </c>
      <c r="B512" s="1" t="s">
        <v>3792</v>
      </c>
      <c r="C512" s="1" t="s">
        <v>4166</v>
      </c>
      <c r="D512" s="1" t="s">
        <v>3756</v>
      </c>
      <c r="E512" s="1">
        <v>101138595</v>
      </c>
      <c r="F512" s="21">
        <v>45444</v>
      </c>
      <c r="G512" s="21">
        <v>46721</v>
      </c>
      <c r="H512" s="21" t="s">
        <v>2871</v>
      </c>
      <c r="I512" s="1" t="s">
        <v>3661</v>
      </c>
      <c r="J512" s="1" t="s">
        <v>4167</v>
      </c>
      <c r="K512" s="1" t="s">
        <v>4168</v>
      </c>
      <c r="L512" s="1" t="s">
        <v>128</v>
      </c>
      <c r="M512" s="102" t="s">
        <v>4169</v>
      </c>
      <c r="N512" s="1" t="s">
        <v>4170</v>
      </c>
      <c r="O512" s="1" t="s">
        <v>4165</v>
      </c>
      <c r="P512" s="1" t="s">
        <v>457</v>
      </c>
      <c r="Q512" s="97">
        <f>IFERROR(INDEX(BP:BP, MATCH(R512, BN:BN, 0)), "")</f>
        <v>1</v>
      </c>
      <c r="R512" s="1" t="s">
        <v>4176</v>
      </c>
      <c r="S512" s="1" t="s">
        <v>132</v>
      </c>
      <c r="T512" s="1" t="s">
        <v>4177</v>
      </c>
      <c r="U512" s="26" t="s">
        <v>22</v>
      </c>
      <c r="V512" s="1" t="s">
        <v>22</v>
      </c>
      <c r="W512" s="26" t="s">
        <v>22</v>
      </c>
      <c r="X512" s="10" t="s">
        <v>22</v>
      </c>
      <c r="Y512" s="10" t="s">
        <v>22</v>
      </c>
      <c r="Z512" s="26" t="s">
        <v>22</v>
      </c>
      <c r="AA512" s="26" t="s">
        <v>22</v>
      </c>
      <c r="AB512" s="4" t="s">
        <v>22</v>
      </c>
      <c r="AC512" s="4" t="s">
        <v>22</v>
      </c>
      <c r="BN512" s="93" t="str">
        <v>PANEPISTIMIO PATRON</v>
      </c>
      <c r="BO512" t="s">
        <v>1942</v>
      </c>
      <c r="BP512" cm="1">
        <f t="array" ref="BP512">SUM(IF(FREQUENCY(IF($R$2:$R$3000=BO512, MATCH($C$2:$C$3000, $C$2:$C$3000, 0)), ROW($C$2:$C$3000)-ROW($C$2)+1), 1))</f>
        <v>1</v>
      </c>
      <c r="BV512" t="str">
        <v>PANEPISTIMIO PATRON</v>
      </c>
      <c r="BW512" cm="1">
        <f t="array" ref="BW512">SUM(--(FREQUENCY(IF($R$2:$R$1538=BV512, MATCH($C$2:$C$1538, $C$2:$C$1538, 0)), ROW($C$2:$C$1538)-ROW($C$2)+1)&gt;0))</f>
        <v>1</v>
      </c>
    </row>
    <row r="513" spans="1:75" ht="31.8" customHeight="1" x14ac:dyDescent="0.3">
      <c r="A513" s="84">
        <v>17</v>
      </c>
      <c r="B513" s="1" t="s">
        <v>3792</v>
      </c>
      <c r="C513" s="1" t="s">
        <v>4166</v>
      </c>
      <c r="D513" s="1" t="s">
        <v>3756</v>
      </c>
      <c r="E513" s="1">
        <v>101138595</v>
      </c>
      <c r="F513" s="21">
        <v>45444</v>
      </c>
      <c r="G513" s="21">
        <v>46721</v>
      </c>
      <c r="H513" s="21" t="s">
        <v>2871</v>
      </c>
      <c r="I513" s="1" t="s">
        <v>3661</v>
      </c>
      <c r="J513" s="1" t="s">
        <v>4167</v>
      </c>
      <c r="K513" s="1" t="s">
        <v>4168</v>
      </c>
      <c r="L513" s="1" t="s">
        <v>128</v>
      </c>
      <c r="M513" s="102" t="s">
        <v>4169</v>
      </c>
      <c r="N513" s="1" t="s">
        <v>4170</v>
      </c>
      <c r="O513" s="1" t="s">
        <v>4165</v>
      </c>
      <c r="P513" s="1" t="s">
        <v>1351</v>
      </c>
      <c r="Q513" s="97">
        <f>IFERROR(INDEX(BP:BP, MATCH(R513, BN:BN, 0)), "")</f>
        <v>1</v>
      </c>
      <c r="R513" s="1" t="s">
        <v>4194</v>
      </c>
      <c r="S513" s="1" t="s">
        <v>867</v>
      </c>
      <c r="T513" s="1" t="s">
        <v>2970</v>
      </c>
      <c r="U513" s="26" t="s">
        <v>22</v>
      </c>
      <c r="V513" s="1" t="s">
        <v>22</v>
      </c>
      <c r="W513" s="26" t="s">
        <v>22</v>
      </c>
      <c r="X513" s="10" t="s">
        <v>22</v>
      </c>
      <c r="Y513" s="10" t="s">
        <v>22</v>
      </c>
      <c r="Z513" s="26" t="s">
        <v>22</v>
      </c>
      <c r="AA513" s="26" t="s">
        <v>22</v>
      </c>
      <c r="AB513" s="4" t="s">
        <v>22</v>
      </c>
      <c r="AC513" s="4" t="s">
        <v>22</v>
      </c>
      <c r="BN513" s="1" t="str">
        <v>RAMBOLL IMS INGENIEURGESELLSCHAFT MBH</v>
      </c>
      <c r="BO513" t="s">
        <v>1943</v>
      </c>
      <c r="BP513" cm="1">
        <f t="array" ref="BP513">SUM(IF(FREQUENCY(IF($R$2:$R$3000=BO513, MATCH($C$2:$C$3000, $C$2:$C$3000, 0)), ROW($C$2:$C$3000)-ROW($C$2)+1), 1))</f>
        <v>1</v>
      </c>
      <c r="BV513" t="str">
        <v>RAMBOLL IMS INGENIEURGESELLSCHAFT MBH</v>
      </c>
      <c r="BW513" cm="1">
        <f t="array" ref="BW513">SUM(--(FREQUENCY(IF($R$2:$R$1538=BV513, MATCH($C$2:$C$1538, $C$2:$C$1538, 0)), ROW($C$2:$C$1538)-ROW($C$2)+1)&gt;0))</f>
        <v>1</v>
      </c>
    </row>
    <row r="514" spans="1:75" ht="31.8" customHeight="1" x14ac:dyDescent="0.3">
      <c r="A514" s="84">
        <v>17</v>
      </c>
      <c r="B514" s="1" t="s">
        <v>3792</v>
      </c>
      <c r="C514" s="1" t="s">
        <v>4166</v>
      </c>
      <c r="D514" s="1" t="s">
        <v>3756</v>
      </c>
      <c r="E514" s="1">
        <v>101138595</v>
      </c>
      <c r="F514" s="21">
        <v>45444</v>
      </c>
      <c r="G514" s="21">
        <v>46721</v>
      </c>
      <c r="H514" s="21" t="s">
        <v>2871</v>
      </c>
      <c r="I514" s="1" t="s">
        <v>3661</v>
      </c>
      <c r="J514" s="1" t="s">
        <v>4167</v>
      </c>
      <c r="K514" s="1" t="s">
        <v>4168</v>
      </c>
      <c r="L514" s="1" t="s">
        <v>128</v>
      </c>
      <c r="M514" s="102" t="s">
        <v>4169</v>
      </c>
      <c r="N514" s="1" t="s">
        <v>4170</v>
      </c>
      <c r="O514" s="1" t="s">
        <v>4165</v>
      </c>
      <c r="P514" s="1" t="s">
        <v>457</v>
      </c>
      <c r="Q514" s="97">
        <f>IFERROR(INDEX(BP:BP, MATCH(R514, BN:BN, 0)), "")</f>
        <v>1</v>
      </c>
      <c r="R514" s="1" t="s">
        <v>4186</v>
      </c>
      <c r="S514" s="1" t="s">
        <v>47</v>
      </c>
      <c r="T514" s="1" t="s">
        <v>942</v>
      </c>
      <c r="U514" s="26" t="s">
        <v>22</v>
      </c>
      <c r="V514" s="1" t="s">
        <v>22</v>
      </c>
      <c r="W514" s="26" t="s">
        <v>22</v>
      </c>
      <c r="X514" s="10" t="s">
        <v>22</v>
      </c>
      <c r="Y514" s="10" t="s">
        <v>22</v>
      </c>
      <c r="Z514" s="26" t="s">
        <v>22</v>
      </c>
      <c r="AA514" s="26" t="s">
        <v>22</v>
      </c>
      <c r="AB514" s="4" t="s">
        <v>22</v>
      </c>
      <c r="AC514" s="4" t="s">
        <v>22</v>
      </c>
      <c r="BN514" s="93" t="str">
        <v>RAMBOLL MANAGEMENT CONSULTING GMBH</v>
      </c>
      <c r="BO514" t="s">
        <v>1944</v>
      </c>
      <c r="BP514" cm="1">
        <f t="array" ref="BP514">SUM(IF(FREQUENCY(IF($R$2:$R$3000=BO514, MATCH($C$2:$C$3000, $C$2:$C$3000, 0)), ROW($C$2:$C$3000)-ROW($C$2)+1), 1))</f>
        <v>1</v>
      </c>
      <c r="BV514" t="str">
        <v>RAMBOLL MANAGEMENT CONSULTING GMBH</v>
      </c>
      <c r="BW514" cm="1">
        <f t="array" ref="BW514">SUM(--(FREQUENCY(IF($R$2:$R$1538=BV514, MATCH($C$2:$C$1538, $C$2:$C$1538, 0)), ROW($C$2:$C$1538)-ROW($C$2)+1)&gt;0))</f>
        <v>1</v>
      </c>
    </row>
    <row r="515" spans="1:75" ht="31.8" customHeight="1" x14ac:dyDescent="0.3">
      <c r="A515" s="84">
        <v>17</v>
      </c>
      <c r="B515" s="1" t="s">
        <v>3792</v>
      </c>
      <c r="C515" s="1" t="s">
        <v>4166</v>
      </c>
      <c r="D515" s="1" t="s">
        <v>3756</v>
      </c>
      <c r="E515" s="1">
        <v>101138595</v>
      </c>
      <c r="F515" s="21">
        <v>45444</v>
      </c>
      <c r="G515" s="21">
        <v>46721</v>
      </c>
      <c r="H515" s="21" t="s">
        <v>2871</v>
      </c>
      <c r="I515" s="1" t="s">
        <v>3661</v>
      </c>
      <c r="J515" s="1" t="s">
        <v>4167</v>
      </c>
      <c r="K515" s="1" t="s">
        <v>4168</v>
      </c>
      <c r="L515" s="1" t="s">
        <v>128</v>
      </c>
      <c r="M515" s="102" t="s">
        <v>4169</v>
      </c>
      <c r="N515" s="1" t="s">
        <v>4170</v>
      </c>
      <c r="O515" s="1" t="s">
        <v>4165</v>
      </c>
      <c r="P515" s="1" t="s">
        <v>457</v>
      </c>
      <c r="Q515" s="97">
        <f>IFERROR(INDEX(BP:BP, MATCH(R515, BN:BN, 0)), "")</f>
        <v>1</v>
      </c>
      <c r="R515" s="1" t="s">
        <v>4182</v>
      </c>
      <c r="S515" s="1" t="s">
        <v>121</v>
      </c>
      <c r="T515" s="1" t="s">
        <v>4183</v>
      </c>
      <c r="U515" s="26" t="s">
        <v>22</v>
      </c>
      <c r="V515" s="1" t="s">
        <v>22</v>
      </c>
      <c r="W515" s="26" t="s">
        <v>22</v>
      </c>
      <c r="X515" s="10" t="s">
        <v>22</v>
      </c>
      <c r="Y515" s="10" t="s">
        <v>22</v>
      </c>
      <c r="Z515" s="26" t="s">
        <v>22</v>
      </c>
      <c r="AA515" s="26" t="s">
        <v>22</v>
      </c>
      <c r="AB515" s="4" t="s">
        <v>22</v>
      </c>
      <c r="AC515" s="4" t="s">
        <v>22</v>
      </c>
      <c r="BN515" s="1" t="str">
        <v>SE BLADES TECHNOLOGY BV</v>
      </c>
      <c r="BO515" t="s">
        <v>1945</v>
      </c>
      <c r="BP515" cm="1">
        <f t="array" ref="BP515">SUM(IF(FREQUENCY(IF($R$2:$R$3000=BO515, MATCH($C$2:$C$3000, $C$2:$C$3000, 0)), ROW($C$2:$C$3000)-ROW($C$2)+1), 1))</f>
        <v>1</v>
      </c>
      <c r="BV515" t="str">
        <v>SE BLADES TECHNOLOGY BV</v>
      </c>
      <c r="BW515" cm="1">
        <f t="array" ref="BW515">SUM(--(FREQUENCY(IF($R$2:$R$1538=BV515, MATCH($C$2:$C$1538, $C$2:$C$1538, 0)), ROW($C$2:$C$1538)-ROW($C$2)+1)&gt;0))</f>
        <v>1</v>
      </c>
    </row>
    <row r="516" spans="1:75" ht="31.8" customHeight="1" x14ac:dyDescent="0.3">
      <c r="A516" s="84">
        <v>17</v>
      </c>
      <c r="B516" s="1" t="s">
        <v>3792</v>
      </c>
      <c r="C516" s="1" t="s">
        <v>4166</v>
      </c>
      <c r="D516" s="1" t="s">
        <v>3756</v>
      </c>
      <c r="E516" s="1">
        <v>101138595</v>
      </c>
      <c r="F516" s="21">
        <v>45444</v>
      </c>
      <c r="G516" s="21">
        <v>46721</v>
      </c>
      <c r="H516" s="21" t="s">
        <v>2871</v>
      </c>
      <c r="I516" s="1" t="s">
        <v>3661</v>
      </c>
      <c r="J516" s="1" t="s">
        <v>4167</v>
      </c>
      <c r="K516" s="1" t="s">
        <v>4168</v>
      </c>
      <c r="L516" s="1" t="s">
        <v>128</v>
      </c>
      <c r="M516" s="102" t="s">
        <v>4169</v>
      </c>
      <c r="N516" s="1" t="s">
        <v>4170</v>
      </c>
      <c r="O516" s="1" t="s">
        <v>4165</v>
      </c>
      <c r="P516" s="1" t="s">
        <v>457</v>
      </c>
      <c r="Q516" s="97">
        <f>IFERROR(INDEX(BP:BP, MATCH(R516, BN:BN, 0)), "")</f>
        <v>1</v>
      </c>
      <c r="R516" s="1" t="s">
        <v>4189</v>
      </c>
      <c r="S516" s="1" t="s">
        <v>318</v>
      </c>
      <c r="T516" s="1" t="s">
        <v>4190</v>
      </c>
      <c r="U516" s="26" t="s">
        <v>22</v>
      </c>
      <c r="V516" s="1" t="s">
        <v>22</v>
      </c>
      <c r="W516" s="26" t="s">
        <v>22</v>
      </c>
      <c r="X516" s="10" t="s">
        <v>22</v>
      </c>
      <c r="Y516" s="10" t="s">
        <v>22</v>
      </c>
      <c r="Z516" s="26" t="s">
        <v>22</v>
      </c>
      <c r="AA516" s="26" t="s">
        <v>22</v>
      </c>
      <c r="AB516" s="4" t="s">
        <v>22</v>
      </c>
      <c r="AC516" s="4" t="s">
        <v>22</v>
      </c>
      <c r="BN516" s="93" t="str">
        <v>SINTEF ENERGI AS</v>
      </c>
      <c r="BO516" t="s">
        <v>1946</v>
      </c>
      <c r="BP516" cm="1">
        <f t="array" ref="BP516">SUM(IF(FREQUENCY(IF($R$2:$R$3000=BO516, MATCH($C$2:$C$3000, $C$2:$C$3000, 0)), ROW($C$2:$C$3000)-ROW($C$2)+1), 1))</f>
        <v>1</v>
      </c>
      <c r="BV516" t="str">
        <v>SINTEF ENERGI AS</v>
      </c>
      <c r="BW516" cm="1">
        <f t="array" ref="BW516">SUM(--(FREQUENCY(IF($R$2:$R$1538=BV516, MATCH($C$2:$C$1538, $C$2:$C$1538, 0)), ROW($C$2:$C$1538)-ROW($C$2)+1)&gt;0))</f>
        <v>3</v>
      </c>
    </row>
    <row r="517" spans="1:75" ht="31.8" customHeight="1" x14ac:dyDescent="0.3">
      <c r="A517" s="84">
        <v>17</v>
      </c>
      <c r="B517" s="1" t="s">
        <v>3792</v>
      </c>
      <c r="C517" s="1" t="s">
        <v>4166</v>
      </c>
      <c r="D517" s="1" t="s">
        <v>3756</v>
      </c>
      <c r="E517" s="1">
        <v>101138595</v>
      </c>
      <c r="F517" s="21">
        <v>45444</v>
      </c>
      <c r="G517" s="21">
        <v>46721</v>
      </c>
      <c r="H517" s="21" t="s">
        <v>2871</v>
      </c>
      <c r="I517" s="1" t="s">
        <v>3661</v>
      </c>
      <c r="J517" s="1" t="s">
        <v>4167</v>
      </c>
      <c r="K517" s="1" t="s">
        <v>4168</v>
      </c>
      <c r="L517" s="1" t="s">
        <v>128</v>
      </c>
      <c r="M517" s="102" t="s">
        <v>4169</v>
      </c>
      <c r="N517" s="1" t="s">
        <v>4170</v>
      </c>
      <c r="O517" s="1" t="s">
        <v>4165</v>
      </c>
      <c r="P517" s="1" t="s">
        <v>679</v>
      </c>
      <c r="Q517" s="97">
        <f>IFERROR(INDEX(BP:BP, MATCH(R517, BN:BN, 0)), "")</f>
        <v>3</v>
      </c>
      <c r="R517" s="1" t="s">
        <v>1090</v>
      </c>
      <c r="S517" s="1" t="s">
        <v>47</v>
      </c>
      <c r="T517" s="1" t="s">
        <v>4171</v>
      </c>
      <c r="U517" s="26" t="s">
        <v>22</v>
      </c>
      <c r="V517" s="1" t="s">
        <v>4233</v>
      </c>
      <c r="W517" s="1" t="s">
        <v>4228</v>
      </c>
      <c r="X517" s="1" t="s">
        <v>4232</v>
      </c>
      <c r="Y517" s="1" t="s">
        <v>4229</v>
      </c>
      <c r="Z517" s="1" t="s">
        <v>4230</v>
      </c>
      <c r="AA517" s="26" t="s">
        <v>22</v>
      </c>
      <c r="AB517" s="123" t="s">
        <v>4231</v>
      </c>
      <c r="AC517" s="4" t="s">
        <v>22</v>
      </c>
      <c r="BN517" s="1" t="str">
        <v>STICHTING ENERGIEONDERZOEK CENTRUM NEDERLAND</v>
      </c>
      <c r="BO517" t="s">
        <v>1947</v>
      </c>
      <c r="BP517" cm="1">
        <f t="array" ref="BP517">SUM(IF(FREQUENCY(IF($R$2:$R$3000=BO517, MATCH($C$2:$C$3000, $C$2:$C$3000, 0)), ROW($C$2:$C$3000)-ROW($C$2)+1), 1))</f>
        <v>1</v>
      </c>
      <c r="BV517" t="str">
        <v>STICHTING ENERGIEONDERZOEK CENTRUM NEDERLAND</v>
      </c>
      <c r="BW517" cm="1">
        <f t="array" ref="BW517">SUM(--(FREQUENCY(IF($R$2:$R$1538=BV517, MATCH($C$2:$C$1538, $C$2:$C$1538, 0)), ROW($C$2:$C$1538)-ROW($C$2)+1)&gt;0))</f>
        <v>1</v>
      </c>
    </row>
    <row r="518" spans="1:75" ht="31.8" customHeight="1" x14ac:dyDescent="0.3">
      <c r="A518" s="84">
        <v>17</v>
      </c>
      <c r="B518" s="1" t="s">
        <v>3792</v>
      </c>
      <c r="C518" s="1" t="s">
        <v>4166</v>
      </c>
      <c r="D518" s="1" t="s">
        <v>3756</v>
      </c>
      <c r="E518" s="1">
        <v>101138595</v>
      </c>
      <c r="F518" s="21">
        <v>45444</v>
      </c>
      <c r="G518" s="21">
        <v>46721</v>
      </c>
      <c r="H518" s="21" t="s">
        <v>2871</v>
      </c>
      <c r="I518" s="1" t="s">
        <v>3661</v>
      </c>
      <c r="J518" s="1" t="s">
        <v>4167</v>
      </c>
      <c r="K518" s="1" t="s">
        <v>4168</v>
      </c>
      <c r="L518" s="1" t="s">
        <v>128</v>
      </c>
      <c r="M518" s="102" t="s">
        <v>4169</v>
      </c>
      <c r="N518" s="1" t="s">
        <v>4170</v>
      </c>
      <c r="O518" s="1" t="s">
        <v>4165</v>
      </c>
      <c r="P518" s="1" t="s">
        <v>457</v>
      </c>
      <c r="Q518" s="97">
        <f>IFERROR(INDEX(BP:BP, MATCH(R518, BN:BN, 0)), "")</f>
        <v>1</v>
      </c>
      <c r="R518" s="1" t="s">
        <v>1223</v>
      </c>
      <c r="S518" s="1" t="s">
        <v>132</v>
      </c>
      <c r="T518" s="1" t="s">
        <v>4172</v>
      </c>
      <c r="U518" s="26" t="s">
        <v>22</v>
      </c>
      <c r="V518" s="1" t="s">
        <v>22</v>
      </c>
      <c r="W518" s="26" t="s">
        <v>22</v>
      </c>
      <c r="X518" s="10" t="s">
        <v>22</v>
      </c>
      <c r="Y518" s="10" t="s">
        <v>22</v>
      </c>
      <c r="Z518" s="26" t="s">
        <v>22</v>
      </c>
      <c r="AA518" s="26" t="s">
        <v>22</v>
      </c>
      <c r="AB518" s="4" t="s">
        <v>22</v>
      </c>
      <c r="AC518" s="4" t="s">
        <v>22</v>
      </c>
      <c r="BN518" s="93" t="str">
        <v>STICHTING KENNISCENTRUM WINDTURBINE MATERIALEN EN CONSTRUCTIES</v>
      </c>
      <c r="BO518" t="s">
        <v>1948</v>
      </c>
      <c r="BP518" cm="1">
        <f t="array" ref="BP518">SUM(IF(FREQUENCY(IF($R$2:$R$3000=BO518, MATCH($C$2:$C$3000, $C$2:$C$3000, 0)), ROW($C$2:$C$3000)-ROW($C$2)+1), 1))</f>
        <v>1</v>
      </c>
      <c r="BV518" t="str">
        <v>STICHTING KENNISCENTRUM WINDTURBINE MATERIALEN EN CONSTRUCTIES</v>
      </c>
      <c r="BW518" cm="1">
        <f t="array" ref="BW518">SUM(--(FREQUENCY(IF($R$2:$R$1538=BV518, MATCH($C$2:$C$1538, $C$2:$C$1538, 0)), ROW($C$2:$C$1538)-ROW($C$2)+1)&gt;0))</f>
        <v>1</v>
      </c>
    </row>
    <row r="519" spans="1:75" ht="31.8" customHeight="1" x14ac:dyDescent="0.3">
      <c r="A519" s="84">
        <v>17</v>
      </c>
      <c r="B519" s="1" t="s">
        <v>3792</v>
      </c>
      <c r="C519" s="1" t="s">
        <v>4166</v>
      </c>
      <c r="D519" s="1" t="s">
        <v>3756</v>
      </c>
      <c r="E519" s="1">
        <v>101138595</v>
      </c>
      <c r="F519" s="21">
        <v>45444</v>
      </c>
      <c r="G519" s="21">
        <v>46721</v>
      </c>
      <c r="H519" s="21" t="s">
        <v>2871</v>
      </c>
      <c r="I519" s="1" t="s">
        <v>3661</v>
      </c>
      <c r="J519" s="1" t="s">
        <v>4167</v>
      </c>
      <c r="K519" s="1" t="s">
        <v>4168</v>
      </c>
      <c r="L519" s="1" t="s">
        <v>128</v>
      </c>
      <c r="M519" s="102" t="s">
        <v>4169</v>
      </c>
      <c r="N519" s="1" t="s">
        <v>4170</v>
      </c>
      <c r="O519" s="1" t="s">
        <v>4165</v>
      </c>
      <c r="P519" s="1" t="s">
        <v>457</v>
      </c>
      <c r="Q519" s="97">
        <f>IFERROR(INDEX(BP:BP, MATCH(R519, BN:BN, 0)), "")</f>
        <v>1</v>
      </c>
      <c r="R519" s="1" t="s">
        <v>4180</v>
      </c>
      <c r="S519" s="1" t="s">
        <v>318</v>
      </c>
      <c r="T519" s="1" t="s">
        <v>4181</v>
      </c>
      <c r="U519" s="26" t="s">
        <v>22</v>
      </c>
      <c r="V519" s="1" t="s">
        <v>22</v>
      </c>
      <c r="W519" s="26" t="s">
        <v>22</v>
      </c>
      <c r="X519" s="10" t="s">
        <v>22</v>
      </c>
      <c r="Y519" s="10" t="s">
        <v>22</v>
      </c>
      <c r="Z519" s="26" t="s">
        <v>22</v>
      </c>
      <c r="AA519" s="26" t="s">
        <v>22</v>
      </c>
      <c r="AB519" s="4" t="s">
        <v>22</v>
      </c>
      <c r="AC519" s="4" t="s">
        <v>22</v>
      </c>
      <c r="BN519" s="1" t="str">
        <v>Suzlon Energy GmbH</v>
      </c>
      <c r="BO519" t="s">
        <v>1949</v>
      </c>
      <c r="BP519" cm="1">
        <f t="array" ref="BP519">SUM(IF(FREQUENCY(IF($R$2:$R$3000=BO519, MATCH($C$2:$C$3000, $C$2:$C$3000, 0)), ROW($C$2:$C$3000)-ROW($C$2)+1), 1))</f>
        <v>1</v>
      </c>
      <c r="BV519" t="str">
        <v>Suzlon Energy GmbH</v>
      </c>
      <c r="BW519" cm="1">
        <f t="array" ref="BW519">SUM(--(FREQUENCY(IF($R$2:$R$1538=BV519, MATCH($C$2:$C$1538, $C$2:$C$1538, 0)), ROW($C$2:$C$1538)-ROW($C$2)+1)&gt;0))</f>
        <v>1</v>
      </c>
    </row>
    <row r="520" spans="1:75" ht="31.8" customHeight="1" x14ac:dyDescent="0.3">
      <c r="A520" s="84">
        <v>17</v>
      </c>
      <c r="B520" s="1" t="s">
        <v>3792</v>
      </c>
      <c r="C520" s="1" t="s">
        <v>4166</v>
      </c>
      <c r="D520" s="1" t="s">
        <v>3756</v>
      </c>
      <c r="E520" s="1">
        <v>101138595</v>
      </c>
      <c r="F520" s="21">
        <v>45444</v>
      </c>
      <c r="G520" s="21">
        <v>46721</v>
      </c>
      <c r="H520" s="21" t="s">
        <v>2871</v>
      </c>
      <c r="I520" s="1" t="s">
        <v>3661</v>
      </c>
      <c r="J520" s="1" t="s">
        <v>4167</v>
      </c>
      <c r="K520" s="1" t="s">
        <v>4168</v>
      </c>
      <c r="L520" s="1" t="s">
        <v>128</v>
      </c>
      <c r="M520" s="102" t="s">
        <v>4169</v>
      </c>
      <c r="N520" s="1" t="s">
        <v>4170</v>
      </c>
      <c r="O520" s="1" t="s">
        <v>4165</v>
      </c>
      <c r="P520" s="1" t="s">
        <v>1351</v>
      </c>
      <c r="Q520" s="97">
        <f>IFERROR(INDEX(BP:BP, MATCH(R520, BN:BN, 0)), "")</f>
        <v>1</v>
      </c>
      <c r="R520" s="1" t="s">
        <v>4193</v>
      </c>
      <c r="S520" s="1" t="s">
        <v>867</v>
      </c>
      <c r="T520" s="1" t="s">
        <v>2970</v>
      </c>
      <c r="U520" s="26" t="s">
        <v>22</v>
      </c>
      <c r="V520" s="1" t="s">
        <v>22</v>
      </c>
      <c r="W520" s="26" t="s">
        <v>22</v>
      </c>
      <c r="X520" s="10" t="s">
        <v>22</v>
      </c>
      <c r="Y520" s="10" t="s">
        <v>22</v>
      </c>
      <c r="Z520" s="26" t="s">
        <v>22</v>
      </c>
      <c r="AA520" s="26" t="s">
        <v>22</v>
      </c>
      <c r="AB520" s="4" t="s">
        <v>22</v>
      </c>
      <c r="AC520" s="4" t="s">
        <v>22</v>
      </c>
      <c r="BN520" s="93" t="str">
        <v>UNIVERSITY OF BRISTOL</v>
      </c>
      <c r="BO520" t="s">
        <v>1950</v>
      </c>
      <c r="BP520" cm="1">
        <f t="array" ref="BP520">SUM(IF(FREQUENCY(IF($R$2:$R$3000=BO520, MATCH($C$2:$C$3000, $C$2:$C$3000, 0)), ROW($C$2:$C$3000)-ROW($C$2)+1), 1))</f>
        <v>1</v>
      </c>
      <c r="BV520" t="str">
        <v>UNIVERSITY OF BRISTOL</v>
      </c>
      <c r="BW520" cm="1">
        <f t="array" ref="BW520">SUM(--(FREQUENCY(IF($R$2:$R$1538=BV520, MATCH($C$2:$C$1538, $C$2:$C$1538, 0)), ROW($C$2:$C$1538)-ROW($C$2)+1)&gt;0))</f>
        <v>1</v>
      </c>
    </row>
    <row r="521" spans="1:75" ht="31.8" customHeight="1" x14ac:dyDescent="0.3">
      <c r="A521" s="84">
        <v>17</v>
      </c>
      <c r="B521" s="1" t="s">
        <v>3792</v>
      </c>
      <c r="C521" s="1" t="s">
        <v>4166</v>
      </c>
      <c r="D521" s="1" t="s">
        <v>3756</v>
      </c>
      <c r="E521" s="1">
        <v>101138595</v>
      </c>
      <c r="F521" s="21">
        <v>45444</v>
      </c>
      <c r="G521" s="21">
        <v>46721</v>
      </c>
      <c r="H521" s="21" t="s">
        <v>2871</v>
      </c>
      <c r="I521" s="1" t="s">
        <v>3661</v>
      </c>
      <c r="J521" s="1" t="s">
        <v>4167</v>
      </c>
      <c r="K521" s="1" t="s">
        <v>4168</v>
      </c>
      <c r="L521" s="1" t="s">
        <v>128</v>
      </c>
      <c r="M521" s="102" t="s">
        <v>4169</v>
      </c>
      <c r="N521" s="1" t="s">
        <v>4170</v>
      </c>
      <c r="O521" s="1" t="s">
        <v>4165</v>
      </c>
      <c r="P521" s="1" t="s">
        <v>457</v>
      </c>
      <c r="Q521" s="97">
        <f>IFERROR(INDEX(BP:BP, MATCH(R521, BN:BN, 0)), "")</f>
        <v>1</v>
      </c>
      <c r="R521" s="1" t="s">
        <v>4191</v>
      </c>
      <c r="S521" s="1" t="s">
        <v>132</v>
      </c>
      <c r="T521" s="1" t="s">
        <v>4192</v>
      </c>
      <c r="U521" s="26" t="s">
        <v>22</v>
      </c>
      <c r="V521" s="1" t="s">
        <v>22</v>
      </c>
      <c r="W521" s="26" t="s">
        <v>22</v>
      </c>
      <c r="X521" s="10" t="s">
        <v>22</v>
      </c>
      <c r="Y521" s="10" t="s">
        <v>22</v>
      </c>
      <c r="Z521" s="26" t="s">
        <v>22</v>
      </c>
      <c r="AA521" s="26" t="s">
        <v>22</v>
      </c>
      <c r="AB521" s="4" t="s">
        <v>22</v>
      </c>
      <c r="AC521" s="4" t="s">
        <v>22</v>
      </c>
      <c r="BN521" s="1" t="str">
        <v>UNIVERSITY OF STRATHCLYDE</v>
      </c>
      <c r="BO521" t="s">
        <v>1951</v>
      </c>
      <c r="BP521" cm="1">
        <f t="array" ref="BP521">SUM(IF(FREQUENCY(IF($R$2:$R$3000=BO521, MATCH($C$2:$C$3000, $C$2:$C$3000, 0)), ROW($C$2:$C$3000)-ROW($C$2)+1), 1))</f>
        <v>1</v>
      </c>
      <c r="BV521" t="str">
        <v>UNIVERSITY OF STRATHCLYDE</v>
      </c>
      <c r="BW521" cm="1">
        <f t="array" ref="BW521">SUM(--(FREQUENCY(IF($R$2:$R$1538=BV521, MATCH($C$2:$C$1538, $C$2:$C$1538, 0)), ROW($C$2:$C$1538)-ROW($C$2)+1)&gt;0))</f>
        <v>2</v>
      </c>
    </row>
    <row r="522" spans="1:75" ht="31.8" customHeight="1" x14ac:dyDescent="0.3">
      <c r="A522" s="84">
        <v>17</v>
      </c>
      <c r="B522" s="1" t="s">
        <v>3792</v>
      </c>
      <c r="C522" s="1" t="s">
        <v>4166</v>
      </c>
      <c r="D522" s="1" t="s">
        <v>3756</v>
      </c>
      <c r="E522" s="1">
        <v>101138595</v>
      </c>
      <c r="F522" s="21">
        <v>45444</v>
      </c>
      <c r="G522" s="21">
        <v>46721</v>
      </c>
      <c r="H522" s="21" t="s">
        <v>2871</v>
      </c>
      <c r="I522" s="1" t="s">
        <v>3661</v>
      </c>
      <c r="J522" s="1" t="s">
        <v>4167</v>
      </c>
      <c r="K522" s="1" t="s">
        <v>4168</v>
      </c>
      <c r="L522" s="1" t="s">
        <v>128</v>
      </c>
      <c r="M522" s="102" t="s">
        <v>4169</v>
      </c>
      <c r="N522" s="1" t="s">
        <v>4170</v>
      </c>
      <c r="O522" s="1" t="s">
        <v>4165</v>
      </c>
      <c r="P522" s="1" t="s">
        <v>457</v>
      </c>
      <c r="Q522" s="97">
        <f>IFERROR(INDEX(BP:BP, MATCH(R522, BN:BN, 0)), "")</f>
        <v>1</v>
      </c>
      <c r="R522" s="1" t="s">
        <v>4184</v>
      </c>
      <c r="S522" s="1" t="s">
        <v>701</v>
      </c>
      <c r="T522" s="1" t="s">
        <v>4185</v>
      </c>
      <c r="U522" s="26" t="s">
        <v>22</v>
      </c>
      <c r="V522" s="1" t="s">
        <v>22</v>
      </c>
      <c r="W522" s="26" t="s">
        <v>22</v>
      </c>
      <c r="X522" s="10" t="s">
        <v>22</v>
      </c>
      <c r="Y522" s="10" t="s">
        <v>22</v>
      </c>
      <c r="Z522" s="26" t="s">
        <v>22</v>
      </c>
      <c r="AA522" s="26" t="s">
        <v>22</v>
      </c>
      <c r="AB522" s="4" t="s">
        <v>22</v>
      </c>
      <c r="AC522" s="4" t="s">
        <v>22</v>
      </c>
      <c r="BN522" s="93" t="str">
        <v>FISHFLOW INNOVATIONS BV</v>
      </c>
      <c r="BO522" t="s">
        <v>1952</v>
      </c>
      <c r="BP522" cm="1">
        <f t="array" ref="BP522">SUM(IF(FREQUENCY(IF($R$2:$R$3000=BO522, MATCH($C$2:$C$3000, $C$2:$C$3000, 0)), ROW($C$2:$C$3000)-ROW($C$2)+1), 1))</f>
        <v>1</v>
      </c>
      <c r="BV522" t="str">
        <v>FISHFLOW INNOVATIONS BV</v>
      </c>
      <c r="BW522" cm="1">
        <f t="array" ref="BW522">SUM(--(FREQUENCY(IF($R$2:$R$1538=BV522, MATCH($C$2:$C$1538, $C$2:$C$1538, 0)), ROW($C$2:$C$1538)-ROW($C$2)+1)&gt;0))</f>
        <v>1</v>
      </c>
    </row>
    <row r="523" spans="1:75" ht="31.8" customHeight="1" x14ac:dyDescent="0.3">
      <c r="A523" s="84">
        <v>17</v>
      </c>
      <c r="B523" s="1" t="s">
        <v>3792</v>
      </c>
      <c r="C523" s="1" t="s">
        <v>4166</v>
      </c>
      <c r="D523" s="1" t="s">
        <v>3756</v>
      </c>
      <c r="E523" s="1">
        <v>101138595</v>
      </c>
      <c r="F523" s="21">
        <v>45444</v>
      </c>
      <c r="G523" s="21">
        <v>46721</v>
      </c>
      <c r="H523" s="21" t="s">
        <v>2871</v>
      </c>
      <c r="I523" s="1" t="s">
        <v>3661</v>
      </c>
      <c r="J523" s="1" t="s">
        <v>4167</v>
      </c>
      <c r="K523" s="1" t="s">
        <v>4168</v>
      </c>
      <c r="L523" s="1" t="s">
        <v>128</v>
      </c>
      <c r="M523" s="102" t="s">
        <v>4169</v>
      </c>
      <c r="N523" s="1" t="s">
        <v>4170</v>
      </c>
      <c r="O523" s="1" t="s">
        <v>4165</v>
      </c>
      <c r="P523" s="1" t="s">
        <v>457</v>
      </c>
      <c r="Q523" s="97">
        <f>IFERROR(INDEX(BP:BP, MATCH(R523, BN:BN, 0)), "")</f>
        <v>1</v>
      </c>
      <c r="R523" s="1" t="s">
        <v>4173</v>
      </c>
      <c r="S523" s="1" t="s">
        <v>318</v>
      </c>
      <c r="T523" s="1" t="s">
        <v>4174</v>
      </c>
      <c r="U523" s="26" t="s">
        <v>22</v>
      </c>
      <c r="V523" s="1" t="s">
        <v>22</v>
      </c>
      <c r="W523" s="26" t="s">
        <v>22</v>
      </c>
      <c r="X523" s="10" t="s">
        <v>22</v>
      </c>
      <c r="Y523" s="10" t="s">
        <v>22</v>
      </c>
      <c r="Z523" s="26" t="s">
        <v>22</v>
      </c>
      <c r="AA523" s="26" t="s">
        <v>22</v>
      </c>
      <c r="AB523" s="4" t="s">
        <v>22</v>
      </c>
      <c r="AC523" s="4" t="s">
        <v>22</v>
      </c>
      <c r="BN523" s="1" t="str">
        <v>MOLD SRL</v>
      </c>
      <c r="BO523" t="s">
        <v>1953</v>
      </c>
      <c r="BP523" cm="1">
        <f t="array" ref="BP523">SUM(IF(FREQUENCY(IF($R$2:$R$3000=BO523, MATCH($C$2:$C$3000, $C$2:$C$3000, 0)), ROW($C$2:$C$3000)-ROW($C$2)+1), 1))</f>
        <v>1</v>
      </c>
      <c r="BV523" t="str">
        <v>MOLD SRL</v>
      </c>
      <c r="BW523" cm="1">
        <f t="array" ref="BW523">SUM(--(FREQUENCY(IF($R$2:$R$1538=BV523, MATCH($C$2:$C$1538, $C$2:$C$1538, 0)), ROW($C$2:$C$1538)-ROW($C$2)+1)&gt;0))</f>
        <v>1</v>
      </c>
    </row>
    <row r="524" spans="1:75" ht="31.8" customHeight="1" x14ac:dyDescent="0.3">
      <c r="A524" s="84">
        <v>17</v>
      </c>
      <c r="B524" s="1" t="s">
        <v>3792</v>
      </c>
      <c r="C524" s="1" t="s">
        <v>4166</v>
      </c>
      <c r="D524" s="1" t="s">
        <v>3756</v>
      </c>
      <c r="E524" s="1">
        <v>101138595</v>
      </c>
      <c r="F524" s="21">
        <v>45444</v>
      </c>
      <c r="G524" s="21">
        <v>46721</v>
      </c>
      <c r="H524" s="21" t="s">
        <v>2871</v>
      </c>
      <c r="I524" s="1" t="s">
        <v>3661</v>
      </c>
      <c r="J524" s="1" t="s">
        <v>4167</v>
      </c>
      <c r="K524" s="1" t="s">
        <v>4168</v>
      </c>
      <c r="L524" s="1" t="s">
        <v>128</v>
      </c>
      <c r="M524" s="102" t="s">
        <v>4169</v>
      </c>
      <c r="N524" s="1" t="s">
        <v>4170</v>
      </c>
      <c r="O524" s="1" t="s">
        <v>4165</v>
      </c>
      <c r="P524" s="1" t="s">
        <v>457</v>
      </c>
      <c r="Q524" s="97">
        <f>IFERROR(INDEX(BP:BP, MATCH(R524, BN:BN, 0)), "")</f>
        <v>1</v>
      </c>
      <c r="R524" s="1" t="s">
        <v>4187</v>
      </c>
      <c r="S524" s="1" t="s">
        <v>132</v>
      </c>
      <c r="T524" s="1" t="s">
        <v>4188</v>
      </c>
      <c r="U524" s="26" t="s">
        <v>22</v>
      </c>
      <c r="V524" s="1" t="s">
        <v>22</v>
      </c>
      <c r="W524" s="26" t="s">
        <v>22</v>
      </c>
      <c r="X524" s="10" t="s">
        <v>22</v>
      </c>
      <c r="Y524" s="10" t="s">
        <v>22</v>
      </c>
      <c r="Z524" s="26" t="s">
        <v>22</v>
      </c>
      <c r="AA524" s="26" t="s">
        <v>22</v>
      </c>
      <c r="AB524" s="4" t="s">
        <v>22</v>
      </c>
      <c r="AC524" s="4" t="s">
        <v>22</v>
      </c>
      <c r="BN524" s="93" t="str">
        <v>UNIVERZA V MARIBORU</v>
      </c>
      <c r="BO524" t="s">
        <v>1954</v>
      </c>
      <c r="BP524" cm="1">
        <f t="array" ref="BP524">SUM(IF(FREQUENCY(IF($R$2:$R$3000=BO524, MATCH($C$2:$C$3000, $C$2:$C$3000, 0)), ROW($C$2:$C$3000)-ROW($C$2)+1), 1))</f>
        <v>1</v>
      </c>
      <c r="BV524" t="str">
        <v>UNIVERZA V MARIBORU</v>
      </c>
      <c r="BW524" cm="1">
        <f t="array" ref="BW524">SUM(--(FREQUENCY(IF($R$2:$R$1538=BV524, MATCH($C$2:$C$1538, $C$2:$C$1538, 0)), ROW($C$2:$C$1538)-ROW($C$2)+1)&gt;0))</f>
        <v>2</v>
      </c>
    </row>
    <row r="525" spans="1:75" ht="31.8" customHeight="1" x14ac:dyDescent="0.3">
      <c r="A525" s="84">
        <v>17</v>
      </c>
      <c r="B525" s="1" t="s">
        <v>3792</v>
      </c>
      <c r="C525" s="1" t="s">
        <v>4166</v>
      </c>
      <c r="D525" s="1" t="s">
        <v>3756</v>
      </c>
      <c r="E525" s="1">
        <v>101138595</v>
      </c>
      <c r="F525" s="21">
        <v>45444</v>
      </c>
      <c r="G525" s="21">
        <v>46721</v>
      </c>
      <c r="H525" s="21" t="s">
        <v>2871</v>
      </c>
      <c r="I525" s="1" t="s">
        <v>3661</v>
      </c>
      <c r="J525" s="1" t="s">
        <v>4167</v>
      </c>
      <c r="K525" s="1" t="s">
        <v>4168</v>
      </c>
      <c r="L525" s="1" t="s">
        <v>128</v>
      </c>
      <c r="M525" s="102" t="s">
        <v>4169</v>
      </c>
      <c r="N525" s="1" t="s">
        <v>4170</v>
      </c>
      <c r="O525" s="1" t="s">
        <v>4165</v>
      </c>
      <c r="P525" s="1" t="s">
        <v>457</v>
      </c>
      <c r="Q525" s="97">
        <f>IFERROR(INDEX(BP:BP, MATCH(R525, BN:BN, 0)), "")</f>
        <v>1</v>
      </c>
      <c r="R525" s="1" t="s">
        <v>4178</v>
      </c>
      <c r="S525" s="1" t="s">
        <v>238</v>
      </c>
      <c r="T525" s="1" t="s">
        <v>4179</v>
      </c>
      <c r="U525" s="26" t="s">
        <v>22</v>
      </c>
      <c r="V525" s="1" t="s">
        <v>22</v>
      </c>
      <c r="W525" s="26" t="s">
        <v>22</v>
      </c>
      <c r="X525" s="10" t="s">
        <v>22</v>
      </c>
      <c r="Y525" s="10" t="s">
        <v>22</v>
      </c>
      <c r="Z525" s="26" t="s">
        <v>22</v>
      </c>
      <c r="AA525" s="26" t="s">
        <v>22</v>
      </c>
      <c r="AB525" s="4" t="s">
        <v>22</v>
      </c>
      <c r="AC525" s="4" t="s">
        <v>22</v>
      </c>
      <c r="BN525" s="1" t="str">
        <v>EOXPLORE UG (HAFTUNGSBESCHRANKT) GMBH</v>
      </c>
      <c r="BO525" t="s">
        <v>1955</v>
      </c>
      <c r="BP525" cm="1">
        <f t="array" ref="BP525">SUM(IF(FREQUENCY(IF($R$2:$R$3000=BO525, MATCH($C$2:$C$3000, $C$2:$C$3000, 0)), ROW($C$2:$C$3000)-ROW($C$2)+1), 1))</f>
        <v>1</v>
      </c>
      <c r="BV525" t="str">
        <v>EOXPLORE UG (HAFTUNGSBESCHRANKT) GMBH</v>
      </c>
      <c r="BW525" cm="1">
        <f t="array" ref="BW525">SUM(--(FREQUENCY(IF($R$2:$R$1538=BV525, MATCH($C$2:$C$1538, $C$2:$C$1538, 0)), ROW($C$2:$C$1538)-ROW($C$2)+1)&gt;0))</f>
        <v>1</v>
      </c>
    </row>
    <row r="526" spans="1:75" ht="31.8" customHeight="1" x14ac:dyDescent="0.3">
      <c r="A526" s="84">
        <v>17</v>
      </c>
      <c r="B526" s="1" t="s">
        <v>3792</v>
      </c>
      <c r="C526" s="1" t="s">
        <v>4166</v>
      </c>
      <c r="D526" s="1" t="s">
        <v>3756</v>
      </c>
      <c r="E526" s="1">
        <v>101138595</v>
      </c>
      <c r="F526" s="21">
        <v>45444</v>
      </c>
      <c r="G526" s="21">
        <v>46721</v>
      </c>
      <c r="H526" s="21" t="s">
        <v>2871</v>
      </c>
      <c r="I526" s="1" t="s">
        <v>3661</v>
      </c>
      <c r="J526" s="1" t="s">
        <v>4167</v>
      </c>
      <c r="K526" s="1" t="s">
        <v>4168</v>
      </c>
      <c r="L526" s="1" t="s">
        <v>128</v>
      </c>
      <c r="M526" s="102" t="s">
        <v>4169</v>
      </c>
      <c r="N526" s="1" t="s">
        <v>4170</v>
      </c>
      <c r="O526" s="1" t="s">
        <v>4165</v>
      </c>
      <c r="P526" s="1" t="s">
        <v>457</v>
      </c>
      <c r="Q526" s="97">
        <f>IFERROR(INDEX(BP:BP, MATCH(R526, BN:BN, 0)), "")</f>
        <v>1</v>
      </c>
      <c r="R526" s="1" t="s">
        <v>3325</v>
      </c>
      <c r="S526" s="1" t="s">
        <v>256</v>
      </c>
      <c r="T526" s="1" t="s">
        <v>4175</v>
      </c>
      <c r="U526" s="26" t="s">
        <v>22</v>
      </c>
      <c r="V526" s="1" t="s">
        <v>22</v>
      </c>
      <c r="W526" s="26" t="s">
        <v>22</v>
      </c>
      <c r="X526" s="10" t="s">
        <v>22</v>
      </c>
      <c r="Y526" s="10" t="s">
        <v>22</v>
      </c>
      <c r="Z526" s="26" t="s">
        <v>22</v>
      </c>
      <c r="AA526" s="26" t="s">
        <v>22</v>
      </c>
      <c r="AB526" s="4" t="s">
        <v>22</v>
      </c>
      <c r="AC526" s="4" t="s">
        <v>22</v>
      </c>
      <c r="BN526" s="93" t="str">
        <v>FONDAZIONE LINKS - LEADING INNOVATION &amp; KNOWLEDGE FOR SOCIETY</v>
      </c>
      <c r="BO526" t="s">
        <v>1957</v>
      </c>
      <c r="BP526" cm="1">
        <f t="array" ref="BP526">SUM(IF(FREQUENCY(IF($R$2:$R$3000=BO526, MATCH($C$2:$C$3000, $C$2:$C$3000, 0)), ROW($C$2:$C$3000)-ROW($C$2)+1), 1))</f>
        <v>2</v>
      </c>
      <c r="BV526" t="str">
        <v>FONDAZIONE LINKS - LEADING INNOVATION &amp; KNOWLEDGE FOR SOCIETY</v>
      </c>
      <c r="BW526" cm="1">
        <f t="array" ref="BW526">SUM(--(FREQUENCY(IF($R$2:$R$1538=BV526, MATCH($C$2:$C$1538, $C$2:$C$1538, 0)), ROW($C$2:$C$1538)-ROW($C$2)+1)&gt;0))</f>
        <v>1</v>
      </c>
    </row>
    <row r="527" spans="1:75" ht="31.8" customHeight="1" x14ac:dyDescent="0.3">
      <c r="A527" s="84">
        <v>17</v>
      </c>
      <c r="B527" s="1" t="s">
        <v>3788</v>
      </c>
      <c r="C527" s="1" t="s">
        <v>3926</v>
      </c>
      <c r="D527" s="1" t="s">
        <v>3746</v>
      </c>
      <c r="E527" s="1">
        <v>952184</v>
      </c>
      <c r="F527" s="21">
        <v>44136</v>
      </c>
      <c r="G527" s="21">
        <v>45777</v>
      </c>
      <c r="H527" s="21" t="s">
        <v>3892</v>
      </c>
      <c r="I527" s="1" t="s">
        <v>3928</v>
      </c>
      <c r="J527" s="1" t="s">
        <v>3928</v>
      </c>
      <c r="K527" s="1" t="s">
        <v>3930</v>
      </c>
      <c r="L527" s="1" t="s">
        <v>3897</v>
      </c>
      <c r="M527" s="102" t="s">
        <v>3896</v>
      </c>
      <c r="N527" s="1" t="s">
        <v>3898</v>
      </c>
      <c r="O527" s="1" t="s">
        <v>3925</v>
      </c>
      <c r="P527" s="1" t="s">
        <v>457</v>
      </c>
      <c r="Q527" s="97">
        <f>IFERROR(INDEX(BP:BP, MATCH(R527, BN:BN, 0)), "")</f>
        <v>1</v>
      </c>
      <c r="R527" s="1" t="s">
        <v>3940</v>
      </c>
      <c r="S527" s="1" t="s">
        <v>125</v>
      </c>
      <c r="T527" s="1" t="s">
        <v>3941</v>
      </c>
      <c r="U527" s="26" t="s">
        <v>22</v>
      </c>
      <c r="V527" s="1" t="s">
        <v>22</v>
      </c>
      <c r="W527" s="26" t="s">
        <v>22</v>
      </c>
      <c r="X527" s="10" t="s">
        <v>22</v>
      </c>
      <c r="Y527" s="10" t="s">
        <v>22</v>
      </c>
      <c r="Z527" s="26" t="s">
        <v>22</v>
      </c>
      <c r="AA527" s="26" t="s">
        <v>22</v>
      </c>
      <c r="AB527" s="4" t="s">
        <v>22</v>
      </c>
      <c r="AC527" s="4" t="s">
        <v>22</v>
      </c>
      <c r="BN527" s="1" t="str">
        <v>GEOVILLE INFORMATIONSSYSTEME UND DATENVERARBEITUNG GMBH</v>
      </c>
      <c r="BO527" t="s">
        <v>1961</v>
      </c>
      <c r="BP527" cm="1">
        <f t="array" ref="BP527">SUM(IF(FREQUENCY(IF($R$2:$R$3000=BO527, MATCH($C$2:$C$3000, $C$2:$C$3000, 0)), ROW($C$2:$C$3000)-ROW($C$2)+1), 1))</f>
        <v>1</v>
      </c>
      <c r="BV527" t="str">
        <v>GEOVILLE INFORMATIONSSYSTEME UND DATENVERARBEITUNG GMBH</v>
      </c>
      <c r="BW527" cm="1">
        <f t="array" ref="BW527">SUM(--(FREQUENCY(IF($R$2:$R$1538=BV527, MATCH($C$2:$C$1538, $C$2:$C$1538, 0)), ROW($C$2:$C$1538)-ROW($C$2)+1)&gt;0))</f>
        <v>1</v>
      </c>
    </row>
    <row r="528" spans="1:75" ht="31.8" customHeight="1" x14ac:dyDescent="0.3">
      <c r="A528" s="84">
        <v>17</v>
      </c>
      <c r="B528" s="1" t="s">
        <v>3788</v>
      </c>
      <c r="C528" s="1" t="s">
        <v>3926</v>
      </c>
      <c r="D528" s="1" t="s">
        <v>3746</v>
      </c>
      <c r="E528" s="1">
        <v>952184</v>
      </c>
      <c r="F528" s="21">
        <v>44136</v>
      </c>
      <c r="G528" s="21">
        <v>45777</v>
      </c>
      <c r="H528" s="21" t="s">
        <v>3892</v>
      </c>
      <c r="I528" s="1" t="s">
        <v>3928</v>
      </c>
      <c r="J528" s="1" t="s">
        <v>3928</v>
      </c>
      <c r="K528" s="1" t="s">
        <v>3930</v>
      </c>
      <c r="L528" s="1" t="s">
        <v>3897</v>
      </c>
      <c r="M528" s="102" t="s">
        <v>3896</v>
      </c>
      <c r="N528" s="1" t="s">
        <v>3898</v>
      </c>
      <c r="O528" s="1" t="s">
        <v>3925</v>
      </c>
      <c r="P528" s="1" t="s">
        <v>457</v>
      </c>
      <c r="Q528" s="97">
        <f>IFERROR(INDEX(BP:BP, MATCH(R528, BN:BN, 0)), "")</f>
        <v>1</v>
      </c>
      <c r="R528" s="1" t="s">
        <v>1368</v>
      </c>
      <c r="S528" s="1" t="s">
        <v>36</v>
      </c>
      <c r="T528" s="1" t="s">
        <v>3933</v>
      </c>
      <c r="U528" s="26" t="s">
        <v>22</v>
      </c>
      <c r="V528" s="1" t="s">
        <v>22</v>
      </c>
      <c r="W528" s="26" t="s">
        <v>22</v>
      </c>
      <c r="X528" s="10" t="s">
        <v>22</v>
      </c>
      <c r="Y528" s="10" t="s">
        <v>22</v>
      </c>
      <c r="Z528" s="26" t="s">
        <v>22</v>
      </c>
      <c r="AA528" s="26" t="s">
        <v>22</v>
      </c>
      <c r="AB528" s="4" t="s">
        <v>22</v>
      </c>
      <c r="AC528" s="4" t="s">
        <v>22</v>
      </c>
      <c r="BN528" s="93" t="str">
        <v>TERRANEA UG (HAFTUNGSBESCHRANKT) GMBH</v>
      </c>
      <c r="BO528" t="s">
        <v>1967</v>
      </c>
      <c r="BP528" cm="1">
        <f t="array" ref="BP528">SUM(IF(FREQUENCY(IF($R$2:$R$3000=BO528, MATCH($C$2:$C$3000, $C$2:$C$3000, 0)), ROW($C$2:$C$3000)-ROW($C$2)+1), 1))</f>
        <v>1</v>
      </c>
      <c r="BV528" t="str">
        <v>TERRANEA UG (HAFTUNGSBESCHRANKT) GMBH</v>
      </c>
      <c r="BW528" cm="1">
        <f t="array" ref="BW528">SUM(--(FREQUENCY(IF($R$2:$R$1538=BV528, MATCH($C$2:$C$1538, $C$2:$C$1538, 0)), ROW($C$2:$C$1538)-ROW($C$2)+1)&gt;0))</f>
        <v>1</v>
      </c>
    </row>
    <row r="529" spans="1:75" ht="31.8" customHeight="1" x14ac:dyDescent="0.3">
      <c r="A529" s="84">
        <v>17</v>
      </c>
      <c r="B529" s="1" t="s">
        <v>3788</v>
      </c>
      <c r="C529" s="1" t="s">
        <v>3926</v>
      </c>
      <c r="D529" s="1" t="s">
        <v>3746</v>
      </c>
      <c r="E529" s="1">
        <v>952184</v>
      </c>
      <c r="F529" s="21">
        <v>44136</v>
      </c>
      <c r="G529" s="21">
        <v>45777</v>
      </c>
      <c r="H529" s="21" t="s">
        <v>3892</v>
      </c>
      <c r="I529" s="1" t="s">
        <v>3928</v>
      </c>
      <c r="J529" s="1" t="s">
        <v>3928</v>
      </c>
      <c r="K529" s="1" t="s">
        <v>3930</v>
      </c>
      <c r="L529" s="1" t="s">
        <v>3897</v>
      </c>
      <c r="M529" s="102" t="s">
        <v>3896</v>
      </c>
      <c r="N529" s="1" t="s">
        <v>3898</v>
      </c>
      <c r="O529" s="1" t="s">
        <v>3925</v>
      </c>
      <c r="P529" s="1" t="s">
        <v>457</v>
      </c>
      <c r="Q529" s="97">
        <f>IFERROR(INDEX(BP:BP, MATCH(R529, BN:BN, 0)), "")</f>
        <v>1</v>
      </c>
      <c r="R529" s="1" t="s">
        <v>3936</v>
      </c>
      <c r="S529" s="1" t="s">
        <v>449</v>
      </c>
      <c r="T529" s="1" t="s">
        <v>3937</v>
      </c>
      <c r="U529" s="26" t="s">
        <v>22</v>
      </c>
      <c r="V529" s="1" t="s">
        <v>22</v>
      </c>
      <c r="W529" s="26" t="s">
        <v>22</v>
      </c>
      <c r="X529" s="10" t="s">
        <v>22</v>
      </c>
      <c r="Y529" s="10" t="s">
        <v>22</v>
      </c>
      <c r="Z529" s="26" t="s">
        <v>22</v>
      </c>
      <c r="AA529" s="26" t="s">
        <v>22</v>
      </c>
      <c r="AB529" s="4" t="s">
        <v>22</v>
      </c>
      <c r="AC529" s="4" t="s">
        <v>22</v>
      </c>
      <c r="BN529" s="1" t="str">
        <v>AGREGIO</v>
      </c>
      <c r="BO529" t="s">
        <v>1973</v>
      </c>
      <c r="BP529" cm="1">
        <f t="array" ref="BP529">SUM(IF(FREQUENCY(IF($R$2:$R$3000=BO529, MATCH($C$2:$C$3000, $C$2:$C$3000, 0)), ROW($C$2:$C$3000)-ROW($C$2)+1), 1))</f>
        <v>1</v>
      </c>
      <c r="BV529" t="str">
        <v>AGREGIO</v>
      </c>
      <c r="BW529" cm="1">
        <f t="array" ref="BW529">SUM(--(FREQUENCY(IF($R$2:$R$1538=BV529, MATCH($C$2:$C$1538, $C$2:$C$1538, 0)), ROW($C$2:$C$1538)-ROW($C$2)+1)&gt;0))</f>
        <v>1</v>
      </c>
    </row>
    <row r="530" spans="1:75" ht="31.8" customHeight="1" x14ac:dyDescent="0.3">
      <c r="A530" s="84">
        <v>17</v>
      </c>
      <c r="B530" s="1" t="s">
        <v>3788</v>
      </c>
      <c r="C530" s="1" t="s">
        <v>3926</v>
      </c>
      <c r="D530" s="1" t="s">
        <v>3746</v>
      </c>
      <c r="E530" s="1">
        <v>952184</v>
      </c>
      <c r="F530" s="21">
        <v>44136</v>
      </c>
      <c r="G530" s="21">
        <v>45777</v>
      </c>
      <c r="H530" s="21" t="s">
        <v>3892</v>
      </c>
      <c r="I530" s="1" t="s">
        <v>3928</v>
      </c>
      <c r="J530" s="1" t="s">
        <v>3928</v>
      </c>
      <c r="K530" s="1" t="s">
        <v>3930</v>
      </c>
      <c r="L530" s="1" t="s">
        <v>3897</v>
      </c>
      <c r="M530" s="102" t="s">
        <v>3896</v>
      </c>
      <c r="N530" s="1" t="s">
        <v>3898</v>
      </c>
      <c r="O530" s="1" t="s">
        <v>3925</v>
      </c>
      <c r="P530" s="1" t="s">
        <v>457</v>
      </c>
      <c r="Q530" s="97">
        <f>IFERROR(INDEX(BP:BP, MATCH(R530, BN:BN, 0)), "")</f>
        <v>1</v>
      </c>
      <c r="R530" s="1" t="s">
        <v>1424</v>
      </c>
      <c r="S530" s="1" t="s">
        <v>38</v>
      </c>
      <c r="T530" s="1" t="s">
        <v>3932</v>
      </c>
      <c r="U530" s="26" t="s">
        <v>22</v>
      </c>
      <c r="V530" s="1" t="s">
        <v>22</v>
      </c>
      <c r="W530" s="26" t="s">
        <v>22</v>
      </c>
      <c r="X530" s="10" t="s">
        <v>22</v>
      </c>
      <c r="Y530" s="10" t="s">
        <v>22</v>
      </c>
      <c r="Z530" s="26" t="s">
        <v>22</v>
      </c>
      <c r="AA530" s="26" t="s">
        <v>22</v>
      </c>
      <c r="AB530" s="4" t="s">
        <v>22</v>
      </c>
      <c r="AC530" s="4" t="s">
        <v>22</v>
      </c>
      <c r="BN530" s="93" t="str">
        <v>AKADEMISKA HUS AKTIEBOLAG</v>
      </c>
      <c r="BO530" t="s">
        <v>1982</v>
      </c>
      <c r="BP530" cm="1">
        <f t="array" ref="BP530">SUM(IF(FREQUENCY(IF($R$2:$R$3000=BO530, MATCH($C$2:$C$3000, $C$2:$C$3000, 0)), ROW($C$2:$C$3000)-ROW($C$2)+1), 1))</f>
        <v>1</v>
      </c>
      <c r="BV530" t="str">
        <v>AKADEMISKA HUS AKTIEBOLAG</v>
      </c>
      <c r="BW530" cm="1">
        <f t="array" ref="BW530">SUM(--(FREQUENCY(IF($R$2:$R$1538=BV530, MATCH($C$2:$C$1538, $C$2:$C$1538, 0)), ROW($C$2:$C$1538)-ROW($C$2)+1)&gt;0))</f>
        <v>1</v>
      </c>
    </row>
    <row r="531" spans="1:75" ht="31.8" customHeight="1" x14ac:dyDescent="0.3">
      <c r="A531" s="84">
        <v>17</v>
      </c>
      <c r="B531" s="1" t="s">
        <v>3788</v>
      </c>
      <c r="C531" s="1" t="s">
        <v>3926</v>
      </c>
      <c r="D531" s="1" t="s">
        <v>3746</v>
      </c>
      <c r="E531" s="1">
        <v>952184</v>
      </c>
      <c r="F531" s="21">
        <v>44136</v>
      </c>
      <c r="G531" s="21">
        <v>45777</v>
      </c>
      <c r="H531" s="21" t="s">
        <v>3892</v>
      </c>
      <c r="I531" s="1" t="s">
        <v>3928</v>
      </c>
      <c r="J531" s="1" t="s">
        <v>3928</v>
      </c>
      <c r="K531" s="1" t="s">
        <v>3930</v>
      </c>
      <c r="L531" s="1" t="s">
        <v>3897</v>
      </c>
      <c r="M531" s="102" t="s">
        <v>3896</v>
      </c>
      <c r="N531" s="1" t="s">
        <v>3898</v>
      </c>
      <c r="O531" s="1" t="s">
        <v>3925</v>
      </c>
      <c r="P531" s="1" t="s">
        <v>679</v>
      </c>
      <c r="Q531" s="97">
        <f>IFERROR(INDEX(BP:BP, MATCH(R531, BN:BN, 0)), "")</f>
        <v>1</v>
      </c>
      <c r="R531" s="1" t="s">
        <v>3929</v>
      </c>
      <c r="S531" s="1" t="s">
        <v>125</v>
      </c>
      <c r="T531" s="1" t="s">
        <v>3931</v>
      </c>
      <c r="U531" s="26" t="s">
        <v>22</v>
      </c>
      <c r="V531" s="1" t="s">
        <v>3927</v>
      </c>
      <c r="W531" s="26" t="s">
        <v>22</v>
      </c>
      <c r="X531" s="10" t="s">
        <v>22</v>
      </c>
      <c r="Y531" s="10" t="s">
        <v>22</v>
      </c>
      <c r="Z531" s="26" t="s">
        <v>22</v>
      </c>
      <c r="AA531" s="26" t="s">
        <v>22</v>
      </c>
      <c r="AB531" s="4" t="s">
        <v>22</v>
      </c>
      <c r="AC531" s="4" t="s">
        <v>22</v>
      </c>
      <c r="BN531" s="1" t="str">
        <v>ASOCIACION CLUSTER CONSTRUCCION SOSTENIBLE</v>
      </c>
      <c r="BO531" t="s">
        <v>1996</v>
      </c>
      <c r="BP531" cm="1">
        <f t="array" ref="BP531">SUM(IF(FREQUENCY(IF($R$2:$R$3000=BO531, MATCH($C$2:$C$3000, $C$2:$C$3000, 0)), ROW($C$2:$C$3000)-ROW($C$2)+1), 1))</f>
        <v>1</v>
      </c>
      <c r="BV531" t="str">
        <v>ASOCIACION CLUSTER CONSTRUCCION SOSTENIBLE</v>
      </c>
      <c r="BW531" cm="1">
        <f t="array" ref="BW531">SUM(--(FREQUENCY(IF($R$2:$R$1538=BV531, MATCH($C$2:$C$1538, $C$2:$C$1538, 0)), ROW($C$2:$C$1538)-ROW($C$2)+1)&gt;0))</f>
        <v>1</v>
      </c>
    </row>
    <row r="532" spans="1:75" ht="31.8" customHeight="1" x14ac:dyDescent="0.3">
      <c r="A532" s="84">
        <v>17</v>
      </c>
      <c r="B532" s="1" t="s">
        <v>3788</v>
      </c>
      <c r="C532" s="1" t="s">
        <v>3926</v>
      </c>
      <c r="D532" s="1" t="s">
        <v>3746</v>
      </c>
      <c r="E532" s="1">
        <v>952184</v>
      </c>
      <c r="F532" s="21">
        <v>44136</v>
      </c>
      <c r="G532" s="21">
        <v>45777</v>
      </c>
      <c r="H532" s="21" t="s">
        <v>3892</v>
      </c>
      <c r="I532" s="1" t="s">
        <v>3928</v>
      </c>
      <c r="J532" s="1" t="s">
        <v>3928</v>
      </c>
      <c r="K532" s="1" t="s">
        <v>3930</v>
      </c>
      <c r="L532" s="1" t="s">
        <v>3897</v>
      </c>
      <c r="M532" s="102" t="s">
        <v>3896</v>
      </c>
      <c r="N532" s="1" t="s">
        <v>3898</v>
      </c>
      <c r="O532" s="1" t="s">
        <v>3925</v>
      </c>
      <c r="P532" s="1" t="s">
        <v>457</v>
      </c>
      <c r="Q532" s="97">
        <f>IFERROR(INDEX(BP:BP, MATCH(R532, BN:BN, 0)), "")</f>
        <v>1</v>
      </c>
      <c r="R532" s="1" t="s">
        <v>3938</v>
      </c>
      <c r="S532" s="1" t="s">
        <v>338</v>
      </c>
      <c r="T532" s="1" t="s">
        <v>3939</v>
      </c>
      <c r="U532" s="26" t="s">
        <v>22</v>
      </c>
      <c r="V532" s="1" t="s">
        <v>22</v>
      </c>
      <c r="W532" s="26" t="s">
        <v>22</v>
      </c>
      <c r="X532" s="10" t="s">
        <v>22</v>
      </c>
      <c r="Y532" s="10" t="s">
        <v>22</v>
      </c>
      <c r="Z532" s="26" t="s">
        <v>22</v>
      </c>
      <c r="AA532" s="26" t="s">
        <v>22</v>
      </c>
      <c r="AB532" s="4" t="s">
        <v>22</v>
      </c>
      <c r="AC532" s="4" t="s">
        <v>22</v>
      </c>
      <c r="BN532" s="93" t="str">
        <v>ATMOSUD PROVENCE ALPES COTE D'AZUR</v>
      </c>
      <c r="BO532" t="s">
        <v>1998</v>
      </c>
      <c r="BP532" cm="1">
        <f t="array" ref="BP532">SUM(IF(FREQUENCY(IF($R$2:$R$3000=BO532, MATCH($C$2:$C$3000, $C$2:$C$3000, 0)), ROW($C$2:$C$3000)-ROW($C$2)+1), 1))</f>
        <v>1</v>
      </c>
      <c r="BV532" t="str">
        <v>ATMOSUD PROVENCE ALPES COTE D'AZUR</v>
      </c>
      <c r="BW532" cm="1">
        <f t="array" ref="BW532">SUM(--(FREQUENCY(IF($R$2:$R$1538=BV532, MATCH($C$2:$C$1538, $C$2:$C$1538, 0)), ROW($C$2:$C$1538)-ROW($C$2)+1)&gt;0))</f>
        <v>1</v>
      </c>
    </row>
    <row r="533" spans="1:75" ht="31.8" customHeight="1" x14ac:dyDescent="0.3">
      <c r="A533" s="84">
        <v>17</v>
      </c>
      <c r="B533" s="1" t="s">
        <v>3788</v>
      </c>
      <c r="C533" s="1" t="s">
        <v>3926</v>
      </c>
      <c r="D533" s="1" t="s">
        <v>3746</v>
      </c>
      <c r="E533" s="1">
        <v>952184</v>
      </c>
      <c r="F533" s="21">
        <v>44136</v>
      </c>
      <c r="G533" s="21">
        <v>45777</v>
      </c>
      <c r="H533" s="21" t="s">
        <v>3892</v>
      </c>
      <c r="I533" s="1" t="s">
        <v>3928</v>
      </c>
      <c r="J533" s="1" t="s">
        <v>3928</v>
      </c>
      <c r="K533" s="1" t="s">
        <v>3930</v>
      </c>
      <c r="L533" s="1" t="s">
        <v>3897</v>
      </c>
      <c r="M533" s="102" t="s">
        <v>3896</v>
      </c>
      <c r="N533" s="1" t="s">
        <v>3898</v>
      </c>
      <c r="O533" s="1" t="s">
        <v>3925</v>
      </c>
      <c r="P533" s="1" t="s">
        <v>457</v>
      </c>
      <c r="Q533" s="97">
        <f>IFERROR(INDEX(BP:BP, MATCH(R533, BN:BN, 0)), "")</f>
        <v>1</v>
      </c>
      <c r="R533" s="1" t="s">
        <v>3934</v>
      </c>
      <c r="S533" s="1" t="s">
        <v>1412</v>
      </c>
      <c r="T533" s="1" t="s">
        <v>3935</v>
      </c>
      <c r="U533" s="26" t="s">
        <v>22</v>
      </c>
      <c r="V533" s="1" t="s">
        <v>22</v>
      </c>
      <c r="W533" s="26" t="s">
        <v>22</v>
      </c>
      <c r="X533" s="10" t="s">
        <v>22</v>
      </c>
      <c r="Y533" s="10" t="s">
        <v>22</v>
      </c>
      <c r="Z533" s="26" t="s">
        <v>22</v>
      </c>
      <c r="AA533" s="26" t="s">
        <v>22</v>
      </c>
      <c r="AB533" s="4" t="s">
        <v>22</v>
      </c>
      <c r="AC533" s="4" t="s">
        <v>22</v>
      </c>
      <c r="BN533" s="1" t="str">
        <v>AYUNTAMIENTO DE SANTA CRUZ DE TENERIFE</v>
      </c>
      <c r="BO533" t="s">
        <v>2004</v>
      </c>
      <c r="BP533" cm="1">
        <f t="array" ref="BP533">SUM(IF(FREQUENCY(IF($R$2:$R$3000=BO533, MATCH($C$2:$C$3000, $C$2:$C$3000, 0)), ROW($C$2:$C$3000)-ROW($C$2)+1), 1))</f>
        <v>1</v>
      </c>
      <c r="BV533" t="str">
        <v>AYUNTAMIENTO DE SANTA CRUZ DE TENERIFE</v>
      </c>
      <c r="BW533" cm="1">
        <f t="array" ref="BW533">SUM(--(FREQUENCY(IF($R$2:$R$1538=BV533, MATCH($C$2:$C$1538, $C$2:$C$1538, 0)), ROW($C$2:$C$1538)-ROW($C$2)+1)&gt;0))</f>
        <v>1</v>
      </c>
    </row>
    <row r="534" spans="1:75" ht="31.8" customHeight="1" x14ac:dyDescent="0.3">
      <c r="A534" s="56">
        <v>17</v>
      </c>
      <c r="B534" s="36" t="s">
        <v>3718</v>
      </c>
      <c r="C534" s="10" t="s">
        <v>3371</v>
      </c>
      <c r="D534" s="10" t="s">
        <v>3181</v>
      </c>
      <c r="E534" s="10">
        <v>826352</v>
      </c>
      <c r="F534" s="11">
        <v>43466</v>
      </c>
      <c r="G534" s="11">
        <v>45138</v>
      </c>
      <c r="H534" s="11" t="s">
        <v>2900</v>
      </c>
      <c r="I534" s="10" t="s">
        <v>3372</v>
      </c>
      <c r="J534" s="10" t="s">
        <v>3373</v>
      </c>
      <c r="K534" s="76" t="s">
        <v>3375</v>
      </c>
      <c r="L534" s="10" t="s">
        <v>1219</v>
      </c>
      <c r="M534" s="102" t="s">
        <v>3376</v>
      </c>
      <c r="N534" s="10" t="s">
        <v>3377</v>
      </c>
      <c r="O534" s="10" t="s">
        <v>3370</v>
      </c>
      <c r="P534" s="10" t="s">
        <v>457</v>
      </c>
      <c r="Q534" s="97">
        <f>IFERROR(INDEX(BP:BP, MATCH(R534, BN:BN, 0)), "")</f>
        <v>1</v>
      </c>
      <c r="R534" s="10" t="s">
        <v>1368</v>
      </c>
      <c r="S534" s="10" t="s">
        <v>36</v>
      </c>
      <c r="T534" s="10" t="s">
        <v>3389</v>
      </c>
      <c r="U534" s="26" t="s">
        <v>22</v>
      </c>
      <c r="V534" s="10" t="s">
        <v>3393</v>
      </c>
      <c r="W534" s="26" t="s">
        <v>22</v>
      </c>
      <c r="X534" s="10" t="s">
        <v>22</v>
      </c>
      <c r="Y534" s="10" t="s">
        <v>22</v>
      </c>
      <c r="Z534" s="26" t="s">
        <v>22</v>
      </c>
      <c r="AA534" s="26" t="s">
        <v>22</v>
      </c>
      <c r="AB534" s="4" t="s">
        <v>22</v>
      </c>
      <c r="AC534" s="4" t="s">
        <v>22</v>
      </c>
      <c r="BN534" s="93" t="str">
        <v>BRG, BUSINESS REGION GOTEBORG AB</v>
      </c>
      <c r="BO534" t="s">
        <v>2010</v>
      </c>
      <c r="BP534" cm="1">
        <f t="array" ref="BP534">SUM(IF(FREQUENCY(IF($R$2:$R$3000=BO534, MATCH($C$2:$C$3000, $C$2:$C$3000, 0)), ROW($C$2:$C$3000)-ROW($C$2)+1), 1))</f>
        <v>1</v>
      </c>
      <c r="BV534" t="str">
        <v>BRG, BUSINESS REGION GOTEBORG AB</v>
      </c>
      <c r="BW534" cm="1">
        <f t="array" ref="BW534">SUM(--(FREQUENCY(IF($R$2:$R$1538=BV534, MATCH($C$2:$C$1538, $C$2:$C$1538, 0)), ROW($C$2:$C$1538)-ROW($C$2)+1)&gt;0))</f>
        <v>1</v>
      </c>
    </row>
    <row r="535" spans="1:75" ht="31.8" customHeight="1" x14ac:dyDescent="0.3">
      <c r="A535" s="56">
        <v>17</v>
      </c>
      <c r="B535" s="36" t="s">
        <v>3718</v>
      </c>
      <c r="C535" s="10" t="s">
        <v>3371</v>
      </c>
      <c r="D535" s="10" t="s">
        <v>3181</v>
      </c>
      <c r="E535" s="10">
        <v>826352</v>
      </c>
      <c r="F535" s="11">
        <v>43466</v>
      </c>
      <c r="G535" s="11">
        <v>45138</v>
      </c>
      <c r="H535" s="11" t="s">
        <v>2900</v>
      </c>
      <c r="I535" s="10" t="s">
        <v>3372</v>
      </c>
      <c r="J535" s="10" t="s">
        <v>3373</v>
      </c>
      <c r="K535" s="76" t="s">
        <v>3375</v>
      </c>
      <c r="L535" s="10" t="s">
        <v>1219</v>
      </c>
      <c r="M535" s="102" t="s">
        <v>3376</v>
      </c>
      <c r="N535" s="10" t="s">
        <v>3377</v>
      </c>
      <c r="O535" s="10" t="s">
        <v>3370</v>
      </c>
      <c r="P535" s="10" t="s">
        <v>457</v>
      </c>
      <c r="Q535" s="97">
        <f>IFERROR(INDEX(BP:BP, MATCH(R535, BN:BN, 0)), "")</f>
        <v>1</v>
      </c>
      <c r="R535" s="10" t="s">
        <v>1344</v>
      </c>
      <c r="S535" s="10" t="s">
        <v>36</v>
      </c>
      <c r="T535" s="10" t="s">
        <v>3379</v>
      </c>
      <c r="U535" s="26" t="s">
        <v>22</v>
      </c>
      <c r="V535" s="10" t="s">
        <v>3393</v>
      </c>
      <c r="W535" s="26" t="s">
        <v>22</v>
      </c>
      <c r="X535" s="10" t="s">
        <v>22</v>
      </c>
      <c r="Y535" s="10" t="s">
        <v>22</v>
      </c>
      <c r="Z535" s="26" t="s">
        <v>22</v>
      </c>
      <c r="AA535" s="26" t="s">
        <v>22</v>
      </c>
      <c r="AB535" s="4" t="s">
        <v>22</v>
      </c>
      <c r="AC535" s="4" t="s">
        <v>22</v>
      </c>
      <c r="BN535" s="1" t="str">
        <v>CENTRE SCIENTIFIQUE ET TECHNIQUE DU BATIMENT</v>
      </c>
      <c r="BO535" t="s">
        <v>2019</v>
      </c>
      <c r="BP535" cm="1">
        <f t="array" ref="BP535">SUM(IF(FREQUENCY(IF($R$2:$R$3000=BO535, MATCH($C$2:$C$3000, $C$2:$C$3000, 0)), ROW($C$2:$C$3000)-ROW($C$2)+1), 1))</f>
        <v>1</v>
      </c>
      <c r="BV535" t="str">
        <v>CENTRE SCIENTIFIQUE ET TECHNIQUE DU BATIMENT</v>
      </c>
      <c r="BW535" cm="1">
        <f t="array" ref="BW535">SUM(--(FREQUENCY(IF($R$2:$R$1538=BV535, MATCH($C$2:$C$1538, $C$2:$C$1538, 0)), ROW($C$2:$C$1538)-ROW($C$2)+1)&gt;0))</f>
        <v>1</v>
      </c>
    </row>
    <row r="536" spans="1:75" ht="31.8" customHeight="1" x14ac:dyDescent="0.3">
      <c r="A536" s="56">
        <v>17</v>
      </c>
      <c r="B536" s="36" t="s">
        <v>3718</v>
      </c>
      <c r="C536" s="10" t="s">
        <v>3371</v>
      </c>
      <c r="D536" s="10" t="s">
        <v>3181</v>
      </c>
      <c r="E536" s="10">
        <v>826352</v>
      </c>
      <c r="F536" s="11">
        <v>43466</v>
      </c>
      <c r="G536" s="11">
        <v>45138</v>
      </c>
      <c r="H536" s="11" t="s">
        <v>2900</v>
      </c>
      <c r="I536" s="10" t="s">
        <v>3372</v>
      </c>
      <c r="J536" s="10" t="s">
        <v>3373</v>
      </c>
      <c r="K536" s="76" t="s">
        <v>3375</v>
      </c>
      <c r="L536" s="10" t="s">
        <v>1219</v>
      </c>
      <c r="M536" s="102" t="s">
        <v>3376</v>
      </c>
      <c r="N536" s="10" t="s">
        <v>3377</v>
      </c>
      <c r="O536" s="10" t="s">
        <v>3370</v>
      </c>
      <c r="P536" s="10" t="s">
        <v>457</v>
      </c>
      <c r="Q536" s="97">
        <f>IFERROR(INDEX(BP:BP, MATCH(R536, BN:BN, 0)), "")</f>
        <v>1</v>
      </c>
      <c r="R536" s="10" t="s">
        <v>3385</v>
      </c>
      <c r="S536" s="10" t="s">
        <v>318</v>
      </c>
      <c r="T536" s="10" t="s">
        <v>3386</v>
      </c>
      <c r="U536" s="26" t="s">
        <v>22</v>
      </c>
      <c r="V536" s="10" t="s">
        <v>3393</v>
      </c>
      <c r="W536" s="26" t="s">
        <v>22</v>
      </c>
      <c r="X536" s="10" t="s">
        <v>22</v>
      </c>
      <c r="Y536" s="10" t="s">
        <v>22</v>
      </c>
      <c r="Z536" s="26" t="s">
        <v>22</v>
      </c>
      <c r="AA536" s="26" t="s">
        <v>22</v>
      </c>
      <c r="AB536" s="4" t="s">
        <v>22</v>
      </c>
      <c r="AC536" s="4" t="s">
        <v>22</v>
      </c>
      <c r="BN536" s="93" t="str">
        <v>CHALMERS TEKNISKA HOGSKOLA AB</v>
      </c>
      <c r="BO536" t="s">
        <v>2027</v>
      </c>
      <c r="BP536" cm="1">
        <f t="array" ref="BP536">SUM(IF(FREQUENCY(IF($R$2:$R$3000=BO536, MATCH($C$2:$C$3000, $C$2:$C$3000, 0)), ROW($C$2:$C$3000)-ROW($C$2)+1), 1))</f>
        <v>1</v>
      </c>
      <c r="BV536" t="str">
        <v>CHALMERS TEKNISKA HOGSKOLA AB</v>
      </c>
      <c r="BW536" cm="1">
        <f t="array" ref="BW536">SUM(--(FREQUENCY(IF($R$2:$R$1538=BV536, MATCH($C$2:$C$1538, $C$2:$C$1538, 0)), ROW($C$2:$C$1538)-ROW($C$2)+1)&gt;0))</f>
        <v>1</v>
      </c>
    </row>
    <row r="537" spans="1:75" ht="31.8" customHeight="1" x14ac:dyDescent="0.3">
      <c r="A537" s="56">
        <v>17</v>
      </c>
      <c r="B537" s="36" t="s">
        <v>3718</v>
      </c>
      <c r="C537" s="10" t="s">
        <v>3371</v>
      </c>
      <c r="D537" s="10" t="s">
        <v>3181</v>
      </c>
      <c r="E537" s="10">
        <v>826352</v>
      </c>
      <c r="F537" s="11">
        <v>43466</v>
      </c>
      <c r="G537" s="11">
        <v>45138</v>
      </c>
      <c r="H537" s="11" t="s">
        <v>2900</v>
      </c>
      <c r="I537" s="10" t="s">
        <v>3372</v>
      </c>
      <c r="J537" s="10" t="s">
        <v>3373</v>
      </c>
      <c r="K537" s="76" t="s">
        <v>3375</v>
      </c>
      <c r="L537" s="10" t="s">
        <v>1219</v>
      </c>
      <c r="M537" s="102" t="s">
        <v>3376</v>
      </c>
      <c r="N537" s="10" t="s">
        <v>3377</v>
      </c>
      <c r="O537" s="10" t="s">
        <v>3370</v>
      </c>
      <c r="P537" s="10" t="s">
        <v>457</v>
      </c>
      <c r="Q537" s="97">
        <f>IFERROR(INDEX(BP:BP, MATCH(R537, BN:BN, 0)), "")</f>
        <v>1</v>
      </c>
      <c r="R537" s="10" t="s">
        <v>3380</v>
      </c>
      <c r="S537" s="10" t="s">
        <v>38</v>
      </c>
      <c r="T537" s="10" t="s">
        <v>3381</v>
      </c>
      <c r="U537" s="26" t="s">
        <v>22</v>
      </c>
      <c r="V537" s="10" t="s">
        <v>3393</v>
      </c>
      <c r="W537" s="26" t="s">
        <v>22</v>
      </c>
      <c r="X537" s="10" t="s">
        <v>22</v>
      </c>
      <c r="Y537" s="10" t="s">
        <v>22</v>
      </c>
      <c r="Z537" s="26" t="s">
        <v>22</v>
      </c>
      <c r="AA537" s="26" t="s">
        <v>22</v>
      </c>
      <c r="AB537" s="4" t="s">
        <v>22</v>
      </c>
      <c r="AC537" s="4" t="s">
        <v>22</v>
      </c>
      <c r="BN537" s="1" t="str">
        <v>CIVITY BV</v>
      </c>
      <c r="BO537" t="s">
        <v>2034</v>
      </c>
      <c r="BP537" cm="1">
        <f t="array" ref="BP537">SUM(IF(FREQUENCY(IF($R$2:$R$3000=BO537, MATCH($C$2:$C$3000, $C$2:$C$3000, 0)), ROW($C$2:$C$3000)-ROW($C$2)+1), 1))</f>
        <v>1</v>
      </c>
      <c r="BV537" t="str">
        <v>CIVITY BV</v>
      </c>
      <c r="BW537" cm="1">
        <f t="array" ref="BW537">SUM(--(FREQUENCY(IF($R$2:$R$1538=BV537, MATCH($C$2:$C$1538, $C$2:$C$1538, 0)), ROW($C$2:$C$1538)-ROW($C$2)+1)&gt;0))</f>
        <v>1</v>
      </c>
    </row>
    <row r="538" spans="1:75" ht="31.8" customHeight="1" x14ac:dyDescent="0.3">
      <c r="A538" s="56">
        <v>17</v>
      </c>
      <c r="B538" s="36" t="s">
        <v>3718</v>
      </c>
      <c r="C538" s="10" t="s">
        <v>3371</v>
      </c>
      <c r="D538" s="10" t="s">
        <v>3181</v>
      </c>
      <c r="E538" s="10">
        <v>826352</v>
      </c>
      <c r="F538" s="11">
        <v>43466</v>
      </c>
      <c r="G538" s="11">
        <v>45138</v>
      </c>
      <c r="H538" s="11" t="s">
        <v>2900</v>
      </c>
      <c r="I538" s="10" t="s">
        <v>3372</v>
      </c>
      <c r="J538" s="10" t="s">
        <v>3373</v>
      </c>
      <c r="K538" s="76" t="s">
        <v>3375</v>
      </c>
      <c r="L538" s="10" t="s">
        <v>1219</v>
      </c>
      <c r="M538" s="102" t="s">
        <v>3376</v>
      </c>
      <c r="N538" s="10" t="s">
        <v>3377</v>
      </c>
      <c r="O538" s="10" t="s">
        <v>3370</v>
      </c>
      <c r="P538" s="10" t="s">
        <v>457</v>
      </c>
      <c r="Q538" s="97">
        <f>IFERROR(INDEX(BP:BP, MATCH(R538, BN:BN, 0)), "")</f>
        <v>1</v>
      </c>
      <c r="R538" s="10" t="s">
        <v>3387</v>
      </c>
      <c r="S538" s="10" t="s">
        <v>38</v>
      </c>
      <c r="T538" s="10" t="s">
        <v>3388</v>
      </c>
      <c r="U538" s="26" t="s">
        <v>22</v>
      </c>
      <c r="V538" s="10" t="s">
        <v>3393</v>
      </c>
      <c r="W538" s="26" t="s">
        <v>22</v>
      </c>
      <c r="X538" s="10" t="s">
        <v>22</v>
      </c>
      <c r="Y538" s="10" t="s">
        <v>22</v>
      </c>
      <c r="Z538" s="26" t="s">
        <v>22</v>
      </c>
      <c r="AA538" s="26" t="s">
        <v>22</v>
      </c>
      <c r="AB538" s="4" t="s">
        <v>22</v>
      </c>
      <c r="AC538" s="4" t="s">
        <v>22</v>
      </c>
      <c r="BN538" s="93" t="str">
        <v>COTE D'AZUR HABITAT</v>
      </c>
      <c r="BO538" t="s">
        <v>2039</v>
      </c>
      <c r="BP538" cm="1">
        <f t="array" ref="BP538">SUM(IF(FREQUENCY(IF($R$2:$R$3000=BO538, MATCH($C$2:$C$3000, $C$2:$C$3000, 0)), ROW($C$2:$C$3000)-ROW($C$2)+1), 1))</f>
        <v>1</v>
      </c>
      <c r="BV538" t="str">
        <v>COTE D'AZUR HABITAT</v>
      </c>
      <c r="BW538" cm="1">
        <f t="array" ref="BW538">SUM(--(FREQUENCY(IF($R$2:$R$1538=BV538, MATCH($C$2:$C$1538, $C$2:$C$1538, 0)), ROW($C$2:$C$1538)-ROW($C$2)+1)&gt;0))</f>
        <v>1</v>
      </c>
    </row>
    <row r="539" spans="1:75" ht="31.8" customHeight="1" x14ac:dyDescent="0.3">
      <c r="A539" s="56">
        <v>17</v>
      </c>
      <c r="B539" s="36" t="s">
        <v>3718</v>
      </c>
      <c r="C539" s="10" t="s">
        <v>3371</v>
      </c>
      <c r="D539" s="10" t="s">
        <v>3181</v>
      </c>
      <c r="E539" s="10">
        <v>826352</v>
      </c>
      <c r="F539" s="11">
        <v>43466</v>
      </c>
      <c r="G539" s="11">
        <v>45138</v>
      </c>
      <c r="H539" s="11" t="s">
        <v>2900</v>
      </c>
      <c r="I539" s="10" t="s">
        <v>3372</v>
      </c>
      <c r="J539" s="10" t="s">
        <v>3373</v>
      </c>
      <c r="K539" s="76" t="s">
        <v>3375</v>
      </c>
      <c r="L539" s="10" t="s">
        <v>1219</v>
      </c>
      <c r="M539" s="102" t="s">
        <v>3376</v>
      </c>
      <c r="N539" s="10" t="s">
        <v>3377</v>
      </c>
      <c r="O539" s="10" t="s">
        <v>3370</v>
      </c>
      <c r="P539" s="10" t="s">
        <v>457</v>
      </c>
      <c r="Q539" s="97">
        <f>IFERROR(INDEX(BP:BP, MATCH(R539, BN:BN, 0)), "")</f>
        <v>1</v>
      </c>
      <c r="R539" s="10" t="s">
        <v>3390</v>
      </c>
      <c r="S539" s="10" t="s">
        <v>238</v>
      </c>
      <c r="T539" s="10" t="s">
        <v>3391</v>
      </c>
      <c r="U539" s="26" t="s">
        <v>22</v>
      </c>
      <c r="V539" s="10" t="s">
        <v>3393</v>
      </c>
      <c r="W539" s="26" t="s">
        <v>22</v>
      </c>
      <c r="X539" s="10" t="s">
        <v>22</v>
      </c>
      <c r="Y539" s="10" t="s">
        <v>22</v>
      </c>
      <c r="Z539" s="26" t="s">
        <v>22</v>
      </c>
      <c r="AA539" s="26" t="s">
        <v>22</v>
      </c>
      <c r="AB539" s="4" t="s">
        <v>22</v>
      </c>
      <c r="AC539" s="4" t="s">
        <v>22</v>
      </c>
      <c r="BN539" s="1" t="str">
        <v>EDF STORE AND FORECAST</v>
      </c>
      <c r="BO539" t="s">
        <v>2045</v>
      </c>
      <c r="BP539" cm="1">
        <f t="array" ref="BP539">SUM(IF(FREQUENCY(IF($R$2:$R$3000=BO539, MATCH($C$2:$C$3000, $C$2:$C$3000, 0)), ROW($C$2:$C$3000)-ROW($C$2)+1), 1))</f>
        <v>1</v>
      </c>
      <c r="BV539" t="str">
        <v>EDF STORE AND FORECAST</v>
      </c>
      <c r="BW539" cm="1">
        <f t="array" ref="BW539">SUM(--(FREQUENCY(IF($R$2:$R$1538=BV539, MATCH($C$2:$C$1538, $C$2:$C$1538, 0)), ROW($C$2:$C$1538)-ROW($C$2)+1)&gt;0))</f>
        <v>1</v>
      </c>
    </row>
    <row r="540" spans="1:75" ht="31.8" customHeight="1" x14ac:dyDescent="0.3">
      <c r="A540" s="56">
        <v>17</v>
      </c>
      <c r="B540" s="36" t="s">
        <v>3718</v>
      </c>
      <c r="C540" s="10" t="s">
        <v>3371</v>
      </c>
      <c r="D540" s="10" t="s">
        <v>3181</v>
      </c>
      <c r="E540" s="10">
        <v>826352</v>
      </c>
      <c r="F540" s="11">
        <v>43466</v>
      </c>
      <c r="G540" s="11">
        <v>45138</v>
      </c>
      <c r="H540" s="11" t="s">
        <v>2900</v>
      </c>
      <c r="I540" s="10" t="s">
        <v>3372</v>
      </c>
      <c r="J540" s="10" t="s">
        <v>3373</v>
      </c>
      <c r="K540" s="76" t="s">
        <v>3375</v>
      </c>
      <c r="L540" s="10" t="s">
        <v>1219</v>
      </c>
      <c r="M540" s="102" t="s">
        <v>3376</v>
      </c>
      <c r="N540" s="10" t="s">
        <v>3377</v>
      </c>
      <c r="O540" s="10" t="s">
        <v>3370</v>
      </c>
      <c r="P540" s="10" t="s">
        <v>689</v>
      </c>
      <c r="Q540" s="97">
        <f>IFERROR(INDEX(BP:BP, MATCH(R540, BN:BN, 0)), "")</f>
        <v>1</v>
      </c>
      <c r="R540" s="10" t="s">
        <v>3194</v>
      </c>
      <c r="S540" s="10" t="s">
        <v>318</v>
      </c>
      <c r="T540" s="10" t="s">
        <v>741</v>
      </c>
      <c r="U540" s="26" t="s">
        <v>22</v>
      </c>
      <c r="V540" s="10" t="s">
        <v>3393</v>
      </c>
      <c r="W540" s="26" t="s">
        <v>22</v>
      </c>
      <c r="X540" s="10" t="s">
        <v>22</v>
      </c>
      <c r="Y540" s="10" t="s">
        <v>22</v>
      </c>
      <c r="Z540" s="26" t="s">
        <v>22</v>
      </c>
      <c r="AA540" s="26" t="s">
        <v>22</v>
      </c>
      <c r="AB540" s="4" t="s">
        <v>22</v>
      </c>
      <c r="AC540" s="4" t="s">
        <v>22</v>
      </c>
      <c r="BN540" s="93" t="str">
        <v>ENECO CONSUMENTEN BV</v>
      </c>
      <c r="BO540" t="s">
        <v>2050</v>
      </c>
      <c r="BP540" cm="1">
        <f t="array" ref="BP540">SUM(IF(FREQUENCY(IF($R$2:$R$3000=BO540, MATCH($C$2:$C$3000, $C$2:$C$3000, 0)), ROW($C$2:$C$3000)-ROW($C$2)+1), 1))</f>
        <v>1</v>
      </c>
      <c r="BV540" t="str">
        <v>ENECO CONSUMENTEN BV</v>
      </c>
      <c r="BW540" cm="1">
        <f t="array" ref="BW540">SUM(--(FREQUENCY(IF($R$2:$R$1538=BV540, MATCH($C$2:$C$1538, $C$2:$C$1538, 0)), ROW($C$2:$C$1538)-ROW($C$2)+1)&gt;0))</f>
        <v>1</v>
      </c>
    </row>
    <row r="541" spans="1:75" ht="31.8" customHeight="1" x14ac:dyDescent="0.3">
      <c r="A541" s="56">
        <v>17</v>
      </c>
      <c r="B541" s="36" t="s">
        <v>3718</v>
      </c>
      <c r="C541" s="10" t="s">
        <v>3371</v>
      </c>
      <c r="D541" s="10" t="s">
        <v>3181</v>
      </c>
      <c r="E541" s="10">
        <v>826352</v>
      </c>
      <c r="F541" s="11">
        <v>43466</v>
      </c>
      <c r="G541" s="11">
        <v>45138</v>
      </c>
      <c r="H541" s="11" t="s">
        <v>2900</v>
      </c>
      <c r="I541" s="10" t="s">
        <v>3372</v>
      </c>
      <c r="J541" s="10" t="s">
        <v>3373</v>
      </c>
      <c r="K541" s="76" t="s">
        <v>3375</v>
      </c>
      <c r="L541" s="10" t="s">
        <v>1219</v>
      </c>
      <c r="M541" s="102" t="s">
        <v>3376</v>
      </c>
      <c r="N541" s="10" t="s">
        <v>3377</v>
      </c>
      <c r="O541" s="10" t="s">
        <v>3370</v>
      </c>
      <c r="P541" s="10" t="s">
        <v>457</v>
      </c>
      <c r="Q541" s="97">
        <f>IFERROR(INDEX(BP:BP, MATCH(R541, BN:BN, 0)), "")</f>
        <v>1</v>
      </c>
      <c r="R541" s="10" t="s">
        <v>3384</v>
      </c>
      <c r="S541" s="10" t="s">
        <v>38</v>
      </c>
      <c r="T541" s="10" t="s">
        <v>1075</v>
      </c>
      <c r="U541" s="26" t="s">
        <v>22</v>
      </c>
      <c r="V541" s="10" t="s">
        <v>3393</v>
      </c>
      <c r="W541" s="26" t="s">
        <v>22</v>
      </c>
      <c r="X541" s="10" t="s">
        <v>22</v>
      </c>
      <c r="Y541" s="10" t="s">
        <v>22</v>
      </c>
      <c r="Z541" s="26" t="s">
        <v>22</v>
      </c>
      <c r="AA541" s="26" t="s">
        <v>22</v>
      </c>
      <c r="AB541" s="4" t="s">
        <v>22</v>
      </c>
      <c r="AC541" s="4" t="s">
        <v>22</v>
      </c>
      <c r="BN541" s="1" t="str">
        <v>ENECO ZAKELIJK BV </v>
      </c>
      <c r="BO541" t="s">
        <v>2054</v>
      </c>
      <c r="BP541" cm="1">
        <f t="array" ref="BP541">SUM(IF(FREQUENCY(IF($R$2:$R$3000=BO541, MATCH($C$2:$C$3000, $C$2:$C$3000, 0)), ROW($C$2:$C$3000)-ROW($C$2)+1), 1))</f>
        <v>1</v>
      </c>
      <c r="BV541" t="str">
        <v>ENECO ZAKELIJK BV </v>
      </c>
      <c r="BW541" cm="1">
        <f t="array" ref="BW541">SUM(--(FREQUENCY(IF($R$2:$R$1538=BV541, MATCH($C$2:$C$1538, $C$2:$C$1538, 0)), ROW($C$2:$C$1538)-ROW($C$2)+1)&gt;0))</f>
        <v>1</v>
      </c>
    </row>
    <row r="542" spans="1:75" ht="31.8" customHeight="1" x14ac:dyDescent="0.3">
      <c r="A542" s="56">
        <v>17</v>
      </c>
      <c r="B542" s="36" t="s">
        <v>3718</v>
      </c>
      <c r="C542" s="10" t="s">
        <v>3371</v>
      </c>
      <c r="D542" s="10" t="s">
        <v>3181</v>
      </c>
      <c r="E542" s="10">
        <v>826352</v>
      </c>
      <c r="F542" s="11">
        <v>43466</v>
      </c>
      <c r="G542" s="11">
        <v>45138</v>
      </c>
      <c r="H542" s="11" t="s">
        <v>2900</v>
      </c>
      <c r="I542" s="10" t="s">
        <v>3372</v>
      </c>
      <c r="J542" s="10" t="s">
        <v>3373</v>
      </c>
      <c r="K542" s="76" t="s">
        <v>3375</v>
      </c>
      <c r="L542" s="10" t="s">
        <v>1219</v>
      </c>
      <c r="M542" s="102" t="s">
        <v>3376</v>
      </c>
      <c r="N542" s="10" t="s">
        <v>3377</v>
      </c>
      <c r="O542" s="10" t="s">
        <v>3370</v>
      </c>
      <c r="P542" s="10" t="s">
        <v>457</v>
      </c>
      <c r="Q542" s="97">
        <f>IFERROR(INDEX(BP:BP, MATCH(R542, BN:BN, 0)), "")</f>
        <v>1</v>
      </c>
      <c r="R542" s="10" t="s">
        <v>3392</v>
      </c>
      <c r="S542" s="10" t="s">
        <v>38</v>
      </c>
      <c r="T542" s="10" t="s">
        <v>2970</v>
      </c>
      <c r="U542" s="26" t="s">
        <v>22</v>
      </c>
      <c r="V542" s="10" t="s">
        <v>3393</v>
      </c>
      <c r="W542" s="26" t="s">
        <v>22</v>
      </c>
      <c r="X542" s="10" t="s">
        <v>22</v>
      </c>
      <c r="Y542" s="10" t="s">
        <v>22</v>
      </c>
      <c r="Z542" s="26" t="s">
        <v>22</v>
      </c>
      <c r="AA542" s="26" t="s">
        <v>22</v>
      </c>
      <c r="AB542" s="4" t="s">
        <v>22</v>
      </c>
      <c r="AC542" s="4" t="s">
        <v>22</v>
      </c>
      <c r="BN542" s="93" t="str">
        <v>ENEDIS</v>
      </c>
      <c r="BO542" t="s">
        <v>2058</v>
      </c>
      <c r="BP542" cm="1">
        <f t="array" ref="BP542">SUM(IF(FREQUENCY(IF($R$2:$R$3000=BO542, MATCH($C$2:$C$3000, $C$2:$C$3000, 0)), ROW($C$2:$C$3000)-ROW($C$2)+1), 1))</f>
        <v>1</v>
      </c>
      <c r="BV542" t="str">
        <v>ENEDIS</v>
      </c>
      <c r="BW542" cm="1">
        <f t="array" ref="BW542">SUM(--(FREQUENCY(IF($R$2:$R$1538=BV542, MATCH($C$2:$C$1538, $C$2:$C$1538, 0)), ROW($C$2:$C$1538)-ROW($C$2)+1)&gt;0))</f>
        <v>1</v>
      </c>
    </row>
    <row r="543" spans="1:75" ht="31.8" customHeight="1" x14ac:dyDescent="0.3">
      <c r="A543" s="56">
        <v>17</v>
      </c>
      <c r="B543" s="36" t="s">
        <v>3718</v>
      </c>
      <c r="C543" s="10" t="s">
        <v>3371</v>
      </c>
      <c r="D543" s="10" t="s">
        <v>3181</v>
      </c>
      <c r="E543" s="10">
        <v>826352</v>
      </c>
      <c r="F543" s="11">
        <v>43466</v>
      </c>
      <c r="G543" s="11">
        <v>45138</v>
      </c>
      <c r="H543" s="11" t="s">
        <v>2900</v>
      </c>
      <c r="I543" s="10" t="s">
        <v>3372</v>
      </c>
      <c r="J543" s="10" t="s">
        <v>3373</v>
      </c>
      <c r="K543" s="76" t="s">
        <v>3375</v>
      </c>
      <c r="L543" s="10" t="s">
        <v>1219</v>
      </c>
      <c r="M543" s="102" t="s">
        <v>3376</v>
      </c>
      <c r="N543" s="10" t="s">
        <v>3377</v>
      </c>
      <c r="O543" s="10" t="s">
        <v>3370</v>
      </c>
      <c r="P543" s="10" t="s">
        <v>457</v>
      </c>
      <c r="Q543" s="97">
        <f>IFERROR(INDEX(BP:BP, MATCH(R543, BN:BN, 0)), "")</f>
        <v>1</v>
      </c>
      <c r="R543" s="10" t="s">
        <v>3382</v>
      </c>
      <c r="S543" s="10" t="s">
        <v>318</v>
      </c>
      <c r="T543" s="10" t="s">
        <v>3383</v>
      </c>
      <c r="U543" s="26" t="s">
        <v>22</v>
      </c>
      <c r="V543" s="10" t="s">
        <v>3393</v>
      </c>
      <c r="W543" s="26" t="s">
        <v>22</v>
      </c>
      <c r="X543" s="10" t="s">
        <v>22</v>
      </c>
      <c r="Y543" s="10" t="s">
        <v>22</v>
      </c>
      <c r="Z543" s="26" t="s">
        <v>22</v>
      </c>
      <c r="AA543" s="26" t="s">
        <v>22</v>
      </c>
      <c r="AB543" s="4" t="s">
        <v>22</v>
      </c>
      <c r="AC543" s="4" t="s">
        <v>22</v>
      </c>
      <c r="BN543" s="1" t="str">
        <v>ENERGY HIVE SYSTADA EPICHEIRISEON ENERGEIAS KAI FYSIKON PORON ANATOLIKIS MAKEDONIAS KAI THRAKIS</v>
      </c>
      <c r="BO543" t="s">
        <v>2062</v>
      </c>
      <c r="BP543" cm="1">
        <f t="array" ref="BP543">SUM(IF(FREQUENCY(IF($R$2:$R$3000=BO543, MATCH($C$2:$C$3000, $C$2:$C$3000, 0)), ROW($C$2:$C$3000)-ROW($C$2)+1), 1))</f>
        <v>1</v>
      </c>
      <c r="BV543" t="str">
        <v>ENERGY HIVE SYSTADA EPICHEIRISEON ENERGEIAS KAI FYSIKON PORON ANATOLIKIS MAKEDONIAS KAI THRAKIS</v>
      </c>
      <c r="BW543" cm="1">
        <f t="array" ref="BW543">SUM(--(FREQUENCY(IF($R$2:$R$1538=BV543, MATCH($C$2:$C$1538, $C$2:$C$1538, 0)), ROW($C$2:$C$1538)-ROW($C$2)+1)&gt;0))</f>
        <v>1</v>
      </c>
    </row>
    <row r="544" spans="1:75" ht="31.8" customHeight="1" x14ac:dyDescent="0.3">
      <c r="A544" s="56">
        <v>17</v>
      </c>
      <c r="B544" s="36" t="s">
        <v>3718</v>
      </c>
      <c r="C544" s="10" t="s">
        <v>3371</v>
      </c>
      <c r="D544" s="10" t="s">
        <v>3181</v>
      </c>
      <c r="E544" s="10">
        <v>826352</v>
      </c>
      <c r="F544" s="11">
        <v>43466</v>
      </c>
      <c r="G544" s="11">
        <v>45138</v>
      </c>
      <c r="H544" s="11" t="s">
        <v>2900</v>
      </c>
      <c r="I544" s="10" t="s">
        <v>3372</v>
      </c>
      <c r="J544" s="10" t="s">
        <v>3373</v>
      </c>
      <c r="K544" s="76" t="s">
        <v>3375</v>
      </c>
      <c r="L544" s="10" t="s">
        <v>1219</v>
      </c>
      <c r="M544" s="102" t="s">
        <v>3376</v>
      </c>
      <c r="N544" s="10" t="s">
        <v>3377</v>
      </c>
      <c r="O544" s="10" t="s">
        <v>3370</v>
      </c>
      <c r="P544" s="10" t="s">
        <v>679</v>
      </c>
      <c r="Q544" s="97">
        <f>IFERROR(INDEX(BP:BP, MATCH(R544, BN:BN, 0)), "")</f>
        <v>1</v>
      </c>
      <c r="R544" s="10" t="s">
        <v>3374</v>
      </c>
      <c r="S544" s="10" t="s">
        <v>318</v>
      </c>
      <c r="T544" s="10" t="s">
        <v>3378</v>
      </c>
      <c r="U544" s="10" t="s">
        <v>3399</v>
      </c>
      <c r="V544" s="49" t="s">
        <v>3398</v>
      </c>
      <c r="W544" s="10" t="s">
        <v>3394</v>
      </c>
      <c r="X544" s="10" t="s">
        <v>408</v>
      </c>
      <c r="Y544" s="10" t="s">
        <v>3397</v>
      </c>
      <c r="Z544" s="10" t="s">
        <v>3396</v>
      </c>
      <c r="AA544" s="26" t="s">
        <v>22</v>
      </c>
      <c r="AB544" s="25" t="s">
        <v>3395</v>
      </c>
      <c r="AC544" s="25" t="s">
        <v>3185</v>
      </c>
      <c r="BN544" s="93" t="str">
        <v>ENGIE ENERGIE SERVICES</v>
      </c>
      <c r="BO544" t="s">
        <v>2067</v>
      </c>
      <c r="BP544" cm="1">
        <f t="array" ref="BP544">SUM(IF(FREQUENCY(IF($R$2:$R$3000=BO544, MATCH($C$2:$C$3000, $C$2:$C$3000, 0)), ROW($C$2:$C$3000)-ROW($C$2)+1), 1))</f>
        <v>1</v>
      </c>
      <c r="BV544" t="str">
        <v>ENGIE ENERGIE SERVICES</v>
      </c>
      <c r="BW544" cm="1">
        <f t="array" ref="BW544">SUM(--(FREQUENCY(IF($R$2:$R$1538=BV544, MATCH($C$2:$C$1538, $C$2:$C$1538, 0)), ROW($C$2:$C$1538)-ROW($C$2)+1)&gt;0))</f>
        <v>1</v>
      </c>
    </row>
    <row r="545" spans="1:75" ht="31.8" customHeight="1" x14ac:dyDescent="0.3">
      <c r="A545" s="56">
        <v>17</v>
      </c>
      <c r="B545" s="1" t="s">
        <v>3717</v>
      </c>
      <c r="C545" s="19" t="s">
        <v>2887</v>
      </c>
      <c r="D545" s="19" t="s">
        <v>2888</v>
      </c>
      <c r="E545" s="10">
        <v>101084148</v>
      </c>
      <c r="F545" s="11">
        <v>44866</v>
      </c>
      <c r="G545" s="11">
        <v>46326</v>
      </c>
      <c r="H545" s="11" t="s">
        <v>2871</v>
      </c>
      <c r="I545" s="19" t="s">
        <v>2978</v>
      </c>
      <c r="J545" s="19" t="s">
        <v>2979</v>
      </c>
      <c r="K545" s="19" t="s">
        <v>2889</v>
      </c>
      <c r="L545" s="19" t="s">
        <v>128</v>
      </c>
      <c r="M545" s="127" t="s">
        <v>2890</v>
      </c>
      <c r="N545" s="19" t="s">
        <v>1328</v>
      </c>
      <c r="O545" s="45" t="s">
        <v>3080</v>
      </c>
      <c r="P545" s="10" t="s">
        <v>1273</v>
      </c>
      <c r="Q545" s="97">
        <f>IFERROR(INDEX(BP:BP, MATCH(R545, BN:BN, 0)), "")</f>
        <v>2</v>
      </c>
      <c r="R545" s="19" t="s">
        <v>2993</v>
      </c>
      <c r="S545" s="10" t="s">
        <v>867</v>
      </c>
      <c r="T545" s="19" t="s">
        <v>2970</v>
      </c>
      <c r="U545" s="26" t="s">
        <v>22</v>
      </c>
      <c r="V545" s="10" t="s">
        <v>2976</v>
      </c>
      <c r="W545" s="26" t="s">
        <v>22</v>
      </c>
      <c r="X545" s="10" t="s">
        <v>22</v>
      </c>
      <c r="Y545" s="10" t="s">
        <v>22</v>
      </c>
      <c r="Z545" s="26" t="s">
        <v>22</v>
      </c>
      <c r="AA545" s="26" t="s">
        <v>22</v>
      </c>
      <c r="AB545" s="4" t="s">
        <v>22</v>
      </c>
      <c r="AC545" s="4" t="s">
        <v>22</v>
      </c>
      <c r="BN545" s="1" t="str">
        <v>EUROPEAN SCIENCE COMMUNICATION INSTITUTE (ESCI) GGMBH</v>
      </c>
      <c r="BO545" t="s">
        <v>2077</v>
      </c>
      <c r="BP545" cm="1">
        <f t="array" ref="BP545">SUM(IF(FREQUENCY(IF($R$2:$R$3000=BO545, MATCH($C$2:$C$3000, $C$2:$C$3000, 0)), ROW($C$2:$C$3000)-ROW($C$2)+1), 1))</f>
        <v>1</v>
      </c>
      <c r="BV545" t="str">
        <v>EUROPEAN SCIENCE COMMUNICATION INSTITUTE (ESCI) GGMBH</v>
      </c>
      <c r="BW545" cm="1">
        <f t="array" ref="BW545">SUM(--(FREQUENCY(IF($R$2:$R$1538=BV545, MATCH($C$2:$C$1538, $C$2:$C$1538, 0)), ROW($C$2:$C$1538)-ROW($C$2)+1)&gt;0))</f>
        <v>1</v>
      </c>
    </row>
    <row r="546" spans="1:75" ht="31.8" customHeight="1" x14ac:dyDescent="0.3">
      <c r="A546" s="56">
        <v>17</v>
      </c>
      <c r="B546" s="1" t="s">
        <v>3717</v>
      </c>
      <c r="C546" s="19" t="s">
        <v>2887</v>
      </c>
      <c r="D546" s="19" t="s">
        <v>2888</v>
      </c>
      <c r="E546" s="10">
        <v>101084148</v>
      </c>
      <c r="F546" s="11">
        <v>44866</v>
      </c>
      <c r="G546" s="11">
        <v>46326</v>
      </c>
      <c r="H546" s="11" t="s">
        <v>2871</v>
      </c>
      <c r="I546" s="19" t="s">
        <v>2978</v>
      </c>
      <c r="J546" s="19" t="s">
        <v>2979</v>
      </c>
      <c r="K546" s="19" t="s">
        <v>2889</v>
      </c>
      <c r="L546" s="19" t="s">
        <v>128</v>
      </c>
      <c r="M546" s="127" t="s">
        <v>2890</v>
      </c>
      <c r="N546" s="19" t="s">
        <v>1328</v>
      </c>
      <c r="O546" s="19" t="s">
        <v>2891</v>
      </c>
      <c r="P546" s="10" t="s">
        <v>457</v>
      </c>
      <c r="Q546" s="97">
        <f>IFERROR(INDEX(BP:BP, MATCH(R546, BN:BN, 0)), "")</f>
        <v>1</v>
      </c>
      <c r="R546" s="10" t="s">
        <v>2986</v>
      </c>
      <c r="S546" s="10" t="s">
        <v>132</v>
      </c>
      <c r="T546" s="10" t="s">
        <v>2987</v>
      </c>
      <c r="U546" s="26" t="s">
        <v>22</v>
      </c>
      <c r="V546" s="10" t="s">
        <v>2976</v>
      </c>
      <c r="W546" s="26" t="s">
        <v>22</v>
      </c>
      <c r="X546" s="10" t="s">
        <v>22</v>
      </c>
      <c r="Y546" s="10" t="s">
        <v>22</v>
      </c>
      <c r="Z546" s="26" t="s">
        <v>22</v>
      </c>
      <c r="AA546" s="26" t="s">
        <v>22</v>
      </c>
      <c r="AB546" s="4" t="s">
        <v>22</v>
      </c>
      <c r="AC546" s="4" t="s">
        <v>22</v>
      </c>
      <c r="BN546" s="93" t="str">
        <v>GEMEENTE UTRECHT</v>
      </c>
      <c r="BO546" t="s">
        <v>2090</v>
      </c>
      <c r="BP546" cm="1">
        <f t="array" ref="BP546">SUM(IF(FREQUENCY(IF($R$2:$R$3000=BO546, MATCH($C$2:$C$3000, $C$2:$C$3000, 0)), ROW($C$2:$C$3000)-ROW($C$2)+1), 1))</f>
        <v>1</v>
      </c>
      <c r="BV546" t="str">
        <v>GEMEENTE UTRECHT</v>
      </c>
      <c r="BW546" cm="1">
        <f t="array" ref="BW546">SUM(--(FREQUENCY(IF($R$2:$R$1538=BV546, MATCH($C$2:$C$1538, $C$2:$C$1538, 0)), ROW($C$2:$C$1538)-ROW($C$2)+1)&gt;0))</f>
        <v>1</v>
      </c>
    </row>
    <row r="547" spans="1:75" ht="31.8" customHeight="1" x14ac:dyDescent="0.3">
      <c r="A547" s="56">
        <v>17</v>
      </c>
      <c r="B547" s="1" t="s">
        <v>3717</v>
      </c>
      <c r="C547" s="19" t="s">
        <v>2887</v>
      </c>
      <c r="D547" s="19" t="s">
        <v>2888</v>
      </c>
      <c r="E547" s="10">
        <v>101084148</v>
      </c>
      <c r="F547" s="11">
        <v>44866</v>
      </c>
      <c r="G547" s="11">
        <v>46326</v>
      </c>
      <c r="H547" s="11" t="s">
        <v>2871</v>
      </c>
      <c r="I547" s="19" t="s">
        <v>2978</v>
      </c>
      <c r="J547" s="19" t="s">
        <v>2979</v>
      </c>
      <c r="K547" s="19" t="s">
        <v>2889</v>
      </c>
      <c r="L547" s="19" t="s">
        <v>128</v>
      </c>
      <c r="M547" s="127" t="s">
        <v>2890</v>
      </c>
      <c r="N547" s="19" t="s">
        <v>1328</v>
      </c>
      <c r="O547" s="19" t="s">
        <v>2891</v>
      </c>
      <c r="P547" s="10" t="s">
        <v>679</v>
      </c>
      <c r="Q547" s="97">
        <f>IFERROR(INDEX(BP:BP, MATCH(R547, BN:BN, 0)), "")</f>
        <v>1</v>
      </c>
      <c r="R547" s="19" t="s">
        <v>2940</v>
      </c>
      <c r="S547" s="19" t="s">
        <v>28</v>
      </c>
      <c r="T547" s="19" t="s">
        <v>2939</v>
      </c>
      <c r="U547" s="10" t="s">
        <v>2977</v>
      </c>
      <c r="V547" s="10" t="s">
        <v>2976</v>
      </c>
      <c r="W547" s="10" t="s">
        <v>2974</v>
      </c>
      <c r="X547" s="10" t="s">
        <v>408</v>
      </c>
      <c r="Y547" s="10"/>
      <c r="Z547" s="26" t="s">
        <v>22</v>
      </c>
      <c r="AA547" s="43" t="s">
        <v>2975</v>
      </c>
      <c r="AB547" s="4" t="s">
        <v>22</v>
      </c>
      <c r="AC547" s="4" t="s">
        <v>22</v>
      </c>
      <c r="BN547" s="1" t="str">
        <v>GOTEBORG ENERGI AB</v>
      </c>
      <c r="BO547" t="s">
        <v>2100</v>
      </c>
      <c r="BP547" cm="1">
        <f t="array" ref="BP547">SUM(IF(FREQUENCY(IF($R$2:$R$3000=BO547, MATCH($C$2:$C$3000, $C$2:$C$3000, 0)), ROW($C$2:$C$3000)-ROW($C$2)+1), 1))</f>
        <v>1</v>
      </c>
      <c r="BV547" t="str">
        <v>GOTEBORG ENERGI AB</v>
      </c>
      <c r="BW547" cm="1">
        <f t="array" ref="BW547">SUM(--(FREQUENCY(IF($R$2:$R$1538=BV547, MATCH($C$2:$C$1538, $C$2:$C$1538, 0)), ROW($C$2:$C$1538)-ROW($C$2)+1)&gt;0))</f>
        <v>1</v>
      </c>
    </row>
    <row r="548" spans="1:75" ht="31.8" customHeight="1" x14ac:dyDescent="0.3">
      <c r="A548" s="56">
        <v>17</v>
      </c>
      <c r="B548" s="1" t="s">
        <v>3717</v>
      </c>
      <c r="C548" s="19" t="s">
        <v>2887</v>
      </c>
      <c r="D548" s="19" t="s">
        <v>2888</v>
      </c>
      <c r="E548" s="10">
        <v>101084148</v>
      </c>
      <c r="F548" s="11">
        <v>44866</v>
      </c>
      <c r="G548" s="11">
        <v>46326</v>
      </c>
      <c r="H548" s="11" t="s">
        <v>2871</v>
      </c>
      <c r="I548" s="19" t="s">
        <v>2978</v>
      </c>
      <c r="J548" s="19" t="s">
        <v>2979</v>
      </c>
      <c r="K548" s="19" t="s">
        <v>2889</v>
      </c>
      <c r="L548" s="19" t="s">
        <v>128</v>
      </c>
      <c r="M548" s="127" t="s">
        <v>2890</v>
      </c>
      <c r="N548" s="19" t="s">
        <v>1328</v>
      </c>
      <c r="O548" s="19" t="s">
        <v>2891</v>
      </c>
      <c r="P548" s="10" t="s">
        <v>457</v>
      </c>
      <c r="Q548" s="97">
        <f>IFERROR(INDEX(BP:BP, MATCH(R548, BN:BN, 0)), "")</f>
        <v>1</v>
      </c>
      <c r="R548" s="10" t="s">
        <v>2411</v>
      </c>
      <c r="S548" s="10" t="s">
        <v>47</v>
      </c>
      <c r="T548" s="10" t="s">
        <v>2983</v>
      </c>
      <c r="U548" s="26" t="s">
        <v>22</v>
      </c>
      <c r="V548" s="10" t="s">
        <v>2976</v>
      </c>
      <c r="W548" s="26" t="s">
        <v>22</v>
      </c>
      <c r="X548" s="10" t="s">
        <v>22</v>
      </c>
      <c r="Y548" s="10" t="s">
        <v>22</v>
      </c>
      <c r="Z548" s="26" t="s">
        <v>22</v>
      </c>
      <c r="AA548" s="26" t="s">
        <v>22</v>
      </c>
      <c r="AB548" s="4" t="s">
        <v>22</v>
      </c>
      <c r="AC548" s="4" t="s">
        <v>22</v>
      </c>
      <c r="BN548" s="93" t="str">
        <v>GOTEBORGS KOMMUN</v>
      </c>
      <c r="BO548" t="s">
        <v>2107</v>
      </c>
      <c r="BP548" cm="1">
        <f t="array" ref="BP548">SUM(IF(FREQUENCY(IF($R$2:$R$3000=BO548, MATCH($C$2:$C$3000, $C$2:$C$3000, 0)), ROW($C$2:$C$3000)-ROW($C$2)+1), 1))</f>
        <v>1</v>
      </c>
      <c r="BV548" t="str">
        <v>GOTEBORGS KOMMUN</v>
      </c>
      <c r="BW548" cm="1">
        <f t="array" ref="BW548">SUM(--(FREQUENCY(IF($R$2:$R$1538=BV548, MATCH($C$2:$C$1538, $C$2:$C$1538, 0)), ROW($C$2:$C$1538)-ROW($C$2)+1)&gt;0))</f>
        <v>1</v>
      </c>
    </row>
    <row r="549" spans="1:75" ht="31.8" customHeight="1" x14ac:dyDescent="0.3">
      <c r="A549" s="56">
        <v>17</v>
      </c>
      <c r="B549" s="1" t="s">
        <v>3717</v>
      </c>
      <c r="C549" s="19" t="s">
        <v>2887</v>
      </c>
      <c r="D549" s="19" t="s">
        <v>2888</v>
      </c>
      <c r="E549" s="10">
        <v>101084148</v>
      </c>
      <c r="F549" s="11">
        <v>44866</v>
      </c>
      <c r="G549" s="11">
        <v>46326</v>
      </c>
      <c r="H549" s="11" t="s">
        <v>2871</v>
      </c>
      <c r="I549" s="19" t="s">
        <v>2978</v>
      </c>
      <c r="J549" s="19" t="s">
        <v>2979</v>
      </c>
      <c r="K549" s="19" t="s">
        <v>2889</v>
      </c>
      <c r="L549" s="19" t="s">
        <v>128</v>
      </c>
      <c r="M549" s="127" t="s">
        <v>2890</v>
      </c>
      <c r="N549" s="19" t="s">
        <v>1328</v>
      </c>
      <c r="O549" s="19" t="s">
        <v>2891</v>
      </c>
      <c r="P549" s="10" t="s">
        <v>457</v>
      </c>
      <c r="Q549" s="97">
        <f>IFERROR(INDEX(BP:BP, MATCH(R549, BN:BN, 0)), "")</f>
        <v>1</v>
      </c>
      <c r="R549" s="10" t="s">
        <v>2990</v>
      </c>
      <c r="S549" s="10" t="s">
        <v>28</v>
      </c>
      <c r="T549" s="10" t="s">
        <v>2991</v>
      </c>
      <c r="U549" s="26" t="s">
        <v>22</v>
      </c>
      <c r="V549" s="10" t="s">
        <v>2976</v>
      </c>
      <c r="W549" s="26" t="s">
        <v>22</v>
      </c>
      <c r="X549" s="10" t="s">
        <v>22</v>
      </c>
      <c r="Y549" s="10" t="s">
        <v>22</v>
      </c>
      <c r="Z549" s="26" t="s">
        <v>22</v>
      </c>
      <c r="AA549" s="26" t="s">
        <v>22</v>
      </c>
      <c r="AB549" s="4" t="s">
        <v>22</v>
      </c>
      <c r="AC549" s="4" t="s">
        <v>22</v>
      </c>
      <c r="BN549" s="1" t="str">
        <v>HSB GOTEBORG EK FOR</v>
      </c>
      <c r="BO549" t="s">
        <v>2116</v>
      </c>
      <c r="BP549" cm="1">
        <f t="array" ref="BP549">SUM(IF(FREQUENCY(IF($R$2:$R$3000=BO549, MATCH($C$2:$C$3000, $C$2:$C$3000, 0)), ROW($C$2:$C$3000)-ROW($C$2)+1), 1))</f>
        <v>1</v>
      </c>
      <c r="BV549" t="str">
        <v>HSB GOTEBORG EK FOR</v>
      </c>
      <c r="BW549" cm="1">
        <f t="array" ref="BW549">SUM(--(FREQUENCY(IF($R$2:$R$1538=BV549, MATCH($C$2:$C$1538, $C$2:$C$1538, 0)), ROW($C$2:$C$1538)-ROW($C$2)+1)&gt;0))</f>
        <v>1</v>
      </c>
    </row>
    <row r="550" spans="1:75" ht="31.8" customHeight="1" x14ac:dyDescent="0.3">
      <c r="A550" s="56">
        <v>17</v>
      </c>
      <c r="B550" s="1" t="s">
        <v>3717</v>
      </c>
      <c r="C550" s="19" t="s">
        <v>2887</v>
      </c>
      <c r="D550" s="19" t="s">
        <v>2888</v>
      </c>
      <c r="E550" s="10">
        <v>101084148</v>
      </c>
      <c r="F550" s="11">
        <v>44866</v>
      </c>
      <c r="G550" s="11">
        <v>46326</v>
      </c>
      <c r="H550" s="11" t="s">
        <v>2871</v>
      </c>
      <c r="I550" s="19" t="s">
        <v>2978</v>
      </c>
      <c r="J550" s="19" t="s">
        <v>2979</v>
      </c>
      <c r="K550" s="19" t="s">
        <v>2889</v>
      </c>
      <c r="L550" s="19" t="s">
        <v>128</v>
      </c>
      <c r="M550" s="127" t="s">
        <v>2890</v>
      </c>
      <c r="N550" s="19" t="s">
        <v>1328</v>
      </c>
      <c r="O550" s="19" t="s">
        <v>2891</v>
      </c>
      <c r="P550" s="10" t="s">
        <v>457</v>
      </c>
      <c r="Q550" s="97">
        <f>IFERROR(INDEX(BP:BP, MATCH(R550, BN:BN, 0)), "")</f>
        <v>1</v>
      </c>
      <c r="R550" s="10" t="s">
        <v>2988</v>
      </c>
      <c r="S550" s="10" t="s">
        <v>28</v>
      </c>
      <c r="T550" s="10" t="s">
        <v>2989</v>
      </c>
      <c r="U550" s="26" t="s">
        <v>22</v>
      </c>
      <c r="V550" s="10" t="s">
        <v>2976</v>
      </c>
      <c r="W550" s="26" t="s">
        <v>22</v>
      </c>
      <c r="X550" s="10" t="s">
        <v>22</v>
      </c>
      <c r="Y550" s="10" t="s">
        <v>22</v>
      </c>
      <c r="Z550" s="26" t="s">
        <v>22</v>
      </c>
      <c r="AA550" s="26" t="s">
        <v>22</v>
      </c>
      <c r="AB550" s="4" t="s">
        <v>22</v>
      </c>
      <c r="AC550" s="4" t="s">
        <v>22</v>
      </c>
      <c r="BN550" s="93" t="str">
        <v>INSTITUTUL NATIONAL DE CERCETARE DEZVOLTARE PENTRU INGINERIE ELECTRICA ICPE CA BUCURESTI SUBUNITATEA ICEMENERG</v>
      </c>
      <c r="BO550" t="s">
        <v>2126</v>
      </c>
      <c r="BP550" cm="1">
        <f t="array" ref="BP550">SUM(IF(FREQUENCY(IF($R$2:$R$3000=BO550, MATCH($C$2:$C$3000, $C$2:$C$3000, 0)), ROW($C$2:$C$3000)-ROW($C$2)+1), 1))</f>
        <v>1</v>
      </c>
      <c r="BV550" t="str">
        <v>INSTITUTUL NATIONAL DE CERCETARE DEZVOLTARE PENTRU INGINERIE ELECTRICA ICPE CA BUCURESTI SUBUNITATEA ICEMENERG</v>
      </c>
      <c r="BW550" cm="1">
        <f t="array" ref="BW550">SUM(--(FREQUENCY(IF($R$2:$R$1538=BV550, MATCH($C$2:$C$1538, $C$2:$C$1538, 0)), ROW($C$2:$C$1538)-ROW($C$2)+1)&gt;0))</f>
        <v>1</v>
      </c>
    </row>
    <row r="551" spans="1:75" ht="31.8" customHeight="1" x14ac:dyDescent="0.3">
      <c r="A551" s="56">
        <v>17</v>
      </c>
      <c r="B551" s="1" t="s">
        <v>3717</v>
      </c>
      <c r="C551" s="19" t="s">
        <v>2887</v>
      </c>
      <c r="D551" s="19" t="s">
        <v>2888</v>
      </c>
      <c r="E551" s="10">
        <v>101084148</v>
      </c>
      <c r="F551" s="11">
        <v>44866</v>
      </c>
      <c r="G551" s="11">
        <v>46326</v>
      </c>
      <c r="H551" s="11" t="s">
        <v>2871</v>
      </c>
      <c r="I551" s="19" t="s">
        <v>2978</v>
      </c>
      <c r="J551" s="19" t="s">
        <v>2979</v>
      </c>
      <c r="K551" s="19" t="s">
        <v>2889</v>
      </c>
      <c r="L551" s="19" t="s">
        <v>128</v>
      </c>
      <c r="M551" s="127" t="s">
        <v>2890</v>
      </c>
      <c r="N551" s="19" t="s">
        <v>1328</v>
      </c>
      <c r="O551" s="19" t="s">
        <v>2891</v>
      </c>
      <c r="P551" s="10" t="s">
        <v>457</v>
      </c>
      <c r="Q551" s="97">
        <f>IFERROR(INDEX(BP:BP, MATCH(R551, BN:BN, 0)), "")</f>
        <v>1</v>
      </c>
      <c r="R551" s="10" t="s">
        <v>2984</v>
      </c>
      <c r="S551" s="10" t="s">
        <v>28</v>
      </c>
      <c r="T551" s="10" t="s">
        <v>2985</v>
      </c>
      <c r="U551" s="26" t="s">
        <v>22</v>
      </c>
      <c r="V551" s="10" t="s">
        <v>2976</v>
      </c>
      <c r="W551" s="26" t="s">
        <v>22</v>
      </c>
      <c r="X551" s="10" t="s">
        <v>22</v>
      </c>
      <c r="Y551" s="10" t="s">
        <v>22</v>
      </c>
      <c r="Z551" s="26" t="s">
        <v>22</v>
      </c>
      <c r="AA551" s="26" t="s">
        <v>22</v>
      </c>
      <c r="AB551" s="4" t="s">
        <v>22</v>
      </c>
      <c r="AC551" s="4" t="s">
        <v>22</v>
      </c>
      <c r="BN551" s="1" t="str">
        <v>IZIVIA</v>
      </c>
      <c r="BO551" t="s">
        <v>2136</v>
      </c>
      <c r="BP551" cm="1">
        <f t="array" ref="BP551">SUM(IF(FREQUENCY(IF($R$2:$R$3000=BO551, MATCH($C$2:$C$3000, $C$2:$C$3000, 0)), ROW($C$2:$C$3000)-ROW($C$2)+1), 1))</f>
        <v>1</v>
      </c>
      <c r="BV551" t="str">
        <v>IZIVIA</v>
      </c>
      <c r="BW551" cm="1">
        <f t="array" ref="BW551">SUM(--(FREQUENCY(IF($R$2:$R$1538=BV551, MATCH($C$2:$C$1538, $C$2:$C$1538, 0)), ROW($C$2:$C$1538)-ROW($C$2)+1)&gt;0))</f>
        <v>1</v>
      </c>
    </row>
    <row r="552" spans="1:75" ht="31.8" customHeight="1" x14ac:dyDescent="0.3">
      <c r="A552" s="56">
        <v>17</v>
      </c>
      <c r="B552" s="1" t="s">
        <v>3717</v>
      </c>
      <c r="C552" s="19" t="s">
        <v>2887</v>
      </c>
      <c r="D552" s="19" t="s">
        <v>2888</v>
      </c>
      <c r="E552" s="10">
        <v>101084148</v>
      </c>
      <c r="F552" s="11">
        <v>44866</v>
      </c>
      <c r="G552" s="11">
        <v>46326</v>
      </c>
      <c r="H552" s="11" t="s">
        <v>2871</v>
      </c>
      <c r="I552" s="19" t="s">
        <v>2978</v>
      </c>
      <c r="J552" s="19" t="s">
        <v>2979</v>
      </c>
      <c r="K552" s="19" t="s">
        <v>2889</v>
      </c>
      <c r="L552" s="19" t="s">
        <v>128</v>
      </c>
      <c r="M552" s="127" t="s">
        <v>2890</v>
      </c>
      <c r="N552" s="19" t="s">
        <v>1328</v>
      </c>
      <c r="O552" s="45" t="s">
        <v>3080</v>
      </c>
      <c r="P552" s="10" t="s">
        <v>1273</v>
      </c>
      <c r="Q552" s="97">
        <f>IFERROR(INDEX(BP:BP, MATCH(R552, BN:BN, 0)), "")</f>
        <v>1</v>
      </c>
      <c r="R552" s="19" t="s">
        <v>2994</v>
      </c>
      <c r="S552" s="10" t="s">
        <v>449</v>
      </c>
      <c r="T552" s="19" t="s">
        <v>2970</v>
      </c>
      <c r="U552" s="26" t="s">
        <v>22</v>
      </c>
      <c r="V552" s="10" t="s">
        <v>2976</v>
      </c>
      <c r="W552" s="26" t="s">
        <v>22</v>
      </c>
      <c r="X552" s="10" t="s">
        <v>22</v>
      </c>
      <c r="Y552" s="10" t="s">
        <v>22</v>
      </c>
      <c r="Z552" s="26" t="s">
        <v>22</v>
      </c>
      <c r="AA552" s="26" t="s">
        <v>22</v>
      </c>
      <c r="AB552" s="4" t="s">
        <v>22</v>
      </c>
      <c r="AC552" s="4" t="s">
        <v>22</v>
      </c>
      <c r="BN552" s="93" t="str">
        <v>JOHANNEBERG SCIENCE PARK AB</v>
      </c>
      <c r="BO552" t="s">
        <v>2143</v>
      </c>
      <c r="BP552" cm="1">
        <f t="array" ref="BP552">SUM(IF(FREQUENCY(IF($R$2:$R$3000=BO552, MATCH($C$2:$C$3000, $C$2:$C$3000, 0)), ROW($C$2:$C$3000)-ROW($C$2)+1), 1))</f>
        <v>1</v>
      </c>
      <c r="BV552" t="str">
        <v>JOHANNEBERG SCIENCE PARK AB</v>
      </c>
      <c r="BW552" cm="1">
        <f t="array" ref="BW552">SUM(--(FREQUENCY(IF($R$2:$R$1538=BV552, MATCH($C$2:$C$1538, $C$2:$C$1538, 0)), ROW($C$2:$C$1538)-ROW($C$2)+1)&gt;0))</f>
        <v>1</v>
      </c>
    </row>
    <row r="553" spans="1:75" ht="31.8" customHeight="1" x14ac:dyDescent="0.3">
      <c r="A553" s="56">
        <v>17</v>
      </c>
      <c r="B553" s="1" t="s">
        <v>3717</v>
      </c>
      <c r="C553" s="19" t="s">
        <v>2887</v>
      </c>
      <c r="D553" s="19" t="s">
        <v>2888</v>
      </c>
      <c r="E553" s="10">
        <v>101084148</v>
      </c>
      <c r="F553" s="11">
        <v>44866</v>
      </c>
      <c r="G553" s="11">
        <v>46326</v>
      </c>
      <c r="H553" s="11" t="s">
        <v>2871</v>
      </c>
      <c r="I553" s="19" t="s">
        <v>2978</v>
      </c>
      <c r="J553" s="19" t="s">
        <v>2979</v>
      </c>
      <c r="K553" s="19" t="s">
        <v>2889</v>
      </c>
      <c r="L553" s="19" t="s">
        <v>128</v>
      </c>
      <c r="M553" s="127" t="s">
        <v>2890</v>
      </c>
      <c r="N553" s="19" t="s">
        <v>1328</v>
      </c>
      <c r="O553" s="19" t="s">
        <v>2891</v>
      </c>
      <c r="P553" s="10" t="s">
        <v>457</v>
      </c>
      <c r="Q553" s="97">
        <f>IFERROR(INDEX(BP:BP, MATCH(R553, BN:BN, 0)), "")</f>
        <v>1</v>
      </c>
      <c r="R553" s="10" t="s">
        <v>2980</v>
      </c>
      <c r="S553" s="10" t="s">
        <v>28</v>
      </c>
      <c r="T553" s="10" t="s">
        <v>2981</v>
      </c>
      <c r="U553" s="26" t="s">
        <v>22</v>
      </c>
      <c r="V553" s="10" t="s">
        <v>2976</v>
      </c>
      <c r="W553" s="26" t="s">
        <v>22</v>
      </c>
      <c r="X553" s="10" t="s">
        <v>22</v>
      </c>
      <c r="Y553" s="10" t="s">
        <v>22</v>
      </c>
      <c r="Z553" s="26" t="s">
        <v>22</v>
      </c>
      <c r="AA553" s="26" t="s">
        <v>22</v>
      </c>
      <c r="AB553" s="4" t="s">
        <v>22</v>
      </c>
      <c r="AC553" s="4" t="s">
        <v>22</v>
      </c>
      <c r="BN553" s="1" t="str">
        <v>KONINKLIJKE KPN NV</v>
      </c>
      <c r="BO553" t="s">
        <v>2147</v>
      </c>
      <c r="BP553" cm="1">
        <f t="array" ref="BP553">SUM(IF(FREQUENCY(IF($R$2:$R$3000=BO553, MATCH($C$2:$C$3000, $C$2:$C$3000, 0)), ROW($C$2:$C$3000)-ROW($C$2)+1), 1))</f>
        <v>1</v>
      </c>
      <c r="BV553" t="str">
        <v>KONINKLIJKE KPN NV</v>
      </c>
      <c r="BW553" cm="1">
        <f t="array" ref="BW553">SUM(--(FREQUENCY(IF($R$2:$R$1538=BV553, MATCH($C$2:$C$1538, $C$2:$C$1538, 0)), ROW($C$2:$C$1538)-ROW($C$2)+1)&gt;0))</f>
        <v>1</v>
      </c>
    </row>
    <row r="554" spans="1:75" ht="31.8" customHeight="1" x14ac:dyDescent="0.3">
      <c r="A554" s="56">
        <v>17</v>
      </c>
      <c r="B554" s="1" t="s">
        <v>3717</v>
      </c>
      <c r="C554" s="19" t="s">
        <v>2887</v>
      </c>
      <c r="D554" s="19" t="s">
        <v>2888</v>
      </c>
      <c r="E554" s="10">
        <v>101084148</v>
      </c>
      <c r="F554" s="11">
        <v>44866</v>
      </c>
      <c r="G554" s="11">
        <v>46326</v>
      </c>
      <c r="H554" s="11" t="s">
        <v>2871</v>
      </c>
      <c r="I554" s="19" t="s">
        <v>2978</v>
      </c>
      <c r="J554" s="19" t="s">
        <v>2979</v>
      </c>
      <c r="K554" s="19" t="s">
        <v>2889</v>
      </c>
      <c r="L554" s="19" t="s">
        <v>128</v>
      </c>
      <c r="M554" s="127" t="s">
        <v>2890</v>
      </c>
      <c r="N554" s="19" t="s">
        <v>1328</v>
      </c>
      <c r="O554" s="19" t="s">
        <v>2891</v>
      </c>
      <c r="P554" s="10" t="s">
        <v>1273</v>
      </c>
      <c r="Q554" s="97">
        <f>IFERROR(INDEX(BP:BP, MATCH(R554, BN:BN, 0)), "")</f>
        <v>1</v>
      </c>
      <c r="R554" s="19" t="s">
        <v>2992</v>
      </c>
      <c r="S554" s="10" t="s">
        <v>867</v>
      </c>
      <c r="T554" s="19" t="s">
        <v>2970</v>
      </c>
      <c r="U554" s="26" t="s">
        <v>22</v>
      </c>
      <c r="V554" s="10" t="s">
        <v>2976</v>
      </c>
      <c r="W554" s="26" t="s">
        <v>22</v>
      </c>
      <c r="X554" s="10" t="s">
        <v>22</v>
      </c>
      <c r="Y554" s="10" t="s">
        <v>22</v>
      </c>
      <c r="Z554" s="26" t="s">
        <v>22</v>
      </c>
      <c r="AA554" s="26" t="s">
        <v>22</v>
      </c>
      <c r="AB554" s="4" t="s">
        <v>22</v>
      </c>
      <c r="AC554" s="4" t="s">
        <v>22</v>
      </c>
      <c r="BN554" s="93" t="str">
        <v>LUMINEXT BV</v>
      </c>
      <c r="BO554" t="s">
        <v>2150</v>
      </c>
      <c r="BP554" cm="1">
        <f t="array" ref="BP554">SUM(IF(FREQUENCY(IF($R$2:$R$3000=BO554, MATCH($C$2:$C$3000, $C$2:$C$3000, 0)), ROW($C$2:$C$3000)-ROW($C$2)+1), 1))</f>
        <v>1</v>
      </c>
      <c r="BV554" t="str">
        <v>LUMINEXT BV</v>
      </c>
      <c r="BW554" cm="1">
        <f t="array" ref="BW554">SUM(--(FREQUENCY(IF($R$2:$R$1538=BV554, MATCH($C$2:$C$1538, $C$2:$C$1538, 0)), ROW($C$2:$C$1538)-ROW($C$2)+1)&gt;0))</f>
        <v>1</v>
      </c>
    </row>
    <row r="555" spans="1:75" ht="31.8" customHeight="1" x14ac:dyDescent="0.3">
      <c r="A555" s="56">
        <v>17</v>
      </c>
      <c r="B555" s="1" t="s">
        <v>3717</v>
      </c>
      <c r="C555" s="19" t="s">
        <v>2887</v>
      </c>
      <c r="D555" s="19" t="s">
        <v>2888</v>
      </c>
      <c r="E555" s="10">
        <v>101084148</v>
      </c>
      <c r="F555" s="11">
        <v>44866</v>
      </c>
      <c r="G555" s="11">
        <v>46326</v>
      </c>
      <c r="H555" s="11" t="s">
        <v>2871</v>
      </c>
      <c r="I555" s="19" t="s">
        <v>2978</v>
      </c>
      <c r="J555" s="19" t="s">
        <v>2979</v>
      </c>
      <c r="K555" s="19" t="s">
        <v>2889</v>
      </c>
      <c r="L555" s="19" t="s">
        <v>128</v>
      </c>
      <c r="M555" s="127" t="s">
        <v>2890</v>
      </c>
      <c r="N555" s="19" t="s">
        <v>1328</v>
      </c>
      <c r="O555" s="19" t="s">
        <v>2891</v>
      </c>
      <c r="P555" s="10" t="s">
        <v>457</v>
      </c>
      <c r="Q555" s="97">
        <f>IFERROR(INDEX(BP:BP, MATCH(R555, BN:BN, 0)), "")</f>
        <v>1</v>
      </c>
      <c r="R555" s="10" t="s">
        <v>897</v>
      </c>
      <c r="S555" s="10" t="s">
        <v>38</v>
      </c>
      <c r="T555" s="10" t="s">
        <v>2982</v>
      </c>
      <c r="U555" s="26" t="s">
        <v>22</v>
      </c>
      <c r="V555" s="10" t="s">
        <v>2976</v>
      </c>
      <c r="W555" s="26" t="s">
        <v>22</v>
      </c>
      <c r="X555" s="10" t="s">
        <v>22</v>
      </c>
      <c r="Y555" s="10" t="s">
        <v>22</v>
      </c>
      <c r="Z555" s="26" t="s">
        <v>22</v>
      </c>
      <c r="AA555" s="26" t="s">
        <v>22</v>
      </c>
      <c r="AB555" s="4" t="s">
        <v>22</v>
      </c>
      <c r="AC555" s="4" t="s">
        <v>22</v>
      </c>
      <c r="BN555" s="1" t="str">
        <v>MERIDIA SMART ENERGIE</v>
      </c>
      <c r="BO555" t="s">
        <v>2151</v>
      </c>
      <c r="BP555" cm="1">
        <f t="array" ref="BP555">SUM(IF(FREQUENCY(IF($R$2:$R$3000=BO555, MATCH($C$2:$C$3000, $C$2:$C$3000, 0)), ROW($C$2:$C$3000)-ROW($C$2)+1), 1))</f>
        <v>1</v>
      </c>
      <c r="BV555" t="str">
        <v>MERIDIA SMART ENERGIE</v>
      </c>
      <c r="BW555" cm="1">
        <f t="array" ref="BW555">SUM(--(FREQUENCY(IF($R$2:$R$1538=BV555, MATCH($C$2:$C$1538, $C$2:$C$1538, 0)), ROW($C$2:$C$1538)-ROW($C$2)+1)&gt;0))</f>
        <v>1</v>
      </c>
    </row>
    <row r="556" spans="1:75" ht="31.8" customHeight="1" x14ac:dyDescent="0.3">
      <c r="A556" s="56">
        <v>17</v>
      </c>
      <c r="B556" s="36" t="s">
        <v>3718</v>
      </c>
      <c r="C556" s="36" t="s">
        <v>3308</v>
      </c>
      <c r="D556" s="36" t="s">
        <v>3180</v>
      </c>
      <c r="E556" s="48">
        <v>101007176</v>
      </c>
      <c r="F556" s="35">
        <v>44197</v>
      </c>
      <c r="G556" s="35">
        <v>45107</v>
      </c>
      <c r="H556" s="35" t="s">
        <v>2900</v>
      </c>
      <c r="I556" s="36" t="s">
        <v>3309</v>
      </c>
      <c r="J556" s="36" t="s">
        <v>3309</v>
      </c>
      <c r="K556" s="36" t="s">
        <v>3311</v>
      </c>
      <c r="L556" s="36" t="s">
        <v>1219</v>
      </c>
      <c r="M556" s="102" t="s">
        <v>3312</v>
      </c>
      <c r="N556" s="36" t="s">
        <v>3313</v>
      </c>
      <c r="O556" s="36" t="s">
        <v>3307</v>
      </c>
      <c r="P556" s="36" t="s">
        <v>689</v>
      </c>
      <c r="Q556" s="97">
        <f>IFERROR(INDEX(BP:BP, MATCH(R556, BN:BN, 0)), "")</f>
        <v>1</v>
      </c>
      <c r="R556" s="36" t="s">
        <v>131</v>
      </c>
      <c r="S556" s="36" t="s">
        <v>132</v>
      </c>
      <c r="T556" s="36" t="s">
        <v>3342</v>
      </c>
      <c r="U556" s="26" t="s">
        <v>22</v>
      </c>
      <c r="V556" s="36" t="s">
        <v>3359</v>
      </c>
      <c r="W556" s="26" t="s">
        <v>22</v>
      </c>
      <c r="X556" s="10" t="s">
        <v>22</v>
      </c>
      <c r="Y556" s="10" t="s">
        <v>22</v>
      </c>
      <c r="Z556" s="26" t="s">
        <v>22</v>
      </c>
      <c r="AA556" s="26" t="s">
        <v>22</v>
      </c>
      <c r="AB556" s="4" t="s">
        <v>22</v>
      </c>
      <c r="AC556" s="4" t="s">
        <v>22</v>
      </c>
      <c r="BN556" s="93" t="str">
        <v>METROPOLE NICE COTE D'AZUR</v>
      </c>
      <c r="BO556" t="s">
        <v>2153</v>
      </c>
      <c r="BP556" cm="1">
        <f t="array" ref="BP556">SUM(IF(FREQUENCY(IF($R$2:$R$3000=BO556, MATCH($C$2:$C$3000, $C$2:$C$3000, 0)), ROW($C$2:$C$3000)-ROW($C$2)+1), 1))</f>
        <v>1</v>
      </c>
      <c r="BV556" t="str">
        <v>METROPOLE NICE COTE D'AZUR</v>
      </c>
      <c r="BW556" cm="1">
        <f t="array" ref="BW556">SUM(--(FREQUENCY(IF($R$2:$R$1538=BV556, MATCH($C$2:$C$1538, $C$2:$C$1538, 0)), ROW($C$2:$C$1538)-ROW($C$2)+1)&gt;0))</f>
        <v>1</v>
      </c>
    </row>
    <row r="557" spans="1:75" ht="31.8" customHeight="1" x14ac:dyDescent="0.3">
      <c r="A557" s="56">
        <v>17</v>
      </c>
      <c r="B557" s="36" t="s">
        <v>3718</v>
      </c>
      <c r="C557" s="36" t="s">
        <v>3308</v>
      </c>
      <c r="D557" s="36" t="s">
        <v>3180</v>
      </c>
      <c r="E557" s="48">
        <v>101007176</v>
      </c>
      <c r="F557" s="35">
        <v>44197</v>
      </c>
      <c r="G557" s="35">
        <v>45107</v>
      </c>
      <c r="H557" s="35" t="s">
        <v>2900</v>
      </c>
      <c r="I557" s="36" t="s">
        <v>3309</v>
      </c>
      <c r="J557" s="36" t="s">
        <v>3309</v>
      </c>
      <c r="K557" s="36" t="s">
        <v>3311</v>
      </c>
      <c r="L557" s="36" t="s">
        <v>1219</v>
      </c>
      <c r="M557" s="102" t="s">
        <v>3312</v>
      </c>
      <c r="N557" s="36" t="s">
        <v>3313</v>
      </c>
      <c r="O557" s="36" t="s">
        <v>3307</v>
      </c>
      <c r="P557" s="36" t="s">
        <v>689</v>
      </c>
      <c r="Q557" s="97">
        <f>IFERROR(INDEX(BP:BP, MATCH(R557, BN:BN, 0)), "")</f>
        <v>1</v>
      </c>
      <c r="R557" s="36" t="s">
        <v>3335</v>
      </c>
      <c r="S557" s="36" t="s">
        <v>36</v>
      </c>
      <c r="T557" s="36" t="s">
        <v>3334</v>
      </c>
      <c r="U557" s="26" t="s">
        <v>22</v>
      </c>
      <c r="V557" s="36" t="s">
        <v>3359</v>
      </c>
      <c r="W557" s="26" t="s">
        <v>22</v>
      </c>
      <c r="X557" s="10" t="s">
        <v>22</v>
      </c>
      <c r="Y557" s="10" t="s">
        <v>22</v>
      </c>
      <c r="Z557" s="26" t="s">
        <v>22</v>
      </c>
      <c r="AA557" s="26" t="s">
        <v>22</v>
      </c>
      <c r="AB557" s="4" t="s">
        <v>22</v>
      </c>
      <c r="AC557" s="4" t="s">
        <v>22</v>
      </c>
      <c r="BN557" s="1" t="str">
        <v>METRY AB</v>
      </c>
      <c r="BO557" t="s">
        <v>2158</v>
      </c>
      <c r="BP557" cm="1">
        <f t="array" ref="BP557">SUM(IF(FREQUENCY(IF($R$2:$R$3000=BO557, MATCH($C$2:$C$3000, $C$2:$C$3000, 0)), ROW($C$2:$C$3000)-ROW($C$2)+1), 1))</f>
        <v>1</v>
      </c>
      <c r="BV557" t="str">
        <v>METRY AB</v>
      </c>
      <c r="BW557" cm="1">
        <f t="array" ref="BW557">SUM(--(FREQUENCY(IF($R$2:$R$1538=BV557, MATCH($C$2:$C$1538, $C$2:$C$1538, 0)), ROW($C$2:$C$1538)-ROW($C$2)+1)&gt;0))</f>
        <v>1</v>
      </c>
    </row>
    <row r="558" spans="1:75" ht="31.8" customHeight="1" x14ac:dyDescent="0.3">
      <c r="A558" s="56">
        <v>17</v>
      </c>
      <c r="B558" s="36" t="s">
        <v>3718</v>
      </c>
      <c r="C558" s="36" t="s">
        <v>3308</v>
      </c>
      <c r="D558" s="36" t="s">
        <v>3180</v>
      </c>
      <c r="E558" s="48">
        <v>101007176</v>
      </c>
      <c r="F558" s="35">
        <v>44197</v>
      </c>
      <c r="G558" s="35">
        <v>45107</v>
      </c>
      <c r="H558" s="35" t="s">
        <v>2900</v>
      </c>
      <c r="I558" s="36" t="s">
        <v>3309</v>
      </c>
      <c r="J558" s="36" t="s">
        <v>3309</v>
      </c>
      <c r="K558" s="36" t="s">
        <v>3311</v>
      </c>
      <c r="L558" s="36" t="s">
        <v>1219</v>
      </c>
      <c r="M558" s="102" t="s">
        <v>3312</v>
      </c>
      <c r="N558" s="36" t="s">
        <v>3313</v>
      </c>
      <c r="O558" s="36" t="s">
        <v>3307</v>
      </c>
      <c r="P558" s="36" t="s">
        <v>689</v>
      </c>
      <c r="Q558" s="97">
        <f>IFERROR(INDEX(BP:BP, MATCH(R558, BN:BN, 0)), "")</f>
        <v>1</v>
      </c>
      <c r="R558" s="36" t="s">
        <v>3329</v>
      </c>
      <c r="S558" s="36" t="s">
        <v>1412</v>
      </c>
      <c r="T558" s="36" t="s">
        <v>3328</v>
      </c>
      <c r="U558" s="26" t="s">
        <v>22</v>
      </c>
      <c r="V558" s="36" t="s">
        <v>3359</v>
      </c>
      <c r="W558" s="26" t="s">
        <v>22</v>
      </c>
      <c r="X558" s="10" t="s">
        <v>22</v>
      </c>
      <c r="Y558" s="10" t="s">
        <v>22</v>
      </c>
      <c r="Z558" s="26" t="s">
        <v>22</v>
      </c>
      <c r="AA558" s="26" t="s">
        <v>22</v>
      </c>
      <c r="AB558" s="4" t="s">
        <v>22</v>
      </c>
      <c r="AC558" s="4" t="s">
        <v>22</v>
      </c>
      <c r="BN558" s="93" t="str">
        <v>MINICIPALITY OF ALEXANDROUPOLIS</v>
      </c>
      <c r="BO558" t="s">
        <v>2177</v>
      </c>
      <c r="BP558" cm="1">
        <f t="array" ref="BP558">SUM(IF(FREQUENCY(IF($R$2:$R$3000=BO558, MATCH($C$2:$C$3000, $C$2:$C$3000, 0)), ROW($C$2:$C$3000)-ROW($C$2)+1), 1))</f>
        <v>5</v>
      </c>
      <c r="BV558" t="str">
        <v>MINICIPALITY OF ALEXANDROUPOLIS</v>
      </c>
      <c r="BW558" cm="1">
        <f t="array" ref="BW558">SUM(--(FREQUENCY(IF($R$2:$R$1538=BV558, MATCH($C$2:$C$1538, $C$2:$C$1538, 0)), ROW($C$2:$C$1538)-ROW($C$2)+1)&gt;0))</f>
        <v>1</v>
      </c>
    </row>
    <row r="559" spans="1:75" ht="31.8" customHeight="1" x14ac:dyDescent="0.3">
      <c r="A559" s="56">
        <v>17</v>
      </c>
      <c r="B559" s="36" t="s">
        <v>3718</v>
      </c>
      <c r="C559" s="36" t="s">
        <v>3308</v>
      </c>
      <c r="D559" s="36" t="s">
        <v>3180</v>
      </c>
      <c r="E559" s="48">
        <v>101007176</v>
      </c>
      <c r="F559" s="35">
        <v>44197</v>
      </c>
      <c r="G559" s="35">
        <v>45107</v>
      </c>
      <c r="H559" s="35" t="s">
        <v>2900</v>
      </c>
      <c r="I559" s="36" t="s">
        <v>3309</v>
      </c>
      <c r="J559" s="36" t="s">
        <v>3309</v>
      </c>
      <c r="K559" s="36" t="s">
        <v>3311</v>
      </c>
      <c r="L559" s="36" t="s">
        <v>1219</v>
      </c>
      <c r="M559" s="102" t="s">
        <v>3312</v>
      </c>
      <c r="N559" s="36" t="s">
        <v>3313</v>
      </c>
      <c r="O559" s="36" t="s">
        <v>3307</v>
      </c>
      <c r="P559" s="36" t="s">
        <v>457</v>
      </c>
      <c r="Q559" s="97">
        <f>IFERROR(INDEX(BP:BP, MATCH(R559, BN:BN, 0)), "")</f>
        <v>1</v>
      </c>
      <c r="R559" s="36" t="s">
        <v>3354</v>
      </c>
      <c r="S559" s="36" t="s">
        <v>36</v>
      </c>
      <c r="T559" s="36" t="s">
        <v>3353</v>
      </c>
      <c r="U559" s="26" t="s">
        <v>22</v>
      </c>
      <c r="V559" s="36" t="s">
        <v>3359</v>
      </c>
      <c r="W559" s="26" t="s">
        <v>22</v>
      </c>
      <c r="X559" s="10" t="s">
        <v>22</v>
      </c>
      <c r="Y559" s="10" t="s">
        <v>22</v>
      </c>
      <c r="Z559" s="26" t="s">
        <v>22</v>
      </c>
      <c r="AA559" s="26" t="s">
        <v>22</v>
      </c>
      <c r="AB559" s="4" t="s">
        <v>22</v>
      </c>
      <c r="AC559" s="4" t="s">
        <v>22</v>
      </c>
      <c r="BN559" s="1" t="str">
        <v>MUNICIPIUL FOCSANI</v>
      </c>
      <c r="BO559" t="s">
        <v>2179</v>
      </c>
      <c r="BP559" cm="1">
        <f t="array" ref="BP559">SUM(IF(FREQUENCY(IF($R$2:$R$3000=BO559, MATCH($C$2:$C$3000, $C$2:$C$3000, 0)), ROW($C$2:$C$3000)-ROW($C$2)+1), 1))</f>
        <v>2</v>
      </c>
      <c r="BV559" t="str">
        <v>MUNICIPIUL FOCSANI</v>
      </c>
      <c r="BW559" cm="1">
        <f t="array" ref="BW559">SUM(--(FREQUENCY(IF($R$2:$R$1538=BV559, MATCH($C$2:$C$1538, $C$2:$C$1538, 0)), ROW($C$2:$C$1538)-ROW($C$2)+1)&gt;0))</f>
        <v>1</v>
      </c>
    </row>
    <row r="560" spans="1:75" ht="31.8" customHeight="1" x14ac:dyDescent="0.3">
      <c r="A560" s="56">
        <v>17</v>
      </c>
      <c r="B560" s="36" t="s">
        <v>3718</v>
      </c>
      <c r="C560" s="36" t="s">
        <v>3308</v>
      </c>
      <c r="D560" s="36" t="s">
        <v>3180</v>
      </c>
      <c r="E560" s="48">
        <v>101007176</v>
      </c>
      <c r="F560" s="35">
        <v>44197</v>
      </c>
      <c r="G560" s="35">
        <v>45107</v>
      </c>
      <c r="H560" s="35" t="s">
        <v>2900</v>
      </c>
      <c r="I560" s="36" t="s">
        <v>3309</v>
      </c>
      <c r="J560" s="36" t="s">
        <v>3309</v>
      </c>
      <c r="K560" s="36" t="s">
        <v>3311</v>
      </c>
      <c r="L560" s="36" t="s">
        <v>1219</v>
      </c>
      <c r="M560" s="102" t="s">
        <v>3312</v>
      </c>
      <c r="N560" s="36" t="s">
        <v>3313</v>
      </c>
      <c r="O560" s="36" t="s">
        <v>3307</v>
      </c>
      <c r="P560" s="36" t="s">
        <v>689</v>
      </c>
      <c r="Q560" s="97">
        <f>IFERROR(INDEX(BP:BP, MATCH(R560, BN:BN, 0)), "")</f>
        <v>3</v>
      </c>
      <c r="R560" s="36" t="s">
        <v>1090</v>
      </c>
      <c r="S560" s="36" t="s">
        <v>47</v>
      </c>
      <c r="T560" s="36" t="s">
        <v>3350</v>
      </c>
      <c r="U560" s="26" t="s">
        <v>22</v>
      </c>
      <c r="V560" s="36" t="s">
        <v>3359</v>
      </c>
      <c r="W560" s="26" t="s">
        <v>22</v>
      </c>
      <c r="X560" s="10" t="s">
        <v>22</v>
      </c>
      <c r="Y560" s="10" t="s">
        <v>22</v>
      </c>
      <c r="Z560" s="26" t="s">
        <v>22</v>
      </c>
      <c r="AA560" s="26" t="s">
        <v>22</v>
      </c>
      <c r="AB560" s="4" t="s">
        <v>22</v>
      </c>
      <c r="AC560" s="4" t="s">
        <v>22</v>
      </c>
      <c r="BN560" s="93" t="str">
        <v>NEXIMMO 96</v>
      </c>
      <c r="BO560" t="s">
        <v>2181</v>
      </c>
      <c r="BP560" cm="1">
        <f t="array" ref="BP560">SUM(IF(FREQUENCY(IF($R$2:$R$3000=BO560, MATCH($C$2:$C$3000, $C$2:$C$3000, 0)), ROW($C$2:$C$3000)-ROW($C$2)+1), 1))</f>
        <v>2</v>
      </c>
      <c r="BV560" t="str">
        <v>NEXIMMO 96</v>
      </c>
      <c r="BW560" cm="1">
        <f t="array" ref="BW560">SUM(--(FREQUENCY(IF($R$2:$R$1538=BV560, MATCH($C$2:$C$1538, $C$2:$C$1538, 0)), ROW($C$2:$C$1538)-ROW($C$2)+1)&gt;0))</f>
        <v>1</v>
      </c>
    </row>
    <row r="561" spans="1:75" ht="31.8" customHeight="1" x14ac:dyDescent="0.3">
      <c r="A561" s="56">
        <v>17</v>
      </c>
      <c r="B561" s="36" t="s">
        <v>3718</v>
      </c>
      <c r="C561" s="36" t="s">
        <v>3308</v>
      </c>
      <c r="D561" s="36" t="s">
        <v>3180</v>
      </c>
      <c r="E561" s="48">
        <v>101007176</v>
      </c>
      <c r="F561" s="35">
        <v>44197</v>
      </c>
      <c r="G561" s="35">
        <v>45107</v>
      </c>
      <c r="H561" s="35" t="s">
        <v>2900</v>
      </c>
      <c r="I561" s="36" t="s">
        <v>3309</v>
      </c>
      <c r="J561" s="36" t="s">
        <v>3309</v>
      </c>
      <c r="K561" s="36" t="s">
        <v>3311</v>
      </c>
      <c r="L561" s="36" t="s">
        <v>1219</v>
      </c>
      <c r="M561" s="102" t="s">
        <v>3312</v>
      </c>
      <c r="N561" s="36" t="s">
        <v>3313</v>
      </c>
      <c r="O561" s="36" t="s">
        <v>3307</v>
      </c>
      <c r="P561" s="36" t="s">
        <v>457</v>
      </c>
      <c r="Q561" s="97">
        <f>IFERROR(INDEX(BP:BP, MATCH(R561, BN:BN, 0)), "")</f>
        <v>1</v>
      </c>
      <c r="R561" s="36" t="s">
        <v>3318</v>
      </c>
      <c r="S561" s="36" t="s">
        <v>132</v>
      </c>
      <c r="T561" s="36" t="s">
        <v>3317</v>
      </c>
      <c r="U561" s="26" t="s">
        <v>22</v>
      </c>
      <c r="V561" s="36" t="s">
        <v>3359</v>
      </c>
      <c r="W561" s="26" t="s">
        <v>22</v>
      </c>
      <c r="X561" s="10" t="s">
        <v>22</v>
      </c>
      <c r="Y561" s="10" t="s">
        <v>22</v>
      </c>
      <c r="Z561" s="26" t="s">
        <v>22</v>
      </c>
      <c r="AA561" s="26" t="s">
        <v>22</v>
      </c>
      <c r="AB561" s="4" t="s">
        <v>22</v>
      </c>
      <c r="AC561" s="4" t="s">
        <v>22</v>
      </c>
      <c r="BN561" s="1" t="str">
        <v>OY MERINOVA AB</v>
      </c>
      <c r="BO561" t="s">
        <v>2183</v>
      </c>
      <c r="BP561" cm="1">
        <f t="array" ref="BP561">SUM(IF(FREQUENCY(IF($R$2:$R$3000=BO561, MATCH($C$2:$C$3000, $C$2:$C$3000, 0)), ROW($C$2:$C$3000)-ROW($C$2)+1), 1))</f>
        <v>1</v>
      </c>
      <c r="BV561" t="str">
        <v>OY MERINOVA AB</v>
      </c>
      <c r="BW561" cm="1">
        <f t="array" ref="BW561">SUM(--(FREQUENCY(IF($R$2:$R$1538=BV561, MATCH($C$2:$C$1538, $C$2:$C$1538, 0)), ROW($C$2:$C$1538)-ROW($C$2)+1)&gt;0))</f>
        <v>1</v>
      </c>
    </row>
    <row r="562" spans="1:75" ht="31.8" customHeight="1" x14ac:dyDescent="0.3">
      <c r="A562" s="56">
        <v>17</v>
      </c>
      <c r="B562" s="36" t="s">
        <v>3718</v>
      </c>
      <c r="C562" s="36" t="s">
        <v>3308</v>
      </c>
      <c r="D562" s="36" t="s">
        <v>3180</v>
      </c>
      <c r="E562" s="48">
        <v>101007176</v>
      </c>
      <c r="F562" s="35">
        <v>44197</v>
      </c>
      <c r="G562" s="35">
        <v>45107</v>
      </c>
      <c r="H562" s="35" t="s">
        <v>2900</v>
      </c>
      <c r="I562" s="36" t="s">
        <v>3309</v>
      </c>
      <c r="J562" s="36" t="s">
        <v>3309</v>
      </c>
      <c r="K562" s="36" t="s">
        <v>3311</v>
      </c>
      <c r="L562" s="36" t="s">
        <v>1219</v>
      </c>
      <c r="M562" s="102" t="s">
        <v>3312</v>
      </c>
      <c r="N562" s="36" t="s">
        <v>3313</v>
      </c>
      <c r="O562" s="36" t="s">
        <v>3307</v>
      </c>
      <c r="P562" s="36" t="s">
        <v>689</v>
      </c>
      <c r="Q562" s="97">
        <f>IFERROR(INDEX(BP:BP, MATCH(R562, BN:BN, 0)), "")</f>
        <v>1</v>
      </c>
      <c r="R562" s="36" t="s">
        <v>3352</v>
      </c>
      <c r="S562" s="36" t="s">
        <v>316</v>
      </c>
      <c r="T562" s="36" t="s">
        <v>2970</v>
      </c>
      <c r="U562" s="26" t="s">
        <v>22</v>
      </c>
      <c r="V562" s="36" t="s">
        <v>3359</v>
      </c>
      <c r="W562" s="26" t="s">
        <v>22</v>
      </c>
      <c r="X562" s="10" t="s">
        <v>22</v>
      </c>
      <c r="Y562" s="10" t="s">
        <v>22</v>
      </c>
      <c r="Z562" s="26" t="s">
        <v>22</v>
      </c>
      <c r="AA562" s="26" t="s">
        <v>22</v>
      </c>
      <c r="AB562" s="4" t="s">
        <v>22</v>
      </c>
      <c r="AC562" s="4" t="s">
        <v>22</v>
      </c>
      <c r="BN562" s="93" t="str">
        <v>PARKHUIS LOMBOK</v>
      </c>
      <c r="BO562" t="s">
        <v>2185</v>
      </c>
      <c r="BP562" cm="1">
        <f t="array" ref="BP562">SUM(IF(FREQUENCY(IF($R$2:$R$3000=BO562, MATCH($C$2:$C$3000, $C$2:$C$3000, 0)), ROW($C$2:$C$3000)-ROW($C$2)+1), 1))</f>
        <v>1</v>
      </c>
      <c r="BV562" t="str">
        <v>PARKHUIS LOMBOK</v>
      </c>
      <c r="BW562" cm="1">
        <f t="array" ref="BW562">SUM(--(FREQUENCY(IF($R$2:$R$1538=BV562, MATCH($C$2:$C$1538, $C$2:$C$1538, 0)), ROW($C$2:$C$1538)-ROW($C$2)+1)&gt;0))</f>
        <v>1</v>
      </c>
    </row>
    <row r="563" spans="1:75" ht="31.8" customHeight="1" x14ac:dyDescent="0.3">
      <c r="A563" s="56">
        <v>17</v>
      </c>
      <c r="B563" s="36" t="s">
        <v>3718</v>
      </c>
      <c r="C563" s="36" t="s">
        <v>3308</v>
      </c>
      <c r="D563" s="36" t="s">
        <v>3180</v>
      </c>
      <c r="E563" s="48">
        <v>101007176</v>
      </c>
      <c r="F563" s="35">
        <v>44197</v>
      </c>
      <c r="G563" s="35">
        <v>45107</v>
      </c>
      <c r="H563" s="35" t="s">
        <v>2900</v>
      </c>
      <c r="I563" s="36" t="s">
        <v>3309</v>
      </c>
      <c r="J563" s="36" t="s">
        <v>3309</v>
      </c>
      <c r="K563" s="36" t="s">
        <v>3311</v>
      </c>
      <c r="L563" s="36" t="s">
        <v>1219</v>
      </c>
      <c r="M563" s="102" t="s">
        <v>3312</v>
      </c>
      <c r="N563" s="36" t="s">
        <v>3313</v>
      </c>
      <c r="O563" s="36" t="s">
        <v>3307</v>
      </c>
      <c r="P563" s="36" t="s">
        <v>689</v>
      </c>
      <c r="Q563" s="97">
        <f>IFERROR(INDEX(BP:BP, MATCH(R563, BN:BN, 0)), "")</f>
        <v>1</v>
      </c>
      <c r="R563" s="36" t="s">
        <v>3331</v>
      </c>
      <c r="S563" s="36" t="s">
        <v>121</v>
      </c>
      <c r="T563" s="36" t="s">
        <v>3330</v>
      </c>
      <c r="U563" s="26" t="s">
        <v>22</v>
      </c>
      <c r="V563" s="36" t="s">
        <v>3359</v>
      </c>
      <c r="W563" s="26" t="s">
        <v>22</v>
      </c>
      <c r="X563" s="10" t="s">
        <v>22</v>
      </c>
      <c r="Y563" s="10" t="s">
        <v>22</v>
      </c>
      <c r="Z563" s="26" t="s">
        <v>22</v>
      </c>
      <c r="AA563" s="26" t="s">
        <v>22</v>
      </c>
      <c r="AB563" s="4" t="s">
        <v>22</v>
      </c>
      <c r="AC563" s="4" t="s">
        <v>22</v>
      </c>
      <c r="BN563" s="1" t="str">
        <v>QBUZZ BV</v>
      </c>
      <c r="BO563" t="s">
        <v>2187</v>
      </c>
      <c r="BP563" cm="1">
        <f t="array" ref="BP563">SUM(IF(FREQUENCY(IF($R$2:$R$3000=BO563, MATCH($C$2:$C$3000, $C$2:$C$3000, 0)), ROW($C$2:$C$3000)-ROW($C$2)+1), 1))</f>
        <v>2</v>
      </c>
      <c r="BV563" t="str">
        <v>QBUZZ BV</v>
      </c>
      <c r="BW563" cm="1">
        <f t="array" ref="BW563">SUM(--(FREQUENCY(IF($R$2:$R$1538=BV563, MATCH($C$2:$C$1538, $C$2:$C$1538, 0)), ROW($C$2:$C$1538)-ROW($C$2)+1)&gt;0))</f>
        <v>1</v>
      </c>
    </row>
    <row r="564" spans="1:75" ht="31.8" customHeight="1" x14ac:dyDescent="0.3">
      <c r="A564" s="56">
        <v>17</v>
      </c>
      <c r="B564" s="36" t="s">
        <v>3718</v>
      </c>
      <c r="C564" s="36" t="s">
        <v>3308</v>
      </c>
      <c r="D564" s="36" t="s">
        <v>3180</v>
      </c>
      <c r="E564" s="48">
        <v>101007176</v>
      </c>
      <c r="F564" s="35">
        <v>44197</v>
      </c>
      <c r="G564" s="35">
        <v>45107</v>
      </c>
      <c r="H564" s="35" t="s">
        <v>2900</v>
      </c>
      <c r="I564" s="36" t="s">
        <v>3309</v>
      </c>
      <c r="J564" s="36" t="s">
        <v>3309</v>
      </c>
      <c r="K564" s="36" t="s">
        <v>3311</v>
      </c>
      <c r="L564" s="36" t="s">
        <v>1219</v>
      </c>
      <c r="M564" s="102" t="s">
        <v>3312</v>
      </c>
      <c r="N564" s="36" t="s">
        <v>3313</v>
      </c>
      <c r="O564" s="36" t="s">
        <v>3307</v>
      </c>
      <c r="P564" s="36" t="s">
        <v>689</v>
      </c>
      <c r="Q564" s="97">
        <f>IFERROR(INDEX(BP:BP, MATCH(R564, BN:BN, 0)), "")</f>
        <v>1</v>
      </c>
      <c r="R564" s="36" t="s">
        <v>1892</v>
      </c>
      <c r="S564" s="36" t="s">
        <v>188</v>
      </c>
      <c r="T564" s="36" t="s">
        <v>3351</v>
      </c>
      <c r="U564" s="26" t="s">
        <v>22</v>
      </c>
      <c r="V564" s="36" t="s">
        <v>3359</v>
      </c>
      <c r="W564" s="26" t="s">
        <v>22</v>
      </c>
      <c r="X564" s="10" t="s">
        <v>22</v>
      </c>
      <c r="Y564" s="10" t="s">
        <v>22</v>
      </c>
      <c r="Z564" s="26" t="s">
        <v>22</v>
      </c>
      <c r="AA564" s="26" t="s">
        <v>22</v>
      </c>
      <c r="AB564" s="4" t="s">
        <v>22</v>
      </c>
      <c r="AC564" s="4" t="s">
        <v>22</v>
      </c>
      <c r="BN564" s="93" t="str">
        <v>RIKSBYGGEN EKONOMISK FORENING</v>
      </c>
      <c r="BO564" t="s">
        <v>2189</v>
      </c>
      <c r="BP564" cm="1">
        <f t="array" ref="BP564">SUM(IF(FREQUENCY(IF($R$2:$R$3000=BO564, MATCH($C$2:$C$3000, $C$2:$C$3000, 0)), ROW($C$2:$C$3000)-ROW($C$2)+1), 1))</f>
        <v>3</v>
      </c>
      <c r="BV564" t="str">
        <v>RIKSBYGGEN EKONOMISK FORENING</v>
      </c>
      <c r="BW564" cm="1">
        <f t="array" ref="BW564">SUM(--(FREQUENCY(IF($R$2:$R$1538=BV564, MATCH($C$2:$C$1538, $C$2:$C$1538, 0)), ROW($C$2:$C$1538)-ROW($C$2)+1)&gt;0))</f>
        <v>1</v>
      </c>
    </row>
    <row r="565" spans="1:75" ht="31.8" customHeight="1" x14ac:dyDescent="0.3">
      <c r="A565" s="56">
        <v>17</v>
      </c>
      <c r="B565" s="36" t="s">
        <v>3718</v>
      </c>
      <c r="C565" s="36" t="s">
        <v>3308</v>
      </c>
      <c r="D565" s="36" t="s">
        <v>3180</v>
      </c>
      <c r="E565" s="48">
        <v>101007176</v>
      </c>
      <c r="F565" s="35">
        <v>44197</v>
      </c>
      <c r="G565" s="35">
        <v>45107</v>
      </c>
      <c r="H565" s="35" t="s">
        <v>2900</v>
      </c>
      <c r="I565" s="36" t="s">
        <v>3309</v>
      </c>
      <c r="J565" s="36" t="s">
        <v>3309</v>
      </c>
      <c r="K565" s="36" t="s">
        <v>3311</v>
      </c>
      <c r="L565" s="36" t="s">
        <v>1219</v>
      </c>
      <c r="M565" s="102" t="s">
        <v>3312</v>
      </c>
      <c r="N565" s="36" t="s">
        <v>3313</v>
      </c>
      <c r="O565" s="36" t="s">
        <v>3307</v>
      </c>
      <c r="P565" s="36" t="s">
        <v>679</v>
      </c>
      <c r="Q565" s="97">
        <f>IFERROR(INDEX(BP:BP, MATCH(R565, BN:BN, 0)), "")</f>
        <v>1</v>
      </c>
      <c r="R565" s="36" t="s">
        <v>3310</v>
      </c>
      <c r="S565" s="36" t="s">
        <v>36</v>
      </c>
      <c r="T565" s="36" t="s">
        <v>3314</v>
      </c>
      <c r="U565" s="26" t="s">
        <v>22</v>
      </c>
      <c r="V565" s="36" t="s">
        <v>3359</v>
      </c>
      <c r="W565" s="36" t="s">
        <v>3360</v>
      </c>
      <c r="X565" s="36" t="s">
        <v>3362</v>
      </c>
      <c r="Y565" s="36" t="s">
        <v>3361</v>
      </c>
      <c r="Z565" s="26" t="s">
        <v>22</v>
      </c>
      <c r="AA565" s="26" t="s">
        <v>22</v>
      </c>
      <c r="AB565" s="39" t="s">
        <v>3369</v>
      </c>
      <c r="AC565" s="39" t="s">
        <v>3718</v>
      </c>
      <c r="BN565" s="1" t="str">
        <v>SPINVERSE SWEDEN AB</v>
      </c>
      <c r="BO565" t="s">
        <v>2191</v>
      </c>
      <c r="BP565" cm="1">
        <f t="array" ref="BP565">SUM(IF(FREQUENCY(IF($R$2:$R$3000=BO565, MATCH($C$2:$C$3000, $C$2:$C$3000, 0)), ROW($C$2:$C$3000)-ROW($C$2)+1), 1))</f>
        <v>1</v>
      </c>
      <c r="BV565" t="str">
        <v>SPINVERSE SWEDEN AB</v>
      </c>
      <c r="BW565" cm="1">
        <f t="array" ref="BW565">SUM(--(FREQUENCY(IF($R$2:$R$1538=BV565, MATCH($C$2:$C$1538, $C$2:$C$1538, 0)), ROW($C$2:$C$1538)-ROW($C$2)+1)&gt;0))</f>
        <v>1</v>
      </c>
    </row>
    <row r="566" spans="1:75" ht="31.8" customHeight="1" x14ac:dyDescent="0.3">
      <c r="A566" s="56">
        <v>17</v>
      </c>
      <c r="B566" s="36" t="s">
        <v>3718</v>
      </c>
      <c r="C566" s="36" t="s">
        <v>3308</v>
      </c>
      <c r="D566" s="36" t="s">
        <v>3180</v>
      </c>
      <c r="E566" s="48">
        <v>101007176</v>
      </c>
      <c r="F566" s="35">
        <v>44197</v>
      </c>
      <c r="G566" s="35">
        <v>45107</v>
      </c>
      <c r="H566" s="35" t="s">
        <v>2900</v>
      </c>
      <c r="I566" s="36" t="s">
        <v>3309</v>
      </c>
      <c r="J566" s="36" t="s">
        <v>3309</v>
      </c>
      <c r="K566" s="36" t="s">
        <v>3311</v>
      </c>
      <c r="L566" s="36" t="s">
        <v>1219</v>
      </c>
      <c r="M566" s="102" t="s">
        <v>3312</v>
      </c>
      <c r="N566" s="36" t="s">
        <v>3313</v>
      </c>
      <c r="O566" s="36" t="s">
        <v>3307</v>
      </c>
      <c r="P566" s="36" t="s">
        <v>679</v>
      </c>
      <c r="Q566" s="97">
        <f>IFERROR(INDEX(BP:BP, MATCH(R566, BN:BN, 0)), "")</f>
        <v>1</v>
      </c>
      <c r="R566" s="36" t="s">
        <v>3310</v>
      </c>
      <c r="S566" s="36" t="s">
        <v>36</v>
      </c>
      <c r="T566" s="36" t="s">
        <v>3314</v>
      </c>
      <c r="U566" s="26" t="s">
        <v>22</v>
      </c>
      <c r="V566" s="36" t="s">
        <v>3359</v>
      </c>
      <c r="W566" s="36" t="s">
        <v>3363</v>
      </c>
      <c r="X566" s="36" t="s">
        <v>3364</v>
      </c>
      <c r="Y566" s="36" t="s">
        <v>3365</v>
      </c>
      <c r="Z566" s="26" t="s">
        <v>22</v>
      </c>
      <c r="AA566" s="26" t="s">
        <v>22</v>
      </c>
      <c r="AB566" s="39" t="s">
        <v>3369</v>
      </c>
      <c r="AC566" s="4" t="s">
        <v>22</v>
      </c>
      <c r="BN566" s="93" t="str">
        <v>STEDIN NETBEHEER BV</v>
      </c>
      <c r="BO566" t="s">
        <v>2193</v>
      </c>
      <c r="BP566" cm="1">
        <f t="array" ref="BP566">SUM(IF(FREQUENCY(IF($R$2:$R$3000=BO566, MATCH($C$2:$C$3000, $C$2:$C$3000, 0)), ROW($C$2:$C$3000)-ROW($C$2)+1), 1))</f>
        <v>1</v>
      </c>
      <c r="BV566" t="str">
        <v>STEDIN NETBEHEER BV</v>
      </c>
      <c r="BW566" cm="1">
        <f t="array" ref="BW566">SUM(--(FREQUENCY(IF($R$2:$R$1538=BV566, MATCH($C$2:$C$1538, $C$2:$C$1538, 0)), ROW($C$2:$C$1538)-ROW($C$2)+1)&gt;0))</f>
        <v>2</v>
      </c>
    </row>
    <row r="567" spans="1:75" ht="31.8" customHeight="1" x14ac:dyDescent="0.3">
      <c r="A567" s="56">
        <v>17</v>
      </c>
      <c r="B567" s="36" t="s">
        <v>3718</v>
      </c>
      <c r="C567" s="36" t="s">
        <v>3308</v>
      </c>
      <c r="D567" s="36" t="s">
        <v>3180</v>
      </c>
      <c r="E567" s="48">
        <v>101007176</v>
      </c>
      <c r="F567" s="35">
        <v>44197</v>
      </c>
      <c r="G567" s="35">
        <v>45107</v>
      </c>
      <c r="H567" s="35" t="s">
        <v>2900</v>
      </c>
      <c r="I567" s="36" t="s">
        <v>3309</v>
      </c>
      <c r="J567" s="36" t="s">
        <v>3309</v>
      </c>
      <c r="K567" s="36" t="s">
        <v>3311</v>
      </c>
      <c r="L567" s="36" t="s">
        <v>1219</v>
      </c>
      <c r="M567" s="102" t="s">
        <v>3312</v>
      </c>
      <c r="N567" s="36" t="s">
        <v>3313</v>
      </c>
      <c r="O567" s="36" t="s">
        <v>3307</v>
      </c>
      <c r="P567" s="36" t="s">
        <v>679</v>
      </c>
      <c r="Q567" s="97">
        <f>IFERROR(INDEX(BP:BP, MATCH(R567, BN:BN, 0)), "")</f>
        <v>1</v>
      </c>
      <c r="R567" s="36" t="s">
        <v>3310</v>
      </c>
      <c r="S567" s="36" t="s">
        <v>36</v>
      </c>
      <c r="T567" s="36" t="s">
        <v>3314</v>
      </c>
      <c r="U567" s="26" t="s">
        <v>22</v>
      </c>
      <c r="V567" s="36" t="s">
        <v>3359</v>
      </c>
      <c r="W567" s="36" t="s">
        <v>3366</v>
      </c>
      <c r="X567" s="36" t="s">
        <v>3367</v>
      </c>
      <c r="Y567" s="36" t="s">
        <v>3368</v>
      </c>
      <c r="Z567" s="26" t="s">
        <v>22</v>
      </c>
      <c r="AA567" s="26" t="s">
        <v>22</v>
      </c>
      <c r="AB567" s="39" t="s">
        <v>3369</v>
      </c>
      <c r="AC567" s="4" t="s">
        <v>22</v>
      </c>
      <c r="BN567" s="1" t="str">
        <v>STICHTING BO-EX 91</v>
      </c>
      <c r="BO567" t="s">
        <v>2195</v>
      </c>
      <c r="BP567" cm="1">
        <f t="array" ref="BP567">SUM(IF(FREQUENCY(IF($R$2:$R$3000=BO567, MATCH($C$2:$C$3000, $C$2:$C$3000, 0)), ROW($C$2:$C$3000)-ROW($C$2)+1), 1))</f>
        <v>1</v>
      </c>
      <c r="BV567" t="str">
        <v>STICHTING BO-EX 91</v>
      </c>
      <c r="BW567" cm="1">
        <f t="array" ref="BW567">SUM(--(FREQUENCY(IF($R$2:$R$1538=BV567, MATCH($C$2:$C$1538, $C$2:$C$1538, 0)), ROW($C$2:$C$1538)-ROW($C$2)+1)&gt;0))</f>
        <v>1</v>
      </c>
    </row>
    <row r="568" spans="1:75" ht="31.8" customHeight="1" x14ac:dyDescent="0.3">
      <c r="A568" s="56">
        <v>17</v>
      </c>
      <c r="B568" s="36" t="s">
        <v>3718</v>
      </c>
      <c r="C568" s="36" t="s">
        <v>3308</v>
      </c>
      <c r="D568" s="36" t="s">
        <v>3180</v>
      </c>
      <c r="E568" s="48">
        <v>101007176</v>
      </c>
      <c r="F568" s="35">
        <v>44197</v>
      </c>
      <c r="G568" s="35">
        <v>45107</v>
      </c>
      <c r="H568" s="35" t="s">
        <v>2900</v>
      </c>
      <c r="I568" s="36" t="s">
        <v>3309</v>
      </c>
      <c r="J568" s="36" t="s">
        <v>3309</v>
      </c>
      <c r="K568" s="36" t="s">
        <v>3311</v>
      </c>
      <c r="L568" s="36" t="s">
        <v>1219</v>
      </c>
      <c r="M568" s="102" t="s">
        <v>3312</v>
      </c>
      <c r="N568" s="36" t="s">
        <v>3313</v>
      </c>
      <c r="O568" s="36" t="s">
        <v>3307</v>
      </c>
      <c r="P568" s="36" t="s">
        <v>689</v>
      </c>
      <c r="Q568" s="97">
        <f>IFERROR(INDEX(BP:BP, MATCH(R568, BN:BN, 0)), "")</f>
        <v>1</v>
      </c>
      <c r="R568" s="36" t="s">
        <v>3341</v>
      </c>
      <c r="S568" s="36" t="s">
        <v>38</v>
      </c>
      <c r="T568" s="36" t="s">
        <v>3340</v>
      </c>
      <c r="U568" s="26" t="s">
        <v>22</v>
      </c>
      <c r="V568" s="36" t="s">
        <v>3359</v>
      </c>
      <c r="W568" s="26" t="s">
        <v>22</v>
      </c>
      <c r="X568" s="10" t="s">
        <v>22</v>
      </c>
      <c r="Y568" s="10" t="s">
        <v>22</v>
      </c>
      <c r="Z568" s="26" t="s">
        <v>22</v>
      </c>
      <c r="AA568" s="26" t="s">
        <v>22</v>
      </c>
      <c r="AB568" s="4" t="s">
        <v>22</v>
      </c>
      <c r="AC568" s="4" t="s">
        <v>22</v>
      </c>
      <c r="BN568" s="93" t="str">
        <v>STICHTING HOGESCHOOL VOOR DE KUNSTEN UTRECHT</v>
      </c>
      <c r="BO568" t="s">
        <v>2197</v>
      </c>
      <c r="BP568" cm="1">
        <f t="array" ref="BP568">SUM(IF(FREQUENCY(IF($R$2:$R$3000=BO568, MATCH($C$2:$C$3000, $C$2:$C$3000, 0)), ROW($C$2:$C$3000)-ROW($C$2)+1), 1))</f>
        <v>1</v>
      </c>
      <c r="BV568" t="str">
        <v>STICHTING HOGESCHOOL VOOR DE KUNSTEN UTRECHT</v>
      </c>
      <c r="BW568" cm="1">
        <f t="array" ref="BW568">SUM(--(FREQUENCY(IF($R$2:$R$1538=BV568, MATCH($C$2:$C$1538, $C$2:$C$1538, 0)), ROW($C$2:$C$1538)-ROW($C$2)+1)&gt;0))</f>
        <v>1</v>
      </c>
    </row>
    <row r="569" spans="1:75" ht="31.8" customHeight="1" x14ac:dyDescent="0.3">
      <c r="A569" s="56">
        <v>17</v>
      </c>
      <c r="B569" s="36" t="s">
        <v>3718</v>
      </c>
      <c r="C569" s="36" t="s">
        <v>3308</v>
      </c>
      <c r="D569" s="36" t="s">
        <v>3180</v>
      </c>
      <c r="E569" s="48">
        <v>101007176</v>
      </c>
      <c r="F569" s="35">
        <v>44197</v>
      </c>
      <c r="G569" s="35">
        <v>45107</v>
      </c>
      <c r="H569" s="35" t="s">
        <v>2900</v>
      </c>
      <c r="I569" s="36" t="s">
        <v>3309</v>
      </c>
      <c r="J569" s="36" t="s">
        <v>3309</v>
      </c>
      <c r="K569" s="36" t="s">
        <v>3311</v>
      </c>
      <c r="L569" s="36" t="s">
        <v>1219</v>
      </c>
      <c r="M569" s="102" t="s">
        <v>3312</v>
      </c>
      <c r="N569" s="36" t="s">
        <v>3313</v>
      </c>
      <c r="O569" s="36" t="s">
        <v>3307</v>
      </c>
      <c r="P569" s="36" t="s">
        <v>689</v>
      </c>
      <c r="Q569" s="97">
        <f>IFERROR(INDEX(BP:BP, MATCH(R569, BN:BN, 0)), "")</f>
        <v>1</v>
      </c>
      <c r="R569" s="36" t="s">
        <v>3349</v>
      </c>
      <c r="S569" s="36" t="s">
        <v>769</v>
      </c>
      <c r="T569" s="36" t="s">
        <v>3348</v>
      </c>
      <c r="U569" s="26" t="s">
        <v>22</v>
      </c>
      <c r="V569" s="36" t="s">
        <v>3359</v>
      </c>
      <c r="W569" s="26" t="s">
        <v>22</v>
      </c>
      <c r="X569" s="10" t="s">
        <v>22</v>
      </c>
      <c r="Y569" s="10" t="s">
        <v>22</v>
      </c>
      <c r="Z569" s="26" t="s">
        <v>22</v>
      </c>
      <c r="AA569" s="26" t="s">
        <v>22</v>
      </c>
      <c r="AB569" s="4" t="s">
        <v>22</v>
      </c>
      <c r="AC569" s="4" t="s">
        <v>22</v>
      </c>
      <c r="BN569" s="1" t="str">
        <v>TRIVECTOR TRAFFIC AB</v>
      </c>
      <c r="BO569" t="s">
        <v>2199</v>
      </c>
      <c r="BP569" cm="1">
        <f t="array" ref="BP569">SUM(IF(FREQUENCY(IF($R$2:$R$3000=BO569, MATCH($C$2:$C$3000, $C$2:$C$3000, 0)), ROW($C$2:$C$3000)-ROW($C$2)+1), 1))</f>
        <v>1</v>
      </c>
      <c r="BV569" t="str">
        <v>TRIVECTOR TRAFFIC AB</v>
      </c>
      <c r="BW569" cm="1">
        <f t="array" ref="BW569">SUM(--(FREQUENCY(IF($R$2:$R$1538=BV569, MATCH($C$2:$C$1538, $C$2:$C$1538, 0)), ROW($C$2:$C$1538)-ROW($C$2)+1)&gt;0))</f>
        <v>1</v>
      </c>
    </row>
    <row r="570" spans="1:75" ht="31.8" customHeight="1" x14ac:dyDescent="0.3">
      <c r="A570" s="56">
        <v>17</v>
      </c>
      <c r="B570" s="36" t="s">
        <v>3718</v>
      </c>
      <c r="C570" s="36" t="s">
        <v>3308</v>
      </c>
      <c r="D570" s="36" t="s">
        <v>3180</v>
      </c>
      <c r="E570" s="48">
        <v>101007176</v>
      </c>
      <c r="F570" s="35">
        <v>44197</v>
      </c>
      <c r="G570" s="35">
        <v>45107</v>
      </c>
      <c r="H570" s="35" t="s">
        <v>2900</v>
      </c>
      <c r="I570" s="36" t="s">
        <v>3309</v>
      </c>
      <c r="J570" s="36" t="s">
        <v>3309</v>
      </c>
      <c r="K570" s="36" t="s">
        <v>3311</v>
      </c>
      <c r="L570" s="36" t="s">
        <v>1219</v>
      </c>
      <c r="M570" s="102" t="s">
        <v>3312</v>
      </c>
      <c r="N570" s="36" t="s">
        <v>3313</v>
      </c>
      <c r="O570" s="36" t="s">
        <v>3307</v>
      </c>
      <c r="P570" s="36" t="s">
        <v>689</v>
      </c>
      <c r="Q570" s="97">
        <f>IFERROR(INDEX(BP:BP, MATCH(R570, BN:BN, 0)), "")</f>
        <v>2</v>
      </c>
      <c r="R570" s="36" t="s">
        <v>461</v>
      </c>
      <c r="S570" s="36" t="s">
        <v>61</v>
      </c>
      <c r="T570" s="36" t="s">
        <v>3343</v>
      </c>
      <c r="U570" s="26" t="s">
        <v>22</v>
      </c>
      <c r="V570" s="36" t="s">
        <v>3359</v>
      </c>
      <c r="W570" s="26" t="s">
        <v>22</v>
      </c>
      <c r="X570" s="10" t="s">
        <v>22</v>
      </c>
      <c r="Y570" s="10" t="s">
        <v>22</v>
      </c>
      <c r="Z570" s="26" t="s">
        <v>22</v>
      </c>
      <c r="AA570" s="26" t="s">
        <v>22</v>
      </c>
      <c r="AB570" s="4" t="s">
        <v>22</v>
      </c>
      <c r="AC570" s="4" t="s">
        <v>22</v>
      </c>
      <c r="BN570" s="93" t="str">
        <v>TYRENS SVERIGE AB</v>
      </c>
      <c r="BO570" t="s">
        <v>2201</v>
      </c>
      <c r="BP570" cm="1">
        <f t="array" ref="BP570">SUM(IF(FREQUENCY(IF($R$2:$R$3000=BO570, MATCH($C$2:$C$3000, $C$2:$C$3000, 0)), ROW($C$2:$C$3000)-ROW($C$2)+1), 1))</f>
        <v>2</v>
      </c>
      <c r="BV570" t="str">
        <v>TYRENS SVERIGE AB</v>
      </c>
      <c r="BW570" cm="1">
        <f t="array" ref="BW570">SUM(--(FREQUENCY(IF($R$2:$R$1538=BV570, MATCH($C$2:$C$1538, $C$2:$C$1538, 0)), ROW($C$2:$C$1538)-ROW($C$2)+1)&gt;0))</f>
        <v>1</v>
      </c>
    </row>
    <row r="571" spans="1:75" ht="31.8" customHeight="1" x14ac:dyDescent="0.3">
      <c r="A571" s="56">
        <v>17</v>
      </c>
      <c r="B571" s="36" t="s">
        <v>3718</v>
      </c>
      <c r="C571" s="36" t="s">
        <v>3308</v>
      </c>
      <c r="D571" s="36" t="s">
        <v>3180</v>
      </c>
      <c r="E571" s="48">
        <v>101007176</v>
      </c>
      <c r="F571" s="35">
        <v>44197</v>
      </c>
      <c r="G571" s="35">
        <v>45107</v>
      </c>
      <c r="H571" s="35" t="s">
        <v>2900</v>
      </c>
      <c r="I571" s="36" t="s">
        <v>3309</v>
      </c>
      <c r="J571" s="36" t="s">
        <v>3309</v>
      </c>
      <c r="K571" s="36" t="s">
        <v>3311</v>
      </c>
      <c r="L571" s="36" t="s">
        <v>1219</v>
      </c>
      <c r="M571" s="102" t="s">
        <v>3312</v>
      </c>
      <c r="N571" s="36" t="s">
        <v>3313</v>
      </c>
      <c r="O571" s="36" t="s">
        <v>3307</v>
      </c>
      <c r="P571" s="36" t="s">
        <v>689</v>
      </c>
      <c r="Q571" s="97">
        <f>IFERROR(INDEX(BP:BP, MATCH(R571, BN:BN, 0)), "")</f>
        <v>1</v>
      </c>
      <c r="R571" s="36" t="s">
        <v>3339</v>
      </c>
      <c r="S571" s="36" t="s">
        <v>701</v>
      </c>
      <c r="T571" s="36" t="s">
        <v>3338</v>
      </c>
      <c r="U571" s="26" t="s">
        <v>22</v>
      </c>
      <c r="V571" s="36" t="s">
        <v>3359</v>
      </c>
      <c r="W571" s="26" t="s">
        <v>22</v>
      </c>
      <c r="X571" s="10" t="s">
        <v>22</v>
      </c>
      <c r="Y571" s="10" t="s">
        <v>22</v>
      </c>
      <c r="Z571" s="26" t="s">
        <v>22</v>
      </c>
      <c r="AA571" s="26" t="s">
        <v>22</v>
      </c>
      <c r="AB571" s="4" t="s">
        <v>22</v>
      </c>
      <c r="AC571" s="4" t="s">
        <v>22</v>
      </c>
      <c r="BN571" s="1" t="str">
        <v>UNIVERSITATEA POLITEHNICA DIN BUCURESTI</v>
      </c>
      <c r="BO571" t="s">
        <v>2202</v>
      </c>
      <c r="BP571" cm="1">
        <f t="array" ref="BP571">SUM(IF(FREQUENCY(IF($R$2:$R$3000=BO571, MATCH($C$2:$C$3000, $C$2:$C$3000, 0)), ROW($C$2:$C$3000)-ROW($C$2)+1), 1))</f>
        <v>1</v>
      </c>
      <c r="BV571" t="str">
        <v>UNIVERSITATEA POLITEHNICA DIN BUCURESTI</v>
      </c>
      <c r="BW571" cm="1">
        <f t="array" ref="BW571">SUM(--(FREQUENCY(IF($R$2:$R$1538=BV571, MATCH($C$2:$C$1538, $C$2:$C$1538, 0)), ROW($C$2:$C$1538)-ROW($C$2)+1)&gt;0))</f>
        <v>1</v>
      </c>
    </row>
    <row r="572" spans="1:75" ht="31.8" customHeight="1" x14ac:dyDescent="0.3">
      <c r="A572" s="56">
        <v>17</v>
      </c>
      <c r="B572" s="36" t="s">
        <v>3718</v>
      </c>
      <c r="C572" s="36" t="s">
        <v>3308</v>
      </c>
      <c r="D572" s="36" t="s">
        <v>3180</v>
      </c>
      <c r="E572" s="48">
        <v>101007176</v>
      </c>
      <c r="F572" s="35">
        <v>44197</v>
      </c>
      <c r="G572" s="35">
        <v>45107</v>
      </c>
      <c r="H572" s="35" t="s">
        <v>2900</v>
      </c>
      <c r="I572" s="36" t="s">
        <v>3309</v>
      </c>
      <c r="J572" s="36" t="s">
        <v>3309</v>
      </c>
      <c r="K572" s="36" t="s">
        <v>3311</v>
      </c>
      <c r="L572" s="36" t="s">
        <v>1219</v>
      </c>
      <c r="M572" s="102" t="s">
        <v>3312</v>
      </c>
      <c r="N572" s="36" t="s">
        <v>3313</v>
      </c>
      <c r="O572" s="36" t="s">
        <v>3307</v>
      </c>
      <c r="P572" s="36" t="s">
        <v>457</v>
      </c>
      <c r="Q572" s="97">
        <f>IFERROR(INDEX(BP:BP, MATCH(R572, BN:BN, 0)), "")</f>
        <v>1</v>
      </c>
      <c r="R572" s="36" t="s">
        <v>3316</v>
      </c>
      <c r="S572" s="36" t="s">
        <v>769</v>
      </c>
      <c r="T572" s="36" t="s">
        <v>3315</v>
      </c>
      <c r="U572" s="26" t="s">
        <v>22</v>
      </c>
      <c r="V572" s="36" t="s">
        <v>3359</v>
      </c>
      <c r="W572" s="26" t="s">
        <v>22</v>
      </c>
      <c r="X572" s="10" t="s">
        <v>22</v>
      </c>
      <c r="Y572" s="10" t="s">
        <v>22</v>
      </c>
      <c r="Z572" s="26" t="s">
        <v>22</v>
      </c>
      <c r="AA572" s="26" t="s">
        <v>22</v>
      </c>
      <c r="AB572" s="4" t="s">
        <v>22</v>
      </c>
      <c r="AC572" s="4" t="s">
        <v>22</v>
      </c>
      <c r="BN572" s="93" t="str">
        <v>UNIVERSITE COTE D'AZUR</v>
      </c>
      <c r="BO572" t="s">
        <v>2203</v>
      </c>
      <c r="BP572" cm="1">
        <f t="array" ref="BP572">SUM(IF(FREQUENCY(IF($R$2:$R$3000=BO572, MATCH($C$2:$C$3000, $C$2:$C$3000, 0)), ROW($C$2:$C$3000)-ROW($C$2)+1), 1))</f>
        <v>2</v>
      </c>
      <c r="BV572" t="str">
        <v>UNIVERSITE COTE D'AZUR</v>
      </c>
      <c r="BW572" cm="1">
        <f t="array" ref="BW572">SUM(--(FREQUENCY(IF($R$2:$R$1538=BV572, MATCH($C$2:$C$1538, $C$2:$C$1538, 0)), ROW($C$2:$C$1538)-ROW($C$2)+1)&gt;0))</f>
        <v>1</v>
      </c>
    </row>
    <row r="573" spans="1:75" ht="31.8" customHeight="1" x14ac:dyDescent="0.3">
      <c r="A573" s="56">
        <v>17</v>
      </c>
      <c r="B573" s="36" t="s">
        <v>3718</v>
      </c>
      <c r="C573" s="36" t="s">
        <v>3308</v>
      </c>
      <c r="D573" s="36" t="s">
        <v>3180</v>
      </c>
      <c r="E573" s="48">
        <v>101007176</v>
      </c>
      <c r="F573" s="35">
        <v>44197</v>
      </c>
      <c r="G573" s="35">
        <v>45107</v>
      </c>
      <c r="H573" s="35" t="s">
        <v>2900</v>
      </c>
      <c r="I573" s="36" t="s">
        <v>3309</v>
      </c>
      <c r="J573" s="36" t="s">
        <v>3309</v>
      </c>
      <c r="K573" s="36" t="s">
        <v>3311</v>
      </c>
      <c r="L573" s="36" t="s">
        <v>1219</v>
      </c>
      <c r="M573" s="102" t="s">
        <v>3312</v>
      </c>
      <c r="N573" s="36" t="s">
        <v>3313</v>
      </c>
      <c r="O573" s="36" t="s">
        <v>3307</v>
      </c>
      <c r="P573" s="36" t="s">
        <v>689</v>
      </c>
      <c r="Q573" s="97">
        <f>IFERROR(INDEX(BP:BP, MATCH(R573, BN:BN, 0)), "")</f>
        <v>1</v>
      </c>
      <c r="R573" s="36" t="s">
        <v>3333</v>
      </c>
      <c r="S573" s="36" t="s">
        <v>318</v>
      </c>
      <c r="T573" s="36" t="s">
        <v>3332</v>
      </c>
      <c r="U573" s="26" t="s">
        <v>22</v>
      </c>
      <c r="V573" s="36" t="s">
        <v>3359</v>
      </c>
      <c r="W573" s="26" t="s">
        <v>22</v>
      </c>
      <c r="X573" s="10" t="s">
        <v>22</v>
      </c>
      <c r="Y573" s="10" t="s">
        <v>22</v>
      </c>
      <c r="Z573" s="26" t="s">
        <v>22</v>
      </c>
      <c r="AA573" s="26" t="s">
        <v>22</v>
      </c>
      <c r="AB573" s="4" t="s">
        <v>22</v>
      </c>
      <c r="AC573" s="4" t="s">
        <v>22</v>
      </c>
      <c r="BN573" s="1" t="str">
        <v>UNIVERSITEIT UTRECHT</v>
      </c>
      <c r="BO573" t="s">
        <v>2204</v>
      </c>
      <c r="BP573" cm="1">
        <f t="array" ref="BP573">SUM(IF(FREQUENCY(IF($R$2:$R$3000=BO573, MATCH($C$2:$C$3000, $C$2:$C$3000, 0)), ROW($C$2:$C$3000)-ROW($C$2)+1), 1))</f>
        <v>1</v>
      </c>
      <c r="BV573" t="str">
        <v>UNIVERSITEIT UTRECHT</v>
      </c>
      <c r="BW573" cm="1">
        <f t="array" ref="BW573">SUM(--(FREQUENCY(IF($R$2:$R$1538=BV573, MATCH($C$2:$C$1538, $C$2:$C$1538, 0)), ROW($C$2:$C$1538)-ROW($C$2)+1)&gt;0))</f>
        <v>2</v>
      </c>
    </row>
    <row r="574" spans="1:75" ht="31.8" customHeight="1" x14ac:dyDescent="0.3">
      <c r="A574" s="56">
        <v>17</v>
      </c>
      <c r="B574" s="36" t="s">
        <v>3718</v>
      </c>
      <c r="C574" s="36" t="s">
        <v>3308</v>
      </c>
      <c r="D574" s="36" t="s">
        <v>3180</v>
      </c>
      <c r="E574" s="48">
        <v>101007176</v>
      </c>
      <c r="F574" s="35">
        <v>44197</v>
      </c>
      <c r="G574" s="35">
        <v>45107</v>
      </c>
      <c r="H574" s="35" t="s">
        <v>2900</v>
      </c>
      <c r="I574" s="36" t="s">
        <v>3309</v>
      </c>
      <c r="J574" s="36" t="s">
        <v>3309</v>
      </c>
      <c r="K574" s="36" t="s">
        <v>3311</v>
      </c>
      <c r="L574" s="36" t="s">
        <v>1219</v>
      </c>
      <c r="M574" s="102" t="s">
        <v>3312</v>
      </c>
      <c r="N574" s="36" t="s">
        <v>3313</v>
      </c>
      <c r="O574" s="36" t="s">
        <v>3307</v>
      </c>
      <c r="P574" s="36" t="s">
        <v>457</v>
      </c>
      <c r="Q574" s="97">
        <f>IFERROR(INDEX(BP:BP, MATCH(R574, BN:BN, 0)), "")</f>
        <v>1</v>
      </c>
      <c r="R574" s="36" t="s">
        <v>3358</v>
      </c>
      <c r="S574" s="36" t="s">
        <v>38</v>
      </c>
      <c r="T574" s="36" t="s">
        <v>3357</v>
      </c>
      <c r="U574" s="26" t="s">
        <v>22</v>
      </c>
      <c r="V574" s="36" t="s">
        <v>3359</v>
      </c>
      <c r="W574" s="26" t="s">
        <v>22</v>
      </c>
      <c r="X574" s="10" t="s">
        <v>22</v>
      </c>
      <c r="Y574" s="10" t="s">
        <v>22</v>
      </c>
      <c r="Z574" s="26" t="s">
        <v>22</v>
      </c>
      <c r="AA574" s="26" t="s">
        <v>22</v>
      </c>
      <c r="AB574" s="4" t="s">
        <v>22</v>
      </c>
      <c r="AC574" s="4" t="s">
        <v>22</v>
      </c>
      <c r="BN574" s="93" t="str">
        <v>UTRECHT SUSTAINABILITY INSTITUTE COOPERATIE UA</v>
      </c>
      <c r="BO574" t="s">
        <v>2210</v>
      </c>
      <c r="BP574" cm="1">
        <f t="array" ref="BP574">SUM(IF(FREQUENCY(IF($R$2:$R$3000=BO574, MATCH($C$2:$C$3000, $C$2:$C$3000, 0)), ROW($C$2:$C$3000)-ROW($C$2)+1), 1))</f>
        <v>2</v>
      </c>
      <c r="BV574" t="str">
        <v>UTRECHT SUSTAINABILITY INSTITUTE COOPERATIE UA</v>
      </c>
      <c r="BW574" cm="1">
        <f t="array" ref="BW574">SUM(--(FREQUENCY(IF($R$2:$R$1538=BV574, MATCH($C$2:$C$1538, $C$2:$C$1538, 0)), ROW($C$2:$C$1538)-ROW($C$2)+1)&gt;0))</f>
        <v>1</v>
      </c>
    </row>
    <row r="575" spans="1:75" ht="31.8" customHeight="1" x14ac:dyDescent="0.3">
      <c r="A575" s="56">
        <v>17</v>
      </c>
      <c r="B575" s="36" t="s">
        <v>3718</v>
      </c>
      <c r="C575" s="36" t="s">
        <v>3308</v>
      </c>
      <c r="D575" s="36" t="s">
        <v>3180</v>
      </c>
      <c r="E575" s="48">
        <v>101007176</v>
      </c>
      <c r="F575" s="35">
        <v>44197</v>
      </c>
      <c r="G575" s="35">
        <v>45107</v>
      </c>
      <c r="H575" s="35" t="s">
        <v>2900</v>
      </c>
      <c r="I575" s="36" t="s">
        <v>3309</v>
      </c>
      <c r="J575" s="36" t="s">
        <v>3309</v>
      </c>
      <c r="K575" s="36" t="s">
        <v>3311</v>
      </c>
      <c r="L575" s="36" t="s">
        <v>1219</v>
      </c>
      <c r="M575" s="102" t="s">
        <v>3312</v>
      </c>
      <c r="N575" s="36" t="s">
        <v>3313</v>
      </c>
      <c r="O575" s="36" t="s">
        <v>3307</v>
      </c>
      <c r="P575" s="36" t="s">
        <v>457</v>
      </c>
      <c r="Q575" s="97">
        <f>IFERROR(INDEX(BP:BP, MATCH(R575, BN:BN, 0)), "")</f>
        <v>1</v>
      </c>
      <c r="R575" s="36" t="s">
        <v>3320</v>
      </c>
      <c r="S575" s="36" t="s">
        <v>38</v>
      </c>
      <c r="T575" s="36" t="s">
        <v>3319</v>
      </c>
      <c r="U575" s="26" t="s">
        <v>22</v>
      </c>
      <c r="V575" s="36" t="s">
        <v>3359</v>
      </c>
      <c r="W575" s="26" t="s">
        <v>22</v>
      </c>
      <c r="X575" s="10" t="s">
        <v>22</v>
      </c>
      <c r="Y575" s="10" t="s">
        <v>22</v>
      </c>
      <c r="Z575" s="26" t="s">
        <v>22</v>
      </c>
      <c r="AA575" s="26" t="s">
        <v>22</v>
      </c>
      <c r="AB575" s="4" t="s">
        <v>22</v>
      </c>
      <c r="AC575" s="4" t="s">
        <v>22</v>
      </c>
      <c r="BN575" s="1" t="str">
        <v>UTRECHTINC CV</v>
      </c>
      <c r="BO575" t="s">
        <v>2217</v>
      </c>
      <c r="BP575" cm="1">
        <f t="array" ref="BP575">SUM(IF(FREQUENCY(IF($R$2:$R$3000=BO575, MATCH($C$2:$C$3000, $C$2:$C$3000, 0)), ROW($C$2:$C$3000)-ROW($C$2)+1), 1))</f>
        <v>1</v>
      </c>
      <c r="BV575" t="str">
        <v>UTRECHTINC CV</v>
      </c>
      <c r="BW575" cm="1">
        <f t="array" ref="BW575">SUM(--(FREQUENCY(IF($R$2:$R$1538=BV575, MATCH($C$2:$C$1538, $C$2:$C$1538, 0)), ROW($C$2:$C$1538)-ROW($C$2)+1)&gt;0))</f>
        <v>1</v>
      </c>
    </row>
    <row r="576" spans="1:75" ht="31.8" customHeight="1" x14ac:dyDescent="0.3">
      <c r="A576" s="56">
        <v>17</v>
      </c>
      <c r="B576" s="36" t="s">
        <v>3718</v>
      </c>
      <c r="C576" s="36" t="s">
        <v>3308</v>
      </c>
      <c r="D576" s="36" t="s">
        <v>3180</v>
      </c>
      <c r="E576" s="48">
        <v>101007176</v>
      </c>
      <c r="F576" s="35">
        <v>44197</v>
      </c>
      <c r="G576" s="35">
        <v>45107</v>
      </c>
      <c r="H576" s="35" t="s">
        <v>2900</v>
      </c>
      <c r="I576" s="36" t="s">
        <v>3309</v>
      </c>
      <c r="J576" s="36" t="s">
        <v>3309</v>
      </c>
      <c r="K576" s="36" t="s">
        <v>3311</v>
      </c>
      <c r="L576" s="36" t="s">
        <v>1219</v>
      </c>
      <c r="M576" s="102" t="s">
        <v>3312</v>
      </c>
      <c r="N576" s="36" t="s">
        <v>3313</v>
      </c>
      <c r="O576" s="36" t="s">
        <v>3307</v>
      </c>
      <c r="P576" s="36" t="s">
        <v>689</v>
      </c>
      <c r="Q576" s="97">
        <f>IFERROR(INDEX(BP:BP, MATCH(R576, BN:BN, 0)), "")</f>
        <v>1</v>
      </c>
      <c r="R576" s="36" t="s">
        <v>3323</v>
      </c>
      <c r="S576" s="36" t="s">
        <v>3322</v>
      </c>
      <c r="T576" s="36" t="s">
        <v>3321</v>
      </c>
      <c r="U576" s="26" t="s">
        <v>22</v>
      </c>
      <c r="V576" s="36" t="s">
        <v>3359</v>
      </c>
      <c r="W576" s="26" t="s">
        <v>22</v>
      </c>
      <c r="X576" s="10" t="s">
        <v>22</v>
      </c>
      <c r="Y576" s="10" t="s">
        <v>22</v>
      </c>
      <c r="Z576" s="26" t="s">
        <v>22</v>
      </c>
      <c r="AA576" s="26" t="s">
        <v>22</v>
      </c>
      <c r="AB576" s="4" t="s">
        <v>22</v>
      </c>
      <c r="AC576" s="4" t="s">
        <v>22</v>
      </c>
      <c r="BN576" s="93" t="str">
        <v>VAASAN KAUPUNKI</v>
      </c>
      <c r="BO576" t="s">
        <v>2219</v>
      </c>
      <c r="BP576" cm="1">
        <f t="array" ref="BP576">SUM(IF(FREQUENCY(IF($R$2:$R$3000=BO576, MATCH($C$2:$C$3000, $C$2:$C$3000, 0)), ROW($C$2:$C$3000)-ROW($C$2)+1), 1))</f>
        <v>1</v>
      </c>
      <c r="BV576" t="str">
        <v>VAASAN KAUPUNKI</v>
      </c>
      <c r="BW576" cm="1">
        <f t="array" ref="BW576">SUM(--(FREQUENCY(IF($R$2:$R$1538=BV576, MATCH($C$2:$C$1538, $C$2:$C$1538, 0)), ROW($C$2:$C$1538)-ROW($C$2)+1)&gt;0))</f>
        <v>1</v>
      </c>
    </row>
    <row r="577" spans="1:75" ht="31.8" customHeight="1" x14ac:dyDescent="0.3">
      <c r="A577" s="56">
        <v>17</v>
      </c>
      <c r="B577" s="36" t="s">
        <v>3718</v>
      </c>
      <c r="C577" s="36" t="s">
        <v>3308</v>
      </c>
      <c r="D577" s="36" t="s">
        <v>3180</v>
      </c>
      <c r="E577" s="48">
        <v>101007176</v>
      </c>
      <c r="F577" s="35">
        <v>44197</v>
      </c>
      <c r="G577" s="35">
        <v>45107</v>
      </c>
      <c r="H577" s="35" t="s">
        <v>2900</v>
      </c>
      <c r="I577" s="36" t="s">
        <v>3309</v>
      </c>
      <c r="J577" s="36" t="s">
        <v>3309</v>
      </c>
      <c r="K577" s="36" t="s">
        <v>3311</v>
      </c>
      <c r="L577" s="36" t="s">
        <v>1219</v>
      </c>
      <c r="M577" s="102" t="s">
        <v>3312</v>
      </c>
      <c r="N577" s="36" t="s">
        <v>3313</v>
      </c>
      <c r="O577" s="36" t="s">
        <v>3307</v>
      </c>
      <c r="P577" s="36" t="s">
        <v>457</v>
      </c>
      <c r="Q577" s="97">
        <f>IFERROR(INDEX(BP:BP, MATCH(R577, BN:BN, 0)), "")</f>
        <v>1</v>
      </c>
      <c r="R577" s="36" t="s">
        <v>3356</v>
      </c>
      <c r="S577" s="36" t="s">
        <v>188</v>
      </c>
      <c r="T577" s="36" t="s">
        <v>3355</v>
      </c>
      <c r="U577" s="26" t="s">
        <v>22</v>
      </c>
      <c r="V577" s="36" t="s">
        <v>3359</v>
      </c>
      <c r="W577" s="26" t="s">
        <v>22</v>
      </c>
      <c r="X577" s="10" t="s">
        <v>22</v>
      </c>
      <c r="Y577" s="10" t="s">
        <v>22</v>
      </c>
      <c r="Z577" s="26" t="s">
        <v>22</v>
      </c>
      <c r="AA577" s="26" t="s">
        <v>22</v>
      </c>
      <c r="AB577" s="4" t="s">
        <v>22</v>
      </c>
      <c r="AC577" s="4" t="s">
        <v>22</v>
      </c>
      <c r="BN577" s="1" t="str">
        <v>VAASAN YLIOPISTO</v>
      </c>
      <c r="BO577" t="s">
        <v>2221</v>
      </c>
      <c r="BP577" cm="1">
        <f t="array" ref="BP577">SUM(IF(FREQUENCY(IF($R$2:$R$3000=BO577, MATCH($C$2:$C$3000, $C$2:$C$3000, 0)), ROW($C$2:$C$3000)-ROW($C$2)+1), 1))</f>
        <v>1</v>
      </c>
      <c r="BV577" t="str">
        <v>VAASAN YLIOPISTO</v>
      </c>
      <c r="BW577" cm="1">
        <f t="array" ref="BW577">SUM(--(FREQUENCY(IF($R$2:$R$1538=BV577, MATCH($C$2:$C$1538, $C$2:$C$1538, 0)), ROW($C$2:$C$1538)-ROW($C$2)+1)&gt;0))</f>
        <v>1</v>
      </c>
    </row>
    <row r="578" spans="1:75" ht="31.8" customHeight="1" x14ac:dyDescent="0.3">
      <c r="A578" s="56">
        <v>17</v>
      </c>
      <c r="B578" s="36" t="s">
        <v>3718</v>
      </c>
      <c r="C578" s="36" t="s">
        <v>3308</v>
      </c>
      <c r="D578" s="36" t="s">
        <v>3180</v>
      </c>
      <c r="E578" s="48">
        <v>101007176</v>
      </c>
      <c r="F578" s="35">
        <v>44197</v>
      </c>
      <c r="G578" s="35">
        <v>45107</v>
      </c>
      <c r="H578" s="35" t="s">
        <v>2900</v>
      </c>
      <c r="I578" s="36" t="s">
        <v>3309</v>
      </c>
      <c r="J578" s="36" t="s">
        <v>3309</v>
      </c>
      <c r="K578" s="36" t="s">
        <v>3311</v>
      </c>
      <c r="L578" s="36" t="s">
        <v>1219</v>
      </c>
      <c r="M578" s="102" t="s">
        <v>3312</v>
      </c>
      <c r="N578" s="36" t="s">
        <v>3313</v>
      </c>
      <c r="O578" s="36" t="s">
        <v>3307</v>
      </c>
      <c r="P578" s="36" t="s">
        <v>689</v>
      </c>
      <c r="Q578" s="97">
        <f>IFERROR(INDEX(BP:BP, MATCH(R578, BN:BN, 0)), "")</f>
        <v>1</v>
      </c>
      <c r="R578" s="36" t="s">
        <v>3327</v>
      </c>
      <c r="S578" s="36" t="s">
        <v>238</v>
      </c>
      <c r="T578" s="36" t="s">
        <v>3326</v>
      </c>
      <c r="U578" s="26" t="s">
        <v>22</v>
      </c>
      <c r="V578" s="36" t="s">
        <v>3359</v>
      </c>
      <c r="W578" s="26" t="s">
        <v>22</v>
      </c>
      <c r="X578" s="10" t="s">
        <v>22</v>
      </c>
      <c r="Y578" s="10" t="s">
        <v>22</v>
      </c>
      <c r="Z578" s="26" t="s">
        <v>22</v>
      </c>
      <c r="AA578" s="26" t="s">
        <v>22</v>
      </c>
      <c r="AB578" s="4" t="s">
        <v>22</v>
      </c>
      <c r="AC578" s="4" t="s">
        <v>22</v>
      </c>
      <c r="BN578" s="93" t="str">
        <v>VASSEANSEUDUN KEHITYS OY - VASAREGIONENS UTVECKLING AB</v>
      </c>
      <c r="BO578" t="s">
        <v>2223</v>
      </c>
      <c r="BP578" cm="1">
        <f t="array" ref="BP578">SUM(IF(FREQUENCY(IF($R$2:$R$3000=BO578, MATCH($C$2:$C$3000, $C$2:$C$3000, 0)), ROW($C$2:$C$3000)-ROW($C$2)+1), 1))</f>
        <v>1</v>
      </c>
      <c r="BV578" t="str">
        <v>VASSEANSEUDUN KEHITYS OY - VASAREGIONENS UTVECKLING AB</v>
      </c>
      <c r="BW578" cm="1">
        <f t="array" ref="BW578">SUM(--(FREQUENCY(IF($R$2:$R$1538=BV578, MATCH($C$2:$C$1538, $C$2:$C$1538, 0)), ROW($C$2:$C$1538)-ROW($C$2)+1)&gt;0))</f>
        <v>1</v>
      </c>
    </row>
    <row r="579" spans="1:75" ht="31.8" customHeight="1" x14ac:dyDescent="0.3">
      <c r="A579" s="56">
        <v>17</v>
      </c>
      <c r="B579" s="36" t="s">
        <v>3718</v>
      </c>
      <c r="C579" s="36" t="s">
        <v>3308</v>
      </c>
      <c r="D579" s="36" t="s">
        <v>3180</v>
      </c>
      <c r="E579" s="48">
        <v>101007176</v>
      </c>
      <c r="F579" s="35">
        <v>44197</v>
      </c>
      <c r="G579" s="35">
        <v>45107</v>
      </c>
      <c r="H579" s="35" t="s">
        <v>2900</v>
      </c>
      <c r="I579" s="36" t="s">
        <v>3309</v>
      </c>
      <c r="J579" s="36" t="s">
        <v>3309</v>
      </c>
      <c r="K579" s="36" t="s">
        <v>3311</v>
      </c>
      <c r="L579" s="36" t="s">
        <v>1219</v>
      </c>
      <c r="M579" s="102" t="s">
        <v>3312</v>
      </c>
      <c r="N579" s="36" t="s">
        <v>3313</v>
      </c>
      <c r="O579" s="36" t="s">
        <v>3307</v>
      </c>
      <c r="P579" s="36" t="s">
        <v>689</v>
      </c>
      <c r="Q579" s="97">
        <f>IFERROR(INDEX(BP:BP, MATCH(R579, BN:BN, 0)), "")</f>
        <v>2</v>
      </c>
      <c r="R579" s="36" t="s">
        <v>3347</v>
      </c>
      <c r="S579" s="36" t="s">
        <v>780</v>
      </c>
      <c r="T579" s="36" t="s">
        <v>3346</v>
      </c>
      <c r="U579" s="26" t="s">
        <v>22</v>
      </c>
      <c r="V579" s="36" t="s">
        <v>3359</v>
      </c>
      <c r="W579" s="26" t="s">
        <v>22</v>
      </c>
      <c r="X579" s="10" t="s">
        <v>22</v>
      </c>
      <c r="Y579" s="10" t="s">
        <v>22</v>
      </c>
      <c r="Z579" s="26" t="s">
        <v>22</v>
      </c>
      <c r="AA579" s="26" t="s">
        <v>22</v>
      </c>
      <c r="AB579" s="4" t="s">
        <v>22</v>
      </c>
      <c r="AC579" s="4" t="s">
        <v>22</v>
      </c>
      <c r="BN579" s="1" t="str">
        <v>VEOLIA INNOVE </v>
      </c>
      <c r="BO579" t="s">
        <v>2225</v>
      </c>
      <c r="BP579" cm="1">
        <f t="array" ref="BP579">SUM(IF(FREQUENCY(IF($R$2:$R$3000=BO579, MATCH($C$2:$C$3000, $C$2:$C$3000, 0)), ROW($C$2:$C$3000)-ROW($C$2)+1), 1))</f>
        <v>1</v>
      </c>
      <c r="BV579" t="str">
        <v>VEOLIA INNOVE </v>
      </c>
      <c r="BW579" cm="1">
        <f t="array" ref="BW579">SUM(--(FREQUENCY(IF($R$2:$R$1538=BV579, MATCH($C$2:$C$1538, $C$2:$C$1538, 0)), ROW($C$2:$C$1538)-ROW($C$2)+1)&gt;0))</f>
        <v>1</v>
      </c>
    </row>
    <row r="580" spans="1:75" ht="31.8" customHeight="1" x14ac:dyDescent="0.3">
      <c r="A580" s="56">
        <v>17</v>
      </c>
      <c r="B580" s="36" t="s">
        <v>3718</v>
      </c>
      <c r="C580" s="36" t="s">
        <v>3308</v>
      </c>
      <c r="D580" s="36" t="s">
        <v>3180</v>
      </c>
      <c r="E580" s="48">
        <v>101007176</v>
      </c>
      <c r="F580" s="35">
        <v>44197</v>
      </c>
      <c r="G580" s="35">
        <v>45107</v>
      </c>
      <c r="H580" s="35" t="s">
        <v>2900</v>
      </c>
      <c r="I580" s="36" t="s">
        <v>3309</v>
      </c>
      <c r="J580" s="36" t="s">
        <v>3309</v>
      </c>
      <c r="K580" s="36" t="s">
        <v>3311</v>
      </c>
      <c r="L580" s="36" t="s">
        <v>1219</v>
      </c>
      <c r="M580" s="102" t="s">
        <v>3312</v>
      </c>
      <c r="N580" s="36" t="s">
        <v>3313</v>
      </c>
      <c r="O580" s="36" t="s">
        <v>3307</v>
      </c>
      <c r="P580" s="36" t="s">
        <v>689</v>
      </c>
      <c r="Q580" s="97">
        <f>IFERROR(INDEX(BP:BP, MATCH(R580, BN:BN, 0)), "")</f>
        <v>1</v>
      </c>
      <c r="R580" s="36" t="s">
        <v>3325</v>
      </c>
      <c r="S580" s="36" t="s">
        <v>256</v>
      </c>
      <c r="T580" s="36" t="s">
        <v>3324</v>
      </c>
      <c r="U580" s="26" t="s">
        <v>22</v>
      </c>
      <c r="V580" s="36" t="s">
        <v>3359</v>
      </c>
      <c r="W580" s="26" t="s">
        <v>22</v>
      </c>
      <c r="X580" s="10" t="s">
        <v>22</v>
      </c>
      <c r="Y580" s="10" t="s">
        <v>22</v>
      </c>
      <c r="Z580" s="26" t="s">
        <v>22</v>
      </c>
      <c r="AA580" s="26" t="s">
        <v>22</v>
      </c>
      <c r="AB580" s="4" t="s">
        <v>22</v>
      </c>
      <c r="AC580" s="4" t="s">
        <v>22</v>
      </c>
      <c r="BN580" s="93" t="str">
        <v>VRIJE UNIVERSITEIT BRUSSEL</v>
      </c>
      <c r="BO580" t="s">
        <v>2227</v>
      </c>
      <c r="BP580" cm="1">
        <f t="array" ref="BP580">SUM(IF(FREQUENCY(IF($R$2:$R$3000=BO580, MATCH($C$2:$C$3000, $C$2:$C$3000, 0)), ROW($C$2:$C$3000)-ROW($C$2)+1), 1))</f>
        <v>1</v>
      </c>
      <c r="BV580" t="str">
        <v>VRIJE UNIVERSITEIT BRUSSEL</v>
      </c>
      <c r="BW580" cm="1">
        <f t="array" ref="BW580">SUM(--(FREQUENCY(IF($R$2:$R$1538=BV580, MATCH($C$2:$C$1538, $C$2:$C$1538, 0)), ROW($C$2:$C$1538)-ROW($C$2)+1)&gt;0))</f>
        <v>1</v>
      </c>
    </row>
    <row r="581" spans="1:75" ht="31.8" customHeight="1" x14ac:dyDescent="0.3">
      <c r="A581" s="56">
        <v>17</v>
      </c>
      <c r="B581" s="36" t="s">
        <v>3718</v>
      </c>
      <c r="C581" s="36" t="s">
        <v>3308</v>
      </c>
      <c r="D581" s="36" t="s">
        <v>3180</v>
      </c>
      <c r="E581" s="48">
        <v>101007176</v>
      </c>
      <c r="F581" s="35">
        <v>44197</v>
      </c>
      <c r="G581" s="35">
        <v>45107</v>
      </c>
      <c r="H581" s="35" t="s">
        <v>2900</v>
      </c>
      <c r="I581" s="36" t="s">
        <v>3309</v>
      </c>
      <c r="J581" s="36" t="s">
        <v>3309</v>
      </c>
      <c r="K581" s="36" t="s">
        <v>3311</v>
      </c>
      <c r="L581" s="36" t="s">
        <v>1219</v>
      </c>
      <c r="M581" s="102" t="s">
        <v>3312</v>
      </c>
      <c r="N581" s="36" t="s">
        <v>3313</v>
      </c>
      <c r="O581" s="36" t="s">
        <v>3307</v>
      </c>
      <c r="P581" s="36" t="s">
        <v>689</v>
      </c>
      <c r="Q581" s="97">
        <f>IFERROR(INDEX(BP:BP, MATCH(R581, BN:BN, 0)), "")</f>
        <v>1</v>
      </c>
      <c r="R581" s="36" t="s">
        <v>3337</v>
      </c>
      <c r="S581" s="36" t="s">
        <v>449</v>
      </c>
      <c r="T581" s="36" t="s">
        <v>3336</v>
      </c>
      <c r="U581" s="26" t="s">
        <v>22</v>
      </c>
      <c r="V581" s="36" t="s">
        <v>3359</v>
      </c>
      <c r="W581" s="26" t="s">
        <v>22</v>
      </c>
      <c r="X581" s="10" t="s">
        <v>22</v>
      </c>
      <c r="Y581" s="10" t="s">
        <v>22</v>
      </c>
      <c r="Z581" s="26" t="s">
        <v>22</v>
      </c>
      <c r="AA581" s="26" t="s">
        <v>22</v>
      </c>
      <c r="AB581" s="4" t="s">
        <v>22</v>
      </c>
      <c r="AC581" s="4" t="s">
        <v>22</v>
      </c>
      <c r="BN581" s="1" t="str">
        <v>VU LOG</v>
      </c>
      <c r="BO581" t="s">
        <v>2230</v>
      </c>
      <c r="BP581" cm="1">
        <f t="array" ref="BP581">SUM(IF(FREQUENCY(IF($R$2:$R$3000=BO581, MATCH($C$2:$C$3000, $C$2:$C$3000, 0)), ROW($C$2:$C$3000)-ROW($C$2)+1), 1))</f>
        <v>1</v>
      </c>
      <c r="BV581" t="str">
        <v>VU LOG</v>
      </c>
      <c r="BW581" cm="1">
        <f t="array" ref="BW581">SUM(--(FREQUENCY(IF($R$2:$R$1538=BV581, MATCH($C$2:$C$1538, $C$2:$C$1538, 0)), ROW($C$2:$C$1538)-ROW($C$2)+1)&gt;0))</f>
        <v>1</v>
      </c>
    </row>
    <row r="582" spans="1:75" ht="31.8" customHeight="1" x14ac:dyDescent="0.3">
      <c r="A582" s="56">
        <v>17</v>
      </c>
      <c r="B582" s="36" t="s">
        <v>3718</v>
      </c>
      <c r="C582" s="36" t="s">
        <v>3308</v>
      </c>
      <c r="D582" s="36" t="s">
        <v>3180</v>
      </c>
      <c r="E582" s="48">
        <v>101007176</v>
      </c>
      <c r="F582" s="35">
        <v>44197</v>
      </c>
      <c r="G582" s="35">
        <v>45107</v>
      </c>
      <c r="H582" s="35" t="s">
        <v>2900</v>
      </c>
      <c r="I582" s="36" t="s">
        <v>3309</v>
      </c>
      <c r="J582" s="36" t="s">
        <v>3309</v>
      </c>
      <c r="K582" s="36" t="s">
        <v>3311</v>
      </c>
      <c r="L582" s="36" t="s">
        <v>1219</v>
      </c>
      <c r="M582" s="102" t="s">
        <v>3312</v>
      </c>
      <c r="N582" s="36" t="s">
        <v>3313</v>
      </c>
      <c r="O582" s="36" t="s">
        <v>3307</v>
      </c>
      <c r="P582" s="36" t="s">
        <v>689</v>
      </c>
      <c r="Q582" s="97">
        <f>IFERROR(INDEX(BP:BP, MATCH(R582, BN:BN, 0)), "")</f>
        <v>1</v>
      </c>
      <c r="R582" s="36" t="s">
        <v>3345</v>
      </c>
      <c r="S582" s="36" t="s">
        <v>28</v>
      </c>
      <c r="T582" s="36" t="s">
        <v>3344</v>
      </c>
      <c r="U582" s="26" t="s">
        <v>22</v>
      </c>
      <c r="V582" s="36" t="s">
        <v>3359</v>
      </c>
      <c r="W582" s="26" t="s">
        <v>22</v>
      </c>
      <c r="X582" s="10" t="s">
        <v>22</v>
      </c>
      <c r="Y582" s="10" t="s">
        <v>22</v>
      </c>
      <c r="Z582" s="26" t="s">
        <v>22</v>
      </c>
      <c r="AA582" s="26" t="s">
        <v>22</v>
      </c>
      <c r="AB582" s="4" t="s">
        <v>22</v>
      </c>
      <c r="AC582" s="4" t="s">
        <v>22</v>
      </c>
      <c r="BN582" s="93" t="str">
        <v>AARHUS UNIVERSITET </v>
      </c>
      <c r="BO582" t="s">
        <v>2232</v>
      </c>
      <c r="BP582" cm="1">
        <f t="array" ref="BP582">SUM(IF(FREQUENCY(IF($R$2:$R$3000=BO582, MATCH($C$2:$C$3000, $C$2:$C$3000, 0)), ROW($C$2:$C$3000)-ROW($C$2)+1), 1))</f>
        <v>1</v>
      </c>
      <c r="BV582" t="str">
        <v>AARHUS UNIVERSITET </v>
      </c>
      <c r="BW582" cm="1">
        <f t="array" ref="BW582">SUM(--(FREQUENCY(IF($R$2:$R$1538=BV582, MATCH($C$2:$C$1538, $C$2:$C$1538, 0)), ROW($C$2:$C$1538)-ROW($C$2)+1)&gt;0))</f>
        <v>5</v>
      </c>
    </row>
    <row r="583" spans="1:75" ht="31.8" customHeight="1" x14ac:dyDescent="0.3">
      <c r="A583" s="84">
        <v>17</v>
      </c>
      <c r="B583" s="1" t="s">
        <v>3785</v>
      </c>
      <c r="C583" s="1" t="s">
        <v>3824</v>
      </c>
      <c r="D583" s="1" t="s">
        <v>3743</v>
      </c>
      <c r="E583" s="1">
        <v>101177459</v>
      </c>
      <c r="F583" s="21">
        <v>45658</v>
      </c>
      <c r="G583" s="21">
        <v>47118</v>
      </c>
      <c r="H583" s="21" t="s">
        <v>3826</v>
      </c>
      <c r="I583" s="1" t="s">
        <v>3827</v>
      </c>
      <c r="J583" s="1" t="s">
        <v>3828</v>
      </c>
      <c r="K583" s="3" t="s">
        <v>3829</v>
      </c>
      <c r="L583" s="1" t="s">
        <v>3830</v>
      </c>
      <c r="M583" s="102" t="s">
        <v>3831</v>
      </c>
      <c r="N583" s="1" t="s">
        <v>3832</v>
      </c>
      <c r="O583" s="1" t="s">
        <v>3825</v>
      </c>
      <c r="P583" s="1" t="s">
        <v>457</v>
      </c>
      <c r="Q583" s="97">
        <f>IFERROR(INDEX(BP:BP, MATCH(R583, BN:BN, 0)), "")</f>
        <v>1</v>
      </c>
      <c r="R583" s="1" t="s">
        <v>3834</v>
      </c>
      <c r="S583" s="1" t="s">
        <v>110</v>
      </c>
      <c r="T583" s="1" t="s">
        <v>3835</v>
      </c>
      <c r="U583" s="26" t="s">
        <v>22</v>
      </c>
      <c r="V583" s="1" t="s">
        <v>22</v>
      </c>
      <c r="W583" s="26" t="s">
        <v>22</v>
      </c>
      <c r="X583" s="10" t="s">
        <v>22</v>
      </c>
      <c r="Y583" s="10" t="s">
        <v>22</v>
      </c>
      <c r="Z583" s="26" t="s">
        <v>22</v>
      </c>
      <c r="AA583" s="26" t="s">
        <v>22</v>
      </c>
      <c r="AB583" s="4" t="s">
        <v>22</v>
      </c>
      <c r="AC583" s="4" t="s">
        <v>22</v>
      </c>
      <c r="BN583" s="1" t="str">
        <v>ANALYSIS AND EXPERIMENTATION ON ECOSYSTEMS ERIC</v>
      </c>
      <c r="BO583" t="s">
        <v>2234</v>
      </c>
      <c r="BP583" cm="1">
        <f t="array" ref="BP583">SUM(IF(FREQUENCY(IF($R$2:$R$3000=BO583, MATCH($C$2:$C$3000, $C$2:$C$3000, 0)), ROW($C$2:$C$3000)-ROW($C$2)+1), 1))</f>
        <v>2</v>
      </c>
      <c r="BV583" t="str">
        <v>ANALYSIS AND EXPERIMENTATION ON ECOSYSTEMS ERIC</v>
      </c>
      <c r="BW583" cm="1">
        <f t="array" ref="BW583">SUM(--(FREQUENCY(IF($R$2:$R$1538=BV583, MATCH($C$2:$C$1538, $C$2:$C$1538, 0)), ROW($C$2:$C$1538)-ROW($C$2)+1)&gt;0))</f>
        <v>1</v>
      </c>
    </row>
    <row r="584" spans="1:75" ht="31.8" customHeight="1" x14ac:dyDescent="0.3">
      <c r="A584" s="84">
        <v>17</v>
      </c>
      <c r="B584" s="1" t="s">
        <v>3785</v>
      </c>
      <c r="C584" s="1" t="s">
        <v>3824</v>
      </c>
      <c r="D584" s="1" t="s">
        <v>3743</v>
      </c>
      <c r="E584" s="1">
        <v>101177459</v>
      </c>
      <c r="F584" s="21">
        <v>45658</v>
      </c>
      <c r="G584" s="21">
        <v>47118</v>
      </c>
      <c r="H584" s="21" t="s">
        <v>3826</v>
      </c>
      <c r="I584" s="1" t="s">
        <v>3827</v>
      </c>
      <c r="J584" s="1" t="s">
        <v>3828</v>
      </c>
      <c r="K584" s="3" t="s">
        <v>3829</v>
      </c>
      <c r="L584" s="1" t="s">
        <v>3830</v>
      </c>
      <c r="M584" s="102" t="s">
        <v>3831</v>
      </c>
      <c r="N584" s="1" t="s">
        <v>3832</v>
      </c>
      <c r="O584" s="1" t="s">
        <v>3825</v>
      </c>
      <c r="P584" s="1" t="s">
        <v>689</v>
      </c>
      <c r="Q584" s="97">
        <f>IFERROR(INDEX(BP:BP, MATCH(R584, BN:BN, 0)), "")</f>
        <v>1</v>
      </c>
      <c r="R584" s="1" t="s">
        <v>3836</v>
      </c>
      <c r="S584" s="1" t="s">
        <v>110</v>
      </c>
      <c r="T584" s="1" t="s">
        <v>3837</v>
      </c>
      <c r="U584" s="26" t="s">
        <v>22</v>
      </c>
      <c r="V584" s="1" t="s">
        <v>22</v>
      </c>
      <c r="W584" s="26" t="s">
        <v>22</v>
      </c>
      <c r="X584" s="10" t="s">
        <v>22</v>
      </c>
      <c r="Y584" s="10" t="s">
        <v>22</v>
      </c>
      <c r="Z584" s="26" t="s">
        <v>22</v>
      </c>
      <c r="AA584" s="26" t="s">
        <v>22</v>
      </c>
      <c r="AB584" s="4" t="s">
        <v>22</v>
      </c>
      <c r="AC584" s="4" t="s">
        <v>22</v>
      </c>
      <c r="BN584" s="93" t="str">
        <v>BEN-GURION UNIVERSITY OF THE NEGEV</v>
      </c>
      <c r="BO584" t="s">
        <v>2243</v>
      </c>
      <c r="BP584" cm="1">
        <f t="array" ref="BP584">SUM(IF(FREQUENCY(IF($R$2:$R$3000=BO584, MATCH($C$2:$C$3000, $C$2:$C$3000, 0)), ROW($C$2:$C$3000)-ROW($C$2)+1), 1))</f>
        <v>1</v>
      </c>
      <c r="BV584" t="str">
        <v>BEN-GURION UNIVERSITY OF THE NEGEV</v>
      </c>
      <c r="BW584" cm="1">
        <f t="array" ref="BW584">SUM(--(FREQUENCY(IF($R$2:$R$1538=BV584, MATCH($C$2:$C$1538, $C$2:$C$1538, 0)), ROW($C$2:$C$1538)-ROW($C$2)+1)&gt;0))</f>
        <v>1</v>
      </c>
    </row>
    <row r="585" spans="1:75" ht="31.8" customHeight="1" x14ac:dyDescent="0.3">
      <c r="A585" s="84">
        <v>17</v>
      </c>
      <c r="B585" s="1" t="s">
        <v>3785</v>
      </c>
      <c r="C585" s="1" t="s">
        <v>3824</v>
      </c>
      <c r="D585" s="1" t="s">
        <v>3743</v>
      </c>
      <c r="E585" s="1">
        <v>101177459</v>
      </c>
      <c r="F585" s="21">
        <v>45658</v>
      </c>
      <c r="G585" s="21">
        <v>47118</v>
      </c>
      <c r="H585" s="21" t="s">
        <v>3826</v>
      </c>
      <c r="I585" s="1" t="s">
        <v>3827</v>
      </c>
      <c r="J585" s="1" t="s">
        <v>3828</v>
      </c>
      <c r="K585" s="3" t="s">
        <v>3829</v>
      </c>
      <c r="L585" s="1" t="s">
        <v>3830</v>
      </c>
      <c r="M585" s="102" t="s">
        <v>3831</v>
      </c>
      <c r="N585" s="1" t="s">
        <v>3832</v>
      </c>
      <c r="O585" s="1" t="s">
        <v>3825</v>
      </c>
      <c r="P585" s="1" t="s">
        <v>457</v>
      </c>
      <c r="Q585" s="97">
        <f>IFERROR(INDEX(BP:BP, MATCH(R585, BN:BN, 0)), "")</f>
        <v>1</v>
      </c>
      <c r="R585" s="1" t="s">
        <v>3842</v>
      </c>
      <c r="S585" s="1" t="s">
        <v>38</v>
      </c>
      <c r="T585" s="1" t="s">
        <v>3843</v>
      </c>
      <c r="U585" s="26" t="s">
        <v>22</v>
      </c>
      <c r="V585" s="1" t="s">
        <v>22</v>
      </c>
      <c r="W585" s="26" t="s">
        <v>22</v>
      </c>
      <c r="X585" s="10" t="s">
        <v>22</v>
      </c>
      <c r="Y585" s="10" t="s">
        <v>22</v>
      </c>
      <c r="Z585" s="26" t="s">
        <v>22</v>
      </c>
      <c r="AA585" s="26" t="s">
        <v>22</v>
      </c>
      <c r="AB585" s="4" t="s">
        <v>22</v>
      </c>
      <c r="AC585" s="4" t="s">
        <v>22</v>
      </c>
      <c r="BN585" s="1" t="str">
        <v>CENTRE EUROPEEN DE RECHERCHE ET DEFORMATION AVANCEE EN CALCUL SCIENTIFIQUE</v>
      </c>
      <c r="BO585" t="s">
        <v>2256</v>
      </c>
      <c r="BP585" cm="1">
        <f t="array" ref="BP585">SUM(IF(FREQUENCY(IF($R$2:$R$3000=BO585, MATCH($C$2:$C$3000, $C$2:$C$3000, 0)), ROW($C$2:$C$3000)-ROW($C$2)+1), 1))</f>
        <v>2</v>
      </c>
      <c r="BV585" t="str">
        <v>CENTRE EUROPEEN DE RECHERCHE ET DEFORMATION AVANCEE EN CALCUL SCIENTIFIQUE</v>
      </c>
      <c r="BW585" cm="1">
        <f t="array" ref="BW585">SUM(--(FREQUENCY(IF($R$2:$R$1538=BV585, MATCH($C$2:$C$1538, $C$2:$C$1538, 0)), ROW($C$2:$C$1538)-ROW($C$2)+1)&gt;0))</f>
        <v>1</v>
      </c>
    </row>
    <row r="586" spans="1:75" ht="31.8" customHeight="1" x14ac:dyDescent="0.3">
      <c r="A586" s="84">
        <v>17</v>
      </c>
      <c r="B586" s="1" t="s">
        <v>3785</v>
      </c>
      <c r="C586" s="1" t="s">
        <v>3824</v>
      </c>
      <c r="D586" s="1" t="s">
        <v>3743</v>
      </c>
      <c r="E586" s="1">
        <v>101177459</v>
      </c>
      <c r="F586" s="21">
        <v>45658</v>
      </c>
      <c r="G586" s="21">
        <v>47118</v>
      </c>
      <c r="H586" s="21" t="s">
        <v>3826</v>
      </c>
      <c r="I586" s="1" t="s">
        <v>3827</v>
      </c>
      <c r="J586" s="1" t="s">
        <v>3828</v>
      </c>
      <c r="K586" s="3" t="s">
        <v>3829</v>
      </c>
      <c r="L586" s="1" t="s">
        <v>3830</v>
      </c>
      <c r="M586" s="102" t="s">
        <v>3831</v>
      </c>
      <c r="N586" s="1" t="s">
        <v>3832</v>
      </c>
      <c r="O586" s="1" t="s">
        <v>3825</v>
      </c>
      <c r="P586" s="1" t="s">
        <v>457</v>
      </c>
      <c r="Q586" s="97">
        <f>IFERROR(INDEX(BP:BP, MATCH(R586, BN:BN, 0)), "")</f>
        <v>2</v>
      </c>
      <c r="R586" s="1" t="s">
        <v>3852</v>
      </c>
      <c r="S586" s="1" t="s">
        <v>61</v>
      </c>
      <c r="T586" s="1" t="s">
        <v>3853</v>
      </c>
      <c r="U586" s="26" t="s">
        <v>22</v>
      </c>
      <c r="V586" s="1" t="s">
        <v>22</v>
      </c>
      <c r="W586" s="26" t="s">
        <v>22</v>
      </c>
      <c r="X586" s="10" t="s">
        <v>22</v>
      </c>
      <c r="Y586" s="10" t="s">
        <v>22</v>
      </c>
      <c r="Z586" s="26" t="s">
        <v>22</v>
      </c>
      <c r="AA586" s="26" t="s">
        <v>22</v>
      </c>
      <c r="AB586" s="4" t="s">
        <v>22</v>
      </c>
      <c r="AC586" s="4" t="s">
        <v>22</v>
      </c>
      <c r="BN586" s="93" t="str">
        <v>CENTRO DE CIENCIAS DO MAR DO ALGARVE</v>
      </c>
      <c r="BO586" t="s">
        <v>2258</v>
      </c>
      <c r="BP586" cm="1">
        <f t="array" ref="BP586">SUM(IF(FREQUENCY(IF($R$2:$R$3000=BO586, MATCH($C$2:$C$3000, $C$2:$C$3000, 0)), ROW($C$2:$C$3000)-ROW($C$2)+1), 1))</f>
        <v>1</v>
      </c>
      <c r="BV586" t="str">
        <v>CENTRO DE CIENCIAS DO MAR DO ALGARVE</v>
      </c>
      <c r="BW586" cm="1">
        <f t="array" ref="BW586">SUM(--(FREQUENCY(IF($R$2:$R$1538=BV586, MATCH($C$2:$C$1538, $C$2:$C$1538, 0)), ROW($C$2:$C$1538)-ROW($C$2)+1)&gt;0))</f>
        <v>1</v>
      </c>
    </row>
    <row r="587" spans="1:75" ht="31.8" customHeight="1" x14ac:dyDescent="0.3">
      <c r="A587" s="84">
        <v>17</v>
      </c>
      <c r="B587" s="1" t="s">
        <v>3785</v>
      </c>
      <c r="C587" s="1" t="s">
        <v>3824</v>
      </c>
      <c r="D587" s="1" t="s">
        <v>3743</v>
      </c>
      <c r="E587" s="1">
        <v>101177459</v>
      </c>
      <c r="F587" s="21">
        <v>45658</v>
      </c>
      <c r="G587" s="21">
        <v>47118</v>
      </c>
      <c r="H587" s="21" t="s">
        <v>3826</v>
      </c>
      <c r="I587" s="1" t="s">
        <v>3827</v>
      </c>
      <c r="J587" s="1" t="s">
        <v>3828</v>
      </c>
      <c r="K587" s="3" t="s">
        <v>3829</v>
      </c>
      <c r="L587" s="1" t="s">
        <v>3830</v>
      </c>
      <c r="M587" s="102" t="s">
        <v>3831</v>
      </c>
      <c r="N587" s="1" t="s">
        <v>3832</v>
      </c>
      <c r="O587" s="1" t="s">
        <v>3825</v>
      </c>
      <c r="P587" s="1" t="s">
        <v>457</v>
      </c>
      <c r="Q587" s="97">
        <f>IFERROR(INDEX(BP:BP, MATCH(R587, BN:BN, 0)), "")</f>
        <v>1</v>
      </c>
      <c r="R587" s="1" t="s">
        <v>3855</v>
      </c>
      <c r="S587" s="1" t="s">
        <v>61</v>
      </c>
      <c r="T587" s="1" t="s">
        <v>3856</v>
      </c>
      <c r="U587" s="26" t="s">
        <v>22</v>
      </c>
      <c r="V587" s="1" t="s">
        <v>22</v>
      </c>
      <c r="W587" s="26" t="s">
        <v>22</v>
      </c>
      <c r="X587" s="10" t="s">
        <v>22</v>
      </c>
      <c r="Y587" s="10" t="s">
        <v>22</v>
      </c>
      <c r="Z587" s="26" t="s">
        <v>22</v>
      </c>
      <c r="AA587" s="26" t="s">
        <v>22</v>
      </c>
      <c r="AB587" s="4" t="s">
        <v>22</v>
      </c>
      <c r="AC587" s="4" t="s">
        <v>22</v>
      </c>
      <c r="BN587" s="1" t="str">
        <v>CENTRO INTERDISCIPLINAR DE INVESTIGACAO MARINHA E AMBIENTAL</v>
      </c>
      <c r="BO587" t="s">
        <v>2260</v>
      </c>
      <c r="BP587" cm="1">
        <f t="array" ref="BP587">SUM(IF(FREQUENCY(IF($R$2:$R$3000=BO587, MATCH($C$2:$C$3000, $C$2:$C$3000, 0)), ROW($C$2:$C$3000)-ROW($C$2)+1), 1))</f>
        <v>2</v>
      </c>
      <c r="BV587" t="str">
        <v>CENTRO INTERDISCIPLINAR DE INVESTIGACAO MARINHA E AMBIENTAL</v>
      </c>
      <c r="BW587" cm="1">
        <f t="array" ref="BW587">SUM(--(FREQUENCY(IF($R$2:$R$1538=BV587, MATCH($C$2:$C$1538, $C$2:$C$1538, 0)), ROW($C$2:$C$1538)-ROW($C$2)+1)&gt;0))</f>
        <v>1</v>
      </c>
    </row>
    <row r="588" spans="1:75" ht="31.8" customHeight="1" x14ac:dyDescent="0.3">
      <c r="A588" s="84">
        <v>17</v>
      </c>
      <c r="B588" s="1" t="s">
        <v>3785</v>
      </c>
      <c r="C588" s="1" t="s">
        <v>3824</v>
      </c>
      <c r="D588" s="1" t="s">
        <v>3743</v>
      </c>
      <c r="E588" s="1">
        <v>101177459</v>
      </c>
      <c r="F588" s="21">
        <v>45658</v>
      </c>
      <c r="G588" s="21">
        <v>47118</v>
      </c>
      <c r="H588" s="21" t="s">
        <v>3826</v>
      </c>
      <c r="I588" s="1" t="s">
        <v>3827</v>
      </c>
      <c r="J588" s="1" t="s">
        <v>3828</v>
      </c>
      <c r="K588" s="3" t="s">
        <v>3829</v>
      </c>
      <c r="L588" s="1" t="s">
        <v>3830</v>
      </c>
      <c r="M588" s="102" t="s">
        <v>3831</v>
      </c>
      <c r="N588" s="1" t="s">
        <v>3832</v>
      </c>
      <c r="O588" s="1" t="s">
        <v>3825</v>
      </c>
      <c r="P588" s="1" t="s">
        <v>457</v>
      </c>
      <c r="Q588" s="97">
        <f>IFERROR(INDEX(BP:BP, MATCH(R588, BN:BN, 0)), "")</f>
        <v>1</v>
      </c>
      <c r="R588" s="1" t="s">
        <v>3840</v>
      </c>
      <c r="S588" s="1" t="s">
        <v>449</v>
      </c>
      <c r="T588" s="1" t="s">
        <v>3841</v>
      </c>
      <c r="U588" s="26" t="s">
        <v>22</v>
      </c>
      <c r="V588" s="1" t="s">
        <v>22</v>
      </c>
      <c r="W588" s="26" t="s">
        <v>22</v>
      </c>
      <c r="X588" s="10" t="s">
        <v>22</v>
      </c>
      <c r="Y588" s="10" t="s">
        <v>22</v>
      </c>
      <c r="Z588" s="26" t="s">
        <v>22</v>
      </c>
      <c r="AA588" s="26" t="s">
        <v>22</v>
      </c>
      <c r="AB588" s="4" t="s">
        <v>22</v>
      </c>
      <c r="AC588" s="4" t="s">
        <v>22</v>
      </c>
      <c r="BN588" s="93" t="str">
        <v>DEUTSCHES KLIMARECHENZENTRUM GMBH</v>
      </c>
      <c r="BO588" t="s">
        <v>2262</v>
      </c>
      <c r="BP588" cm="1">
        <f t="array" ref="BP588">SUM(IF(FREQUENCY(IF($R$2:$R$3000=BO588, MATCH($C$2:$C$3000, $C$2:$C$3000, 0)), ROW($C$2:$C$3000)-ROW($C$2)+1), 1))</f>
        <v>1</v>
      </c>
      <c r="BV588" t="str">
        <v>DEUTSCHES KLIMARECHENZENTRUM GMBH</v>
      </c>
      <c r="BW588" cm="1">
        <f t="array" ref="BW588">SUM(--(FREQUENCY(IF($R$2:$R$1538=BV588, MATCH($C$2:$C$1538, $C$2:$C$1538, 0)), ROW($C$2:$C$1538)-ROW($C$2)+1)&gt;0))</f>
        <v>1</v>
      </c>
    </row>
    <row r="589" spans="1:75" ht="31.8" customHeight="1" x14ac:dyDescent="0.3">
      <c r="A589" s="84">
        <v>17</v>
      </c>
      <c r="B589" s="1" t="s">
        <v>3785</v>
      </c>
      <c r="C589" s="1" t="s">
        <v>3824</v>
      </c>
      <c r="D589" s="1" t="s">
        <v>3743</v>
      </c>
      <c r="E589" s="1">
        <v>101177459</v>
      </c>
      <c r="F589" s="21">
        <v>45658</v>
      </c>
      <c r="G589" s="21">
        <v>47118</v>
      </c>
      <c r="H589" s="21" t="s">
        <v>3826</v>
      </c>
      <c r="I589" s="1" t="s">
        <v>3827</v>
      </c>
      <c r="J589" s="1" t="s">
        <v>3828</v>
      </c>
      <c r="K589" s="3" t="s">
        <v>3829</v>
      </c>
      <c r="L589" s="1" t="s">
        <v>3830</v>
      </c>
      <c r="M589" s="102" t="s">
        <v>3831</v>
      </c>
      <c r="N589" s="1" t="s">
        <v>3832</v>
      </c>
      <c r="O589" s="1" t="s">
        <v>3825</v>
      </c>
      <c r="P589" s="1" t="s">
        <v>457</v>
      </c>
      <c r="Q589" s="97">
        <f>IFERROR(INDEX(BP:BP, MATCH(R589, BN:BN, 0)), "")</f>
        <v>1</v>
      </c>
      <c r="R589" s="1" t="s">
        <v>3848</v>
      </c>
      <c r="S589" s="1" t="s">
        <v>132</v>
      </c>
      <c r="T589" s="1" t="s">
        <v>3849</v>
      </c>
      <c r="U589" s="26" t="s">
        <v>22</v>
      </c>
      <c r="V589" s="1" t="s">
        <v>22</v>
      </c>
      <c r="W589" s="26" t="s">
        <v>22</v>
      </c>
      <c r="X589" s="10" t="s">
        <v>22</v>
      </c>
      <c r="Y589" s="10" t="s">
        <v>22</v>
      </c>
      <c r="Z589" s="26" t="s">
        <v>22</v>
      </c>
      <c r="AA589" s="26" t="s">
        <v>22</v>
      </c>
      <c r="AB589" s="4" t="s">
        <v>22</v>
      </c>
      <c r="AC589" s="4" t="s">
        <v>22</v>
      </c>
      <c r="BN589" s="1" t="str">
        <v>ECOLE POLYTECHNIQUE</v>
      </c>
      <c r="BO589" t="s">
        <v>2264</v>
      </c>
      <c r="BP589" cm="1">
        <f t="array" ref="BP589">SUM(IF(FREQUENCY(IF($R$2:$R$3000=BO589, MATCH($C$2:$C$3000, $C$2:$C$3000, 0)), ROW($C$2:$C$3000)-ROW($C$2)+1), 1))</f>
        <v>1</v>
      </c>
      <c r="BV589" t="str">
        <v>ECOLE POLYTECHNIQUE</v>
      </c>
      <c r="BW589" cm="1">
        <f t="array" ref="BW589">SUM(--(FREQUENCY(IF($R$2:$R$1538=BV589, MATCH($C$2:$C$1538, $C$2:$C$1538, 0)), ROW($C$2:$C$1538)-ROW($C$2)+1)&gt;0))</f>
        <v>1</v>
      </c>
    </row>
    <row r="590" spans="1:75" ht="31.8" customHeight="1" x14ac:dyDescent="0.3">
      <c r="A590" s="84">
        <v>17</v>
      </c>
      <c r="B590" s="1" t="s">
        <v>3785</v>
      </c>
      <c r="C590" s="1" t="s">
        <v>3824</v>
      </c>
      <c r="D590" s="1" t="s">
        <v>3743</v>
      </c>
      <c r="E590" s="1">
        <v>101177459</v>
      </c>
      <c r="F590" s="21">
        <v>45658</v>
      </c>
      <c r="G590" s="21">
        <v>47118</v>
      </c>
      <c r="H590" s="21" t="s">
        <v>3826</v>
      </c>
      <c r="I590" s="1" t="s">
        <v>3827</v>
      </c>
      <c r="J590" s="1" t="s">
        <v>3828</v>
      </c>
      <c r="K590" s="3" t="s">
        <v>3829</v>
      </c>
      <c r="L590" s="1" t="s">
        <v>3830</v>
      </c>
      <c r="M590" s="102" t="s">
        <v>3831</v>
      </c>
      <c r="N590" s="1" t="s">
        <v>3832</v>
      </c>
      <c r="O590" s="1" t="s">
        <v>3825</v>
      </c>
      <c r="P590" s="1" t="s">
        <v>457</v>
      </c>
      <c r="Q590" s="97">
        <f>IFERROR(INDEX(BP:BP, MATCH(R590, BN:BN, 0)), "")</f>
        <v>1</v>
      </c>
      <c r="R590" s="1" t="s">
        <v>2490</v>
      </c>
      <c r="S590" s="1" t="s">
        <v>110</v>
      </c>
      <c r="T590" s="1" t="s">
        <v>3854</v>
      </c>
      <c r="U590" s="26" t="s">
        <v>22</v>
      </c>
      <c r="V590" s="1" t="s">
        <v>22</v>
      </c>
      <c r="W590" s="26" t="s">
        <v>22</v>
      </c>
      <c r="X590" s="10" t="s">
        <v>22</v>
      </c>
      <c r="Y590" s="10" t="s">
        <v>22</v>
      </c>
      <c r="Z590" s="26" t="s">
        <v>22</v>
      </c>
      <c r="AA590" s="26" t="s">
        <v>22</v>
      </c>
      <c r="AB590" s="4" t="s">
        <v>22</v>
      </c>
      <c r="AC590" s="4" t="s">
        <v>22</v>
      </c>
      <c r="BN590" s="93" t="str">
        <v>EIGEN VERMOGEN VAN HET INSTITUUT VOOR NATUUR- EN BOSONDERZOEK</v>
      </c>
      <c r="BO590" t="s">
        <v>2266</v>
      </c>
      <c r="BP590" cm="1">
        <f t="array" ref="BP590">SUM(IF(FREQUENCY(IF($R$2:$R$3000=BO590, MATCH($C$2:$C$3000, $C$2:$C$3000, 0)), ROW($C$2:$C$3000)-ROW($C$2)+1), 1))</f>
        <v>1</v>
      </c>
      <c r="BV590" t="str">
        <v>EIGEN VERMOGEN VAN HET INSTITUUT VOOR NATUUR- EN BOSONDERZOEK</v>
      </c>
      <c r="BW590" cm="1">
        <f t="array" ref="BW590">SUM(--(FREQUENCY(IF($R$2:$R$1538=BV590, MATCH($C$2:$C$1538, $C$2:$C$1538, 0)), ROW($C$2:$C$1538)-ROW($C$2)+1)&gt;0))</f>
        <v>1</v>
      </c>
    </row>
    <row r="591" spans="1:75" ht="31.8" customHeight="1" x14ac:dyDescent="0.3">
      <c r="A591" s="84">
        <v>17</v>
      </c>
      <c r="B591" s="1" t="s">
        <v>3785</v>
      </c>
      <c r="C591" s="1" t="s">
        <v>3824</v>
      </c>
      <c r="D591" s="1" t="s">
        <v>3743</v>
      </c>
      <c r="E591" s="1">
        <v>101177459</v>
      </c>
      <c r="F591" s="21">
        <v>45658</v>
      </c>
      <c r="G591" s="21">
        <v>47118</v>
      </c>
      <c r="H591" s="21" t="s">
        <v>3826</v>
      </c>
      <c r="I591" s="1" t="s">
        <v>3827</v>
      </c>
      <c r="J591" s="1" t="s">
        <v>3828</v>
      </c>
      <c r="K591" s="3" t="s">
        <v>3829</v>
      </c>
      <c r="L591" s="1" t="s">
        <v>3830</v>
      </c>
      <c r="M591" s="102" t="s">
        <v>3831</v>
      </c>
      <c r="N591" s="1" t="s">
        <v>3832</v>
      </c>
      <c r="O591" s="1" t="s">
        <v>3825</v>
      </c>
      <c r="P591" s="1" t="s">
        <v>457</v>
      </c>
      <c r="Q591" s="97">
        <f>IFERROR(INDEX(BP:BP, MATCH(R591, BN:BN, 0)), "")</f>
        <v>1</v>
      </c>
      <c r="R591" s="1" t="s">
        <v>3850</v>
      </c>
      <c r="S591" s="1" t="s">
        <v>110</v>
      </c>
      <c r="T591" s="1" t="s">
        <v>3851</v>
      </c>
      <c r="U591" s="26" t="s">
        <v>22</v>
      </c>
      <c r="V591" s="1" t="s">
        <v>22</v>
      </c>
      <c r="W591" s="26" t="s">
        <v>22</v>
      </c>
      <c r="X591" s="10" t="s">
        <v>22</v>
      </c>
      <c r="Y591" s="10" t="s">
        <v>22</v>
      </c>
      <c r="Z591" s="26" t="s">
        <v>22</v>
      </c>
      <c r="AA591" s="26" t="s">
        <v>22</v>
      </c>
      <c r="AB591" s="4" t="s">
        <v>22</v>
      </c>
      <c r="AC591" s="4" t="s">
        <v>22</v>
      </c>
      <c r="BN591" s="1" t="str">
        <v>ELAVA ITAMERI SAATIO SR</v>
      </c>
      <c r="BO591" t="s">
        <v>2268</v>
      </c>
      <c r="BP591" cm="1">
        <f t="array" ref="BP591">SUM(IF(FREQUENCY(IF($R$2:$R$3000=BO591, MATCH($C$2:$C$3000, $C$2:$C$3000, 0)), ROW($C$2:$C$3000)-ROW($C$2)+1), 1))</f>
        <v>1</v>
      </c>
      <c r="BV591" t="str">
        <v>ELAVA ITAMERI SAATIO SR</v>
      </c>
      <c r="BW591" cm="1">
        <f t="array" ref="BW591">SUM(--(FREQUENCY(IF($R$2:$R$1538=BV591, MATCH($C$2:$C$1538, $C$2:$C$1538, 0)), ROW($C$2:$C$1538)-ROW($C$2)+1)&gt;0))</f>
        <v>1</v>
      </c>
    </row>
    <row r="592" spans="1:75" ht="31.8" customHeight="1" x14ac:dyDescent="0.3">
      <c r="A592" s="84">
        <v>17</v>
      </c>
      <c r="B592" s="1" t="s">
        <v>3785</v>
      </c>
      <c r="C592" s="1" t="s">
        <v>3824</v>
      </c>
      <c r="D592" s="1" t="s">
        <v>3743</v>
      </c>
      <c r="E592" s="1">
        <v>101177459</v>
      </c>
      <c r="F592" s="21">
        <v>45658</v>
      </c>
      <c r="G592" s="21">
        <v>47118</v>
      </c>
      <c r="H592" s="21" t="s">
        <v>3826</v>
      </c>
      <c r="I592" s="1" t="s">
        <v>3827</v>
      </c>
      <c r="J592" s="1" t="s">
        <v>3828</v>
      </c>
      <c r="K592" s="3" t="s">
        <v>3829</v>
      </c>
      <c r="L592" s="1" t="s">
        <v>3830</v>
      </c>
      <c r="M592" s="102" t="s">
        <v>3831</v>
      </c>
      <c r="N592" s="1" t="s">
        <v>3832</v>
      </c>
      <c r="O592" s="1" t="s">
        <v>3825</v>
      </c>
      <c r="P592" s="1" t="s">
        <v>457</v>
      </c>
      <c r="Q592" s="97">
        <f>IFERROR(INDEX(BP:BP, MATCH(R592, BN:BN, 0)), "")</f>
        <v>1</v>
      </c>
      <c r="R592" s="1" t="s">
        <v>3844</v>
      </c>
      <c r="S592" s="1" t="s">
        <v>61</v>
      </c>
      <c r="T592" s="1" t="s">
        <v>3845</v>
      </c>
      <c r="U592" s="26" t="s">
        <v>22</v>
      </c>
      <c r="V592" s="1" t="s">
        <v>22</v>
      </c>
      <c r="W592" s="26" t="s">
        <v>22</v>
      </c>
      <c r="X592" s="10" t="s">
        <v>22</v>
      </c>
      <c r="Y592" s="10" t="s">
        <v>22</v>
      </c>
      <c r="Z592" s="26" t="s">
        <v>22</v>
      </c>
      <c r="AA592" s="26" t="s">
        <v>22</v>
      </c>
      <c r="AB592" s="4" t="s">
        <v>22</v>
      </c>
      <c r="AC592" s="4" t="s">
        <v>22</v>
      </c>
      <c r="BN592" s="93" t="str">
        <v>ENVIFRIENDLY INNOVATIONS P.C. I.K.E</v>
      </c>
      <c r="BO592" t="s">
        <v>2270</v>
      </c>
      <c r="BP592" cm="1">
        <f t="array" ref="BP592">SUM(IF(FREQUENCY(IF($R$2:$R$3000=BO592, MATCH($C$2:$C$3000, $C$2:$C$3000, 0)), ROW($C$2:$C$3000)-ROW($C$2)+1), 1))</f>
        <v>2</v>
      </c>
      <c r="BV592" t="str">
        <v>ENVIFRIENDLY INNOVATIONS P.C. I.K.E</v>
      </c>
      <c r="BW592" cm="1">
        <f t="array" ref="BW592">SUM(--(FREQUENCY(IF($R$2:$R$1538=BV592, MATCH($C$2:$C$1538, $C$2:$C$1538, 0)), ROW($C$2:$C$1538)-ROW($C$2)+1)&gt;0))</f>
        <v>1</v>
      </c>
    </row>
    <row r="593" spans="1:75" ht="31.8" customHeight="1" x14ac:dyDescent="0.3">
      <c r="A593" s="84">
        <v>17</v>
      </c>
      <c r="B593" s="1" t="s">
        <v>3785</v>
      </c>
      <c r="C593" s="1" t="s">
        <v>3824</v>
      </c>
      <c r="D593" s="1" t="s">
        <v>3743</v>
      </c>
      <c r="E593" s="1">
        <v>101177459</v>
      </c>
      <c r="F593" s="21">
        <v>45658</v>
      </c>
      <c r="G593" s="21">
        <v>47118</v>
      </c>
      <c r="H593" s="21" t="s">
        <v>3826</v>
      </c>
      <c r="I593" s="1" t="s">
        <v>3827</v>
      </c>
      <c r="J593" s="1" t="s">
        <v>3828</v>
      </c>
      <c r="K593" s="3" t="s">
        <v>3829</v>
      </c>
      <c r="L593" s="1" t="s">
        <v>3830</v>
      </c>
      <c r="M593" s="102" t="s">
        <v>3831</v>
      </c>
      <c r="N593" s="1" t="s">
        <v>3832</v>
      </c>
      <c r="O593" s="1" t="s">
        <v>3825</v>
      </c>
      <c r="P593" s="1" t="s">
        <v>689</v>
      </c>
      <c r="Q593" s="97">
        <f>IFERROR(INDEX(BP:BP, MATCH(R593, BN:BN, 0)), "")</f>
        <v>1</v>
      </c>
      <c r="R593" s="1" t="s">
        <v>3846</v>
      </c>
      <c r="S593" s="1" t="s">
        <v>449</v>
      </c>
      <c r="T593" s="1" t="s">
        <v>3847</v>
      </c>
      <c r="U593" s="26" t="s">
        <v>22</v>
      </c>
      <c r="V593" s="1" t="s">
        <v>22</v>
      </c>
      <c r="W593" s="26" t="s">
        <v>22</v>
      </c>
      <c r="X593" s="10" t="s">
        <v>22</v>
      </c>
      <c r="Y593" s="10" t="s">
        <v>22</v>
      </c>
      <c r="Z593" s="26" t="s">
        <v>22</v>
      </c>
      <c r="AA593" s="26" t="s">
        <v>22</v>
      </c>
      <c r="AB593" s="4" t="s">
        <v>22</v>
      </c>
      <c r="AC593" s="4" t="s">
        <v>22</v>
      </c>
      <c r="BN593" s="1" t="str">
        <v>ETHNIKO ASTEROSKOPEIO ATHINON</v>
      </c>
      <c r="BO593" t="s">
        <v>2272</v>
      </c>
      <c r="BP593" cm="1">
        <f t="array" ref="BP593">SUM(IF(FREQUENCY(IF($R$2:$R$3000=BO593, MATCH($C$2:$C$3000, $C$2:$C$3000, 0)), ROW($C$2:$C$3000)-ROW($C$2)+1), 1))</f>
        <v>1</v>
      </c>
      <c r="BV593" t="str">
        <v>ETHNIKO ASTEROSKOPEIO ATHINON</v>
      </c>
      <c r="BW593" cm="1">
        <f t="array" ref="BW593">SUM(--(FREQUENCY(IF($R$2:$R$1538=BV593, MATCH($C$2:$C$1538, $C$2:$C$1538, 0)), ROW($C$2:$C$1538)-ROW($C$2)+1)&gt;0))</f>
        <v>1</v>
      </c>
    </row>
    <row r="594" spans="1:75" ht="31.8" customHeight="1" x14ac:dyDescent="0.3">
      <c r="A594" s="84">
        <v>17</v>
      </c>
      <c r="B594" s="1" t="s">
        <v>3785</v>
      </c>
      <c r="C594" s="1" t="s">
        <v>3824</v>
      </c>
      <c r="D594" s="1" t="s">
        <v>3743</v>
      </c>
      <c r="E594" s="1">
        <v>101177459</v>
      </c>
      <c r="F594" s="21">
        <v>45658</v>
      </c>
      <c r="G594" s="21">
        <v>47118</v>
      </c>
      <c r="H594" s="21" t="s">
        <v>3826</v>
      </c>
      <c r="I594" s="1" t="s">
        <v>3827</v>
      </c>
      <c r="J594" s="1" t="s">
        <v>3828</v>
      </c>
      <c r="K594" s="3" t="s">
        <v>3829</v>
      </c>
      <c r="L594" s="1" t="s">
        <v>3830</v>
      </c>
      <c r="M594" s="102" t="s">
        <v>3831</v>
      </c>
      <c r="N594" s="1" t="s">
        <v>3832</v>
      </c>
      <c r="O594" s="1" t="s">
        <v>3825</v>
      </c>
      <c r="P594" s="1" t="s">
        <v>679</v>
      </c>
      <c r="Q594" s="97">
        <f>IFERROR(INDEX(BP:BP, MATCH(R594, BN:BN, 0)), "")</f>
        <v>1</v>
      </c>
      <c r="R594" s="1" t="s">
        <v>901</v>
      </c>
      <c r="S594" s="1" t="s">
        <v>238</v>
      </c>
      <c r="T594" s="1" t="s">
        <v>3833</v>
      </c>
      <c r="U594" s="26" t="s">
        <v>22</v>
      </c>
      <c r="V594" s="1" t="s">
        <v>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s">
        <v>2274</v>
      </c>
      <c r="BP594" cm="1">
        <f t="array" ref="BP594">SUM(IF(FREQUENCY(IF($R$2:$R$3000=BO594, MATCH($C$2:$C$3000, $C$2:$C$3000, 0)), ROW($C$2:$C$3000)-ROW($C$2)+1), 1))</f>
        <v>2</v>
      </c>
      <c r="BV594" t="str">
        <v>EUROPEAN MARINE BIOLOGICAL RESOURCE CENTRE EUROPEAN RESEARCH INFRASTRUCTURE CONSORTIUM</v>
      </c>
      <c r="BW594" cm="1">
        <f t="array" ref="BW594">SUM(--(FREQUENCY(IF($R$2:$R$1538=BV594, MATCH($C$2:$C$1538, $C$2:$C$1538, 0)), ROW($C$2:$C$1538)-ROW($C$2)+1)&gt;0))</f>
        <v>1</v>
      </c>
    </row>
    <row r="595" spans="1:75" ht="31.8" customHeight="1" x14ac:dyDescent="0.3">
      <c r="A595" s="84">
        <v>17</v>
      </c>
      <c r="B595" s="1" t="s">
        <v>3785</v>
      </c>
      <c r="C595" s="1" t="s">
        <v>3824</v>
      </c>
      <c r="D595" s="1" t="s">
        <v>3743</v>
      </c>
      <c r="E595" s="1">
        <v>101177459</v>
      </c>
      <c r="F595" s="21">
        <v>45658</v>
      </c>
      <c r="G595" s="21">
        <v>47118</v>
      </c>
      <c r="H595" s="21" t="s">
        <v>3826</v>
      </c>
      <c r="I595" s="1" t="s">
        <v>3827</v>
      </c>
      <c r="J595" s="1" t="s">
        <v>3828</v>
      </c>
      <c r="K595" s="3" t="s">
        <v>3829</v>
      </c>
      <c r="L595" s="1" t="s">
        <v>3830</v>
      </c>
      <c r="M595" s="102" t="s">
        <v>3831</v>
      </c>
      <c r="N595" s="1" t="s">
        <v>3832</v>
      </c>
      <c r="O595" s="1" t="s">
        <v>3825</v>
      </c>
      <c r="P595" s="1" t="s">
        <v>457</v>
      </c>
      <c r="Q595" s="97">
        <f>IFERROR(INDEX(BP:BP, MATCH(R595, BN:BN, 0)), "")</f>
        <v>1</v>
      </c>
      <c r="R595" s="1" t="s">
        <v>3838</v>
      </c>
      <c r="S595" s="1" t="s">
        <v>3322</v>
      </c>
      <c r="T595" s="1" t="s">
        <v>3839</v>
      </c>
      <c r="U595" s="26" t="s">
        <v>22</v>
      </c>
      <c r="V595" s="1" t="s">
        <v>22</v>
      </c>
      <c r="W595" s="26" t="s">
        <v>22</v>
      </c>
      <c r="X595" s="10" t="s">
        <v>22</v>
      </c>
      <c r="Y595" s="10" t="s">
        <v>22</v>
      </c>
      <c r="Z595" s="26" t="s">
        <v>22</v>
      </c>
      <c r="AA595" s="26" t="s">
        <v>22</v>
      </c>
      <c r="AB595" s="4" t="s">
        <v>22</v>
      </c>
      <c r="AC595" s="4" t="s">
        <v>22</v>
      </c>
      <c r="BN595" s="1" t="str">
        <v>FCIENCIAS.ID - ASSOCIACAO PARA A INVESTIGACAO E DESENVOLVIMENTO DE CIENCIAS</v>
      </c>
      <c r="BO595" t="s">
        <v>2279</v>
      </c>
      <c r="BP595" cm="1">
        <f t="array" ref="BP595">SUM(IF(FREQUENCY(IF($R$2:$R$3000=BO595, MATCH($C$2:$C$3000, $C$2:$C$3000, 0)), ROW($C$2:$C$3000)-ROW($C$2)+1), 1))</f>
        <v>2</v>
      </c>
      <c r="BV595" t="str">
        <v>FCIENCIAS.ID - ASSOCIACAO PARA A INVESTIGACAO E DESENVOLVIMENTO DE CIENCIAS</v>
      </c>
      <c r="BW595" cm="1">
        <f t="array" ref="BW595">SUM(--(FREQUENCY(IF($R$2:$R$1538=BV595, MATCH($C$2:$C$1538, $C$2:$C$1538, 0)), ROW($C$2:$C$1538)-ROW($C$2)+1)&gt;0))</f>
        <v>2</v>
      </c>
    </row>
    <row r="596" spans="1:75" ht="31.8" customHeight="1" x14ac:dyDescent="0.3">
      <c r="A596" s="58">
        <v>10</v>
      </c>
      <c r="B596" s="57" t="s">
        <v>3687</v>
      </c>
      <c r="C596" s="1" t="s">
        <v>709</v>
      </c>
      <c r="D596" s="1" t="s">
        <v>710</v>
      </c>
      <c r="E596" s="1">
        <v>653390</v>
      </c>
      <c r="F596" s="21">
        <v>42156</v>
      </c>
      <c r="G596" s="21">
        <v>43373</v>
      </c>
      <c r="H596" s="1" t="s">
        <v>22</v>
      </c>
      <c r="I596" s="1" t="s">
        <v>711</v>
      </c>
      <c r="J596" s="1" t="s">
        <v>22</v>
      </c>
      <c r="K596" s="1" t="s">
        <v>22</v>
      </c>
      <c r="L596" s="1" t="s">
        <v>712</v>
      </c>
      <c r="M596" s="102" t="s">
        <v>713</v>
      </c>
      <c r="N596" s="1" t="s">
        <v>714</v>
      </c>
      <c r="O596" s="1" t="s">
        <v>715</v>
      </c>
      <c r="P596" s="1" t="s">
        <v>457</v>
      </c>
      <c r="Q596" s="97">
        <f>IFERROR(INDEX(BP:BP, MATCH(R596, BN:BN, 0)), "")</f>
        <v>1</v>
      </c>
      <c r="R596" s="1" t="s">
        <v>731</v>
      </c>
      <c r="S596" s="1" t="s">
        <v>36</v>
      </c>
      <c r="T596" s="1" t="s">
        <v>732</v>
      </c>
      <c r="U596" s="1" t="s">
        <v>22</v>
      </c>
      <c r="V596" s="1" t="s">
        <v>22</v>
      </c>
      <c r="W596" s="1" t="s">
        <v>22</v>
      </c>
      <c r="X596" s="1" t="s">
        <v>22</v>
      </c>
      <c r="Y596" s="1" t="s">
        <v>22</v>
      </c>
      <c r="Z596" s="1" t="s">
        <v>22</v>
      </c>
      <c r="AA596" s="1" t="s">
        <v>22</v>
      </c>
      <c r="AB596" s="4" t="s">
        <v>22</v>
      </c>
      <c r="AC596" s="4" t="s">
        <v>22</v>
      </c>
      <c r="BN596" s="93" t="str">
        <v>FUNDACION CENTRO DE ESTUDIOS AMBIENTALES DEL MEDITERRANEO</v>
      </c>
      <c r="BO596" t="s">
        <v>2281</v>
      </c>
      <c r="BP596" cm="1">
        <f t="array" ref="BP596">SUM(IF(FREQUENCY(IF($R$2:$R$3000=BO596, MATCH($C$2:$C$3000, $C$2:$C$3000, 0)), ROW($C$2:$C$3000)-ROW($C$2)+1), 1))</f>
        <v>3</v>
      </c>
      <c r="BV596" t="str">
        <v>FUNDACION CENTRO DE ESTUDIOS AMBIENTALES DEL MEDITERRANEO</v>
      </c>
      <c r="BW596" cm="1">
        <f t="array" ref="BW596">SUM(--(FREQUENCY(IF($R$2:$R$1538=BV596, MATCH($C$2:$C$1538, $C$2:$C$1538, 0)), ROW($C$2:$C$1538)-ROW($C$2)+1)&gt;0))</f>
        <v>1</v>
      </c>
    </row>
    <row r="597" spans="1:75" ht="31.8" customHeight="1" x14ac:dyDescent="0.3">
      <c r="A597" s="58">
        <v>10</v>
      </c>
      <c r="B597" s="57" t="s">
        <v>3687</v>
      </c>
      <c r="C597" s="1" t="s">
        <v>709</v>
      </c>
      <c r="D597" s="1" t="s">
        <v>710</v>
      </c>
      <c r="E597" s="1">
        <v>653390</v>
      </c>
      <c r="F597" s="21">
        <v>42156</v>
      </c>
      <c r="G597" s="21">
        <v>43373</v>
      </c>
      <c r="H597" s="1" t="s">
        <v>22</v>
      </c>
      <c r="I597" s="1" t="s">
        <v>711</v>
      </c>
      <c r="J597" s="1" t="s">
        <v>22</v>
      </c>
      <c r="K597" s="1" t="s">
        <v>22</v>
      </c>
      <c r="L597" s="1" t="s">
        <v>712</v>
      </c>
      <c r="M597" s="102" t="s">
        <v>713</v>
      </c>
      <c r="N597" s="1" t="s">
        <v>714</v>
      </c>
      <c r="O597" s="1" t="s">
        <v>715</v>
      </c>
      <c r="P597" s="1" t="s">
        <v>457</v>
      </c>
      <c r="Q597" s="97">
        <f>IFERROR(INDEX(BP:BP, MATCH(R597, BN:BN, 0)), "")</f>
        <v>1</v>
      </c>
      <c r="R597" s="1" t="s">
        <v>739</v>
      </c>
      <c r="S597" s="1" t="s">
        <v>740</v>
      </c>
      <c r="T597" s="1" t="s">
        <v>741</v>
      </c>
      <c r="U597" s="1" t="s">
        <v>22</v>
      </c>
      <c r="V597" s="1" t="s">
        <v>22</v>
      </c>
      <c r="W597" s="1" t="s">
        <v>22</v>
      </c>
      <c r="X597" s="1" t="s">
        <v>22</v>
      </c>
      <c r="Y597" s="1" t="s">
        <v>22</v>
      </c>
      <c r="Z597" s="1" t="s">
        <v>22</v>
      </c>
      <c r="AA597" s="1" t="s">
        <v>22</v>
      </c>
      <c r="AB597" s="4" t="s">
        <v>22</v>
      </c>
      <c r="AC597" s="4" t="s">
        <v>22</v>
      </c>
      <c r="BN597" s="1" t="str">
        <v>GESIS-LEIBNIZ-INSTITUT FUR SOZIALWISSENSCHAFTEN EV</v>
      </c>
      <c r="BO597" t="s">
        <v>2293</v>
      </c>
      <c r="BP597" cm="1">
        <f t="array" ref="BP597">SUM(IF(FREQUENCY(IF($R$2:$R$3000=BO597, MATCH($C$2:$C$3000, $C$2:$C$3000, 0)), ROW($C$2:$C$3000)-ROW($C$2)+1), 1))</f>
        <v>1</v>
      </c>
      <c r="BV597" t="str">
        <v>GESIS-LEIBNIZ-INSTITUT FUR SOZIALWISSENSCHAFTEN EV</v>
      </c>
      <c r="BW597" cm="1">
        <f t="array" ref="BW597">SUM(--(FREQUENCY(IF($R$2:$R$1538=BV597, MATCH($C$2:$C$1538, $C$2:$C$1538, 0)), ROW($C$2:$C$1538)-ROW($C$2)+1)&gt;0))</f>
        <v>1</v>
      </c>
    </row>
    <row r="598" spans="1:75" ht="31.8" customHeight="1" x14ac:dyDescent="0.3">
      <c r="A598" s="58">
        <v>10</v>
      </c>
      <c r="B598" s="57" t="s">
        <v>3687</v>
      </c>
      <c r="C598" s="1" t="s">
        <v>709</v>
      </c>
      <c r="D598" s="1" t="s">
        <v>710</v>
      </c>
      <c r="E598" s="1">
        <v>653390</v>
      </c>
      <c r="F598" s="21">
        <v>42156</v>
      </c>
      <c r="G598" s="21">
        <v>43373</v>
      </c>
      <c r="H598" s="1" t="s">
        <v>22</v>
      </c>
      <c r="I598" s="1" t="s">
        <v>711</v>
      </c>
      <c r="J598" s="1" t="s">
        <v>22</v>
      </c>
      <c r="K598" s="1" t="s">
        <v>22</v>
      </c>
      <c r="L598" s="1" t="s">
        <v>712</v>
      </c>
      <c r="M598" s="102" t="s">
        <v>713</v>
      </c>
      <c r="N598" s="1" t="s">
        <v>714</v>
      </c>
      <c r="O598" s="1" t="s">
        <v>715</v>
      </c>
      <c r="P598" s="1" t="s">
        <v>457</v>
      </c>
      <c r="Q598" s="97">
        <f>IFERROR(INDEX(BP:BP, MATCH(R598, BN:BN, 0)), "")</f>
        <v>2</v>
      </c>
      <c r="R598" s="1" t="s">
        <v>721</v>
      </c>
      <c r="S598" s="1" t="s">
        <v>121</v>
      </c>
      <c r="T598" s="1" t="s">
        <v>722</v>
      </c>
      <c r="U598" s="1" t="s">
        <v>22</v>
      </c>
      <c r="V598" s="1" t="s">
        <v>22</v>
      </c>
      <c r="W598" s="1" t="s">
        <v>22</v>
      </c>
      <c r="X598" s="1" t="s">
        <v>22</v>
      </c>
      <c r="Y598" s="1" t="s">
        <v>22</v>
      </c>
      <c r="Z598" s="1" t="s">
        <v>22</v>
      </c>
      <c r="AA598" s="1" t="s">
        <v>22</v>
      </c>
      <c r="AB598" s="4" t="s">
        <v>22</v>
      </c>
      <c r="AC598" s="4" t="s">
        <v>22</v>
      </c>
      <c r="BN598" s="93" t="str">
        <v>HELLENIC CENTRE FOR MARINE RESEARCH</v>
      </c>
      <c r="BO598" t="s">
        <v>2295</v>
      </c>
      <c r="BP598" cm="1">
        <f t="array" ref="BP598">SUM(IF(FREQUENCY(IF($R$2:$R$3000=BO598, MATCH($C$2:$C$3000, $C$2:$C$3000, 0)), ROW($C$2:$C$3000)-ROW($C$2)+1), 1))</f>
        <v>1</v>
      </c>
      <c r="BV598" t="str">
        <v>HELLENIC CENTRE FOR MARINE RESEARCH</v>
      </c>
      <c r="BW598" cm="1">
        <f t="array" ref="BW598">SUM(--(FREQUENCY(IF($R$2:$R$1538=BV598, MATCH($C$2:$C$1538, $C$2:$C$1538, 0)), ROW($C$2:$C$1538)-ROW($C$2)+1)&gt;0))</f>
        <v>3</v>
      </c>
    </row>
    <row r="599" spans="1:75" ht="31.8" customHeight="1" x14ac:dyDescent="0.3">
      <c r="A599" s="58">
        <v>10</v>
      </c>
      <c r="B599" s="57" t="s">
        <v>3687</v>
      </c>
      <c r="C599" s="1" t="s">
        <v>709</v>
      </c>
      <c r="D599" s="1" t="s">
        <v>710</v>
      </c>
      <c r="E599" s="1">
        <v>653390</v>
      </c>
      <c r="F599" s="21">
        <v>42156</v>
      </c>
      <c r="G599" s="21">
        <v>43373</v>
      </c>
      <c r="H599" s="1" t="s">
        <v>22</v>
      </c>
      <c r="I599" s="1" t="s">
        <v>711</v>
      </c>
      <c r="J599" s="1" t="s">
        <v>22</v>
      </c>
      <c r="K599" s="1" t="s">
        <v>22</v>
      </c>
      <c r="L599" s="1" t="s">
        <v>712</v>
      </c>
      <c r="M599" s="102" t="s">
        <v>713</v>
      </c>
      <c r="N599" s="1" t="s">
        <v>714</v>
      </c>
      <c r="O599" s="1" t="s">
        <v>715</v>
      </c>
      <c r="P599" s="1" t="s">
        <v>457</v>
      </c>
      <c r="Q599" s="97">
        <f>IFERROR(INDEX(BP:BP, MATCH(R599, BN:BN, 0)), "")</f>
        <v>1</v>
      </c>
      <c r="R599" s="1" t="s">
        <v>727</v>
      </c>
      <c r="S599" s="1" t="s">
        <v>28</v>
      </c>
      <c r="T599" s="1" t="s">
        <v>728</v>
      </c>
      <c r="U599" s="1" t="s">
        <v>22</v>
      </c>
      <c r="V599" s="1" t="s">
        <v>22</v>
      </c>
      <c r="W599" s="1" t="s">
        <v>22</v>
      </c>
      <c r="X599" s="1" t="s">
        <v>22</v>
      </c>
      <c r="Y599" s="1" t="s">
        <v>22</v>
      </c>
      <c r="Z599" s="1" t="s">
        <v>22</v>
      </c>
      <c r="AA599" s="1" t="s">
        <v>22</v>
      </c>
      <c r="AB599" s="4" t="s">
        <v>22</v>
      </c>
      <c r="AC599" s="4" t="s">
        <v>22</v>
      </c>
      <c r="BN599" s="1" t="str">
        <v>HELMHOLTZ-ZENTRUM FUR UMWELTFORSCHUNG GMBH - UFZ</v>
      </c>
      <c r="BO599" t="s">
        <v>2302</v>
      </c>
      <c r="BP599" cm="1">
        <f t="array" ref="BP599">SUM(IF(FREQUENCY(IF($R$2:$R$3000=BO599, MATCH($C$2:$C$3000, $C$2:$C$3000, 0)), ROW($C$2:$C$3000)-ROW($C$2)+1), 1))</f>
        <v>1</v>
      </c>
      <c r="BV599" t="str">
        <v>HELMHOLTZ-ZENTRUM FUR UMWELTFORSCHUNG GMBH - UFZ</v>
      </c>
      <c r="BW599" cm="1">
        <f t="array" ref="BW599">SUM(--(FREQUENCY(IF($R$2:$R$1538=BV599, MATCH($C$2:$C$1538, $C$2:$C$1538, 0)), ROW($C$2:$C$1538)-ROW($C$2)+1)&gt;0))</f>
        <v>1</v>
      </c>
    </row>
    <row r="600" spans="1:75" ht="31.8" customHeight="1" x14ac:dyDescent="0.3">
      <c r="A600" s="58">
        <v>10</v>
      </c>
      <c r="B600" s="57" t="s">
        <v>3687</v>
      </c>
      <c r="C600" s="1" t="s">
        <v>709</v>
      </c>
      <c r="D600" s="1" t="s">
        <v>710</v>
      </c>
      <c r="E600" s="1">
        <v>653390</v>
      </c>
      <c r="F600" s="21">
        <v>42156</v>
      </c>
      <c r="G600" s="21">
        <v>43373</v>
      </c>
      <c r="H600" s="1" t="s">
        <v>22</v>
      </c>
      <c r="I600" s="1" t="s">
        <v>711</v>
      </c>
      <c r="J600" s="1" t="s">
        <v>22</v>
      </c>
      <c r="K600" s="1" t="s">
        <v>22</v>
      </c>
      <c r="L600" s="1" t="s">
        <v>712</v>
      </c>
      <c r="M600" s="102" t="s">
        <v>713</v>
      </c>
      <c r="N600" s="1" t="s">
        <v>714</v>
      </c>
      <c r="O600" s="1" t="s">
        <v>715</v>
      </c>
      <c r="P600" s="1" t="s">
        <v>457</v>
      </c>
      <c r="Q600" s="97">
        <f>IFERROR(INDEX(BP:BP, MATCH(R600, BN:BN, 0)), "")</f>
        <v>1</v>
      </c>
      <c r="R600" s="1" t="s">
        <v>723</v>
      </c>
      <c r="S600" s="1" t="s">
        <v>36</v>
      </c>
      <c r="T600" s="1" t="s">
        <v>724</v>
      </c>
      <c r="U600" s="1" t="s">
        <v>22</v>
      </c>
      <c r="V600" s="1" t="s">
        <v>22</v>
      </c>
      <c r="W600" s="1" t="s">
        <v>22</v>
      </c>
      <c r="X600" s="1" t="s">
        <v>22</v>
      </c>
      <c r="Y600" s="1" t="s">
        <v>22</v>
      </c>
      <c r="Z600" s="1" t="s">
        <v>22</v>
      </c>
      <c r="AA600" s="1" t="s">
        <v>22</v>
      </c>
      <c r="AB600" s="4" t="s">
        <v>22</v>
      </c>
      <c r="AC600" s="4" t="s">
        <v>22</v>
      </c>
      <c r="BN600" s="93" t="str">
        <v>HELSINGIN YLIOPISTO</v>
      </c>
      <c r="BO600" t="s">
        <v>2310</v>
      </c>
      <c r="BP600" cm="1">
        <f t="array" ref="BP600">SUM(IF(FREQUENCY(IF($R$2:$R$3000=BO600, MATCH($C$2:$C$3000, $C$2:$C$3000, 0)), ROW($C$2:$C$3000)-ROW($C$2)+1), 1))</f>
        <v>1</v>
      </c>
      <c r="BV600" t="str">
        <v>HELSINGIN YLIOPISTO</v>
      </c>
      <c r="BW600" cm="1">
        <f t="array" ref="BW600">SUM(--(FREQUENCY(IF($R$2:$R$1538=BV600, MATCH($C$2:$C$1538, $C$2:$C$1538, 0)), ROW($C$2:$C$1538)-ROW($C$2)+1)&gt;0))</f>
        <v>1</v>
      </c>
    </row>
    <row r="601" spans="1:75" ht="31.8" customHeight="1" x14ac:dyDescent="0.3">
      <c r="A601" s="58">
        <v>10</v>
      </c>
      <c r="B601" s="57" t="s">
        <v>3687</v>
      </c>
      <c r="C601" s="1" t="s">
        <v>709</v>
      </c>
      <c r="D601" s="1" t="s">
        <v>710</v>
      </c>
      <c r="E601" s="1">
        <v>653390</v>
      </c>
      <c r="F601" s="21">
        <v>42156</v>
      </c>
      <c r="G601" s="21">
        <v>43373</v>
      </c>
      <c r="H601" s="1" t="s">
        <v>22</v>
      </c>
      <c r="I601" s="1" t="s">
        <v>711</v>
      </c>
      <c r="J601" s="1" t="s">
        <v>22</v>
      </c>
      <c r="K601" s="1" t="s">
        <v>22</v>
      </c>
      <c r="L601" s="1" t="s">
        <v>712</v>
      </c>
      <c r="M601" s="102" t="s">
        <v>713</v>
      </c>
      <c r="N601" s="1" t="s">
        <v>714</v>
      </c>
      <c r="O601" s="1" t="s">
        <v>715</v>
      </c>
      <c r="P601" s="1" t="s">
        <v>457</v>
      </c>
      <c r="Q601" s="97">
        <f>IFERROR(INDEX(BP:BP, MATCH(R601, BN:BN, 0)), "")</f>
        <v>2</v>
      </c>
      <c r="R601" s="1" t="s">
        <v>735</v>
      </c>
      <c r="S601" s="1" t="s">
        <v>61</v>
      </c>
      <c r="T601" s="1" t="s">
        <v>736</v>
      </c>
      <c r="U601" s="1" t="s">
        <v>22</v>
      </c>
      <c r="V601" s="1" t="s">
        <v>22</v>
      </c>
      <c r="W601" s="1" t="s">
        <v>22</v>
      </c>
      <c r="X601" s="1" t="s">
        <v>22</v>
      </c>
      <c r="Y601" s="1" t="s">
        <v>22</v>
      </c>
      <c r="Z601" s="1" t="s">
        <v>22</v>
      </c>
      <c r="AA601" s="1" t="s">
        <v>22</v>
      </c>
      <c r="AB601" s="4" t="s">
        <v>22</v>
      </c>
      <c r="AC601" s="4" t="s">
        <v>22</v>
      </c>
      <c r="BN601" s="1" t="str">
        <v>HUN-REN OKOLOGIAI KUTATOKOZPONT</v>
      </c>
      <c r="BO601" t="s">
        <v>2312</v>
      </c>
      <c r="BP601" cm="1">
        <f t="array" ref="BP601">SUM(IF(FREQUENCY(IF($R$2:$R$3000=BO601, MATCH($C$2:$C$3000, $C$2:$C$3000, 0)), ROW($C$2:$C$3000)-ROW($C$2)+1), 1))</f>
        <v>1</v>
      </c>
      <c r="BV601" t="str">
        <v>HUN-REN OKOLOGIAI KUTATOKOZPONT</v>
      </c>
      <c r="BW601" cm="1">
        <f t="array" ref="BW601">SUM(--(FREQUENCY(IF($R$2:$R$1538=BV601, MATCH($C$2:$C$1538, $C$2:$C$1538, 0)), ROW($C$2:$C$1538)-ROW($C$2)+1)&gt;0))</f>
        <v>1</v>
      </c>
    </row>
    <row r="602" spans="1:75" ht="31.8" customHeight="1" x14ac:dyDescent="0.3">
      <c r="A602" s="58">
        <v>10</v>
      </c>
      <c r="B602" s="57" t="s">
        <v>3687</v>
      </c>
      <c r="C602" s="1" t="s">
        <v>709</v>
      </c>
      <c r="D602" s="1" t="s">
        <v>710</v>
      </c>
      <c r="E602" s="1">
        <v>653390</v>
      </c>
      <c r="F602" s="21">
        <v>42156</v>
      </c>
      <c r="G602" s="21">
        <v>43373</v>
      </c>
      <c r="H602" s="1" t="s">
        <v>22</v>
      </c>
      <c r="I602" s="1" t="s">
        <v>711</v>
      </c>
      <c r="J602" s="1" t="s">
        <v>22</v>
      </c>
      <c r="K602" s="1" t="s">
        <v>22</v>
      </c>
      <c r="L602" s="1" t="s">
        <v>712</v>
      </c>
      <c r="M602" s="102" t="s">
        <v>713</v>
      </c>
      <c r="N602" s="1" t="s">
        <v>714</v>
      </c>
      <c r="O602" s="1" t="s">
        <v>715</v>
      </c>
      <c r="P602" s="1" t="s">
        <v>457</v>
      </c>
      <c r="Q602" s="97">
        <f>IFERROR(INDEX(BP:BP, MATCH(R602, BN:BN, 0)), "")</f>
        <v>2</v>
      </c>
      <c r="R602" s="1" t="s">
        <v>725</v>
      </c>
      <c r="S602" s="1" t="s">
        <v>238</v>
      </c>
      <c r="T602" s="1" t="s">
        <v>726</v>
      </c>
      <c r="U602" s="1" t="s">
        <v>22</v>
      </c>
      <c r="V602" s="1" t="s">
        <v>22</v>
      </c>
      <c r="W602" s="1" t="s">
        <v>22</v>
      </c>
      <c r="X602" s="1" t="s">
        <v>22</v>
      </c>
      <c r="Y602" s="1" t="s">
        <v>22</v>
      </c>
      <c r="Z602" s="1" t="s">
        <v>22</v>
      </c>
      <c r="AA602" s="1" t="s">
        <v>22</v>
      </c>
      <c r="AB602" s="4" t="s">
        <v>22</v>
      </c>
      <c r="AC602" s="4" t="s">
        <v>22</v>
      </c>
      <c r="BN602" s="93" t="str">
        <v>ILMATIETEEN LAITOS</v>
      </c>
      <c r="BO602" t="s">
        <v>2314</v>
      </c>
      <c r="BP602" cm="1">
        <f t="array" ref="BP602">SUM(IF(FREQUENCY(IF($R$2:$R$3000=BO602, MATCH($C$2:$C$3000, $C$2:$C$3000, 0)), ROW($C$2:$C$3000)-ROW($C$2)+1), 1))</f>
        <v>2</v>
      </c>
      <c r="BV602" t="str">
        <v>ILMATIETEEN LAITOS</v>
      </c>
      <c r="BW602" cm="1">
        <f t="array" ref="BW602">SUM(--(FREQUENCY(IF($R$2:$R$1538=BV602, MATCH($C$2:$C$1538, $C$2:$C$1538, 0)), ROW($C$2:$C$1538)-ROW($C$2)+1)&gt;0))</f>
        <v>1</v>
      </c>
    </row>
    <row r="603" spans="1:75" ht="31.8" customHeight="1" x14ac:dyDescent="0.3">
      <c r="A603" s="58">
        <v>9</v>
      </c>
      <c r="B603" s="57" t="s">
        <v>3686</v>
      </c>
      <c r="C603" s="1" t="s">
        <v>709</v>
      </c>
      <c r="D603" s="1" t="s">
        <v>710</v>
      </c>
      <c r="E603" s="1">
        <v>653390</v>
      </c>
      <c r="F603" s="21">
        <v>42156</v>
      </c>
      <c r="G603" s="21">
        <v>43373</v>
      </c>
      <c r="H603" s="1" t="s">
        <v>22</v>
      </c>
      <c r="I603" s="1" t="s">
        <v>711</v>
      </c>
      <c r="J603" s="1" t="s">
        <v>22</v>
      </c>
      <c r="K603" s="1" t="s">
        <v>22</v>
      </c>
      <c r="L603" s="1" t="s">
        <v>712</v>
      </c>
      <c r="M603" s="102" t="s">
        <v>713</v>
      </c>
      <c r="N603" s="1" t="s">
        <v>714</v>
      </c>
      <c r="O603" s="1" t="s">
        <v>715</v>
      </c>
      <c r="P603" s="1" t="s">
        <v>408</v>
      </c>
      <c r="Q603" s="97">
        <f>IFERROR(INDEX(BP:BP, MATCH(R603, BN:BN, 0)), "")</f>
        <v>2</v>
      </c>
      <c r="R603" s="1" t="s">
        <v>716</v>
      </c>
      <c r="S603" s="1" t="s">
        <v>123</v>
      </c>
      <c r="T603" s="1" t="s">
        <v>717</v>
      </c>
      <c r="U603" s="1" t="s">
        <v>718</v>
      </c>
      <c r="V603" s="1" t="s">
        <v>22</v>
      </c>
      <c r="W603" s="1" t="s">
        <v>719</v>
      </c>
      <c r="X603" s="1" t="s">
        <v>408</v>
      </c>
      <c r="Y603" s="1" t="s">
        <v>720</v>
      </c>
      <c r="Z603" s="1" t="s">
        <v>22</v>
      </c>
      <c r="AA603" s="1" t="s">
        <v>22</v>
      </c>
      <c r="AB603" s="4" t="s">
        <v>22</v>
      </c>
      <c r="AC603" s="4" t="s">
        <v>22</v>
      </c>
      <c r="BN603" s="1" t="str">
        <v>INSTITUTE OF SOIL SCIENCE, AGRO-TECHNOLOGY AND PLANT PROTECTION NIKOLA POUSHKAROV</v>
      </c>
      <c r="BO603" t="s">
        <v>2316</v>
      </c>
      <c r="BP603" cm="1">
        <f t="array" ref="BP603">SUM(IF(FREQUENCY(IF($R$2:$R$3000=BO603, MATCH($C$2:$C$3000, $C$2:$C$3000, 0)), ROW($C$2:$C$3000)-ROW($C$2)+1), 1))</f>
        <v>1</v>
      </c>
      <c r="BV603" t="str">
        <v>INSTITUTE OF SOIL SCIENCE, AGRO-TECHNOLOGY AND PLANT PROTECTION NIKOLA POUSHKAROV</v>
      </c>
      <c r="BW603" cm="1">
        <f t="array" ref="BW603">SUM(--(FREQUENCY(IF($R$2:$R$1538=BV603, MATCH($C$2:$C$1538, $C$2:$C$1538, 0)), ROW($C$2:$C$1538)-ROW($C$2)+1)&gt;0))</f>
        <v>1</v>
      </c>
    </row>
    <row r="604" spans="1:75" ht="31.8" customHeight="1" x14ac:dyDescent="0.3">
      <c r="A604" s="58">
        <v>10</v>
      </c>
      <c r="B604" s="57" t="s">
        <v>3687</v>
      </c>
      <c r="C604" s="1" t="s">
        <v>709</v>
      </c>
      <c r="D604" s="1" t="s">
        <v>710</v>
      </c>
      <c r="E604" s="1">
        <v>653390</v>
      </c>
      <c r="F604" s="21">
        <v>42156</v>
      </c>
      <c r="G604" s="21">
        <v>43373</v>
      </c>
      <c r="H604" s="1" t="s">
        <v>22</v>
      </c>
      <c r="I604" s="1" t="s">
        <v>711</v>
      </c>
      <c r="J604" s="1" t="s">
        <v>22</v>
      </c>
      <c r="K604" s="1" t="s">
        <v>22</v>
      </c>
      <c r="L604" s="1" t="s">
        <v>712</v>
      </c>
      <c r="M604" s="102" t="s">
        <v>713</v>
      </c>
      <c r="N604" s="1" t="s">
        <v>714</v>
      </c>
      <c r="O604" s="1" t="s">
        <v>715</v>
      </c>
      <c r="P604" s="1" t="s">
        <v>457</v>
      </c>
      <c r="Q604" s="97">
        <f>IFERROR(INDEX(BP:BP, MATCH(R604, BN:BN, 0)), "")</f>
        <v>1</v>
      </c>
      <c r="R604" s="1" t="s">
        <v>737</v>
      </c>
      <c r="S604" s="1" t="s">
        <v>449</v>
      </c>
      <c r="T604" s="1" t="s">
        <v>738</v>
      </c>
      <c r="U604" s="1" t="s">
        <v>22</v>
      </c>
      <c r="V604" s="1" t="s">
        <v>22</v>
      </c>
      <c r="W604" s="1" t="s">
        <v>22</v>
      </c>
      <c r="X604" s="1" t="s">
        <v>22</v>
      </c>
      <c r="Y604" s="1" t="s">
        <v>22</v>
      </c>
      <c r="Z604" s="1" t="s">
        <v>22</v>
      </c>
      <c r="AA604" s="1" t="s">
        <v>22</v>
      </c>
      <c r="AB604" s="4" t="s">
        <v>22</v>
      </c>
      <c r="AC604" s="4" t="s">
        <v>22</v>
      </c>
      <c r="BN604" s="93" t="str">
        <v>INSTITUTO NACIONAL DE TECNICA AEROESPACIAL ESTEBAN TERRADAS</v>
      </c>
      <c r="BO604" t="s">
        <v>2318</v>
      </c>
      <c r="BP604" cm="1">
        <f t="array" ref="BP604">SUM(IF(FREQUENCY(IF($R$2:$R$3000=BO604, MATCH($C$2:$C$3000, $C$2:$C$3000, 0)), ROW($C$2:$C$3000)-ROW($C$2)+1), 1))</f>
        <v>1</v>
      </c>
      <c r="BV604" t="str">
        <v>INSTITUTO NACIONAL DE TECNICA AEROESPACIAL ESTEBAN TERRADAS</v>
      </c>
      <c r="BW604" cm="1">
        <f t="array" ref="BW604">SUM(--(FREQUENCY(IF($R$2:$R$1538=BV604, MATCH($C$2:$C$1538, $C$2:$C$1538, 0)), ROW($C$2:$C$1538)-ROW($C$2)+1)&gt;0))</f>
        <v>1</v>
      </c>
    </row>
    <row r="605" spans="1:75" ht="31.8" customHeight="1" x14ac:dyDescent="0.3">
      <c r="A605" s="58">
        <v>10</v>
      </c>
      <c r="B605" s="57" t="s">
        <v>3687</v>
      </c>
      <c r="C605" s="1" t="s">
        <v>709</v>
      </c>
      <c r="D605" s="1" t="s">
        <v>710</v>
      </c>
      <c r="E605" s="1">
        <v>653390</v>
      </c>
      <c r="F605" s="21">
        <v>42156</v>
      </c>
      <c r="G605" s="21">
        <v>43373</v>
      </c>
      <c r="H605" s="1" t="s">
        <v>22</v>
      </c>
      <c r="I605" s="1" t="s">
        <v>711</v>
      </c>
      <c r="J605" s="1" t="s">
        <v>22</v>
      </c>
      <c r="K605" s="1" t="s">
        <v>22</v>
      </c>
      <c r="L605" s="1" t="s">
        <v>712</v>
      </c>
      <c r="M605" s="102" t="s">
        <v>713</v>
      </c>
      <c r="N605" s="1" t="s">
        <v>714</v>
      </c>
      <c r="O605" s="1" t="s">
        <v>715</v>
      </c>
      <c r="P605" s="1" t="s">
        <v>457</v>
      </c>
      <c r="Q605" s="97">
        <f>IFERROR(INDEX(BP:BP, MATCH(R605, BN:BN, 0)), "")</f>
        <v>1</v>
      </c>
      <c r="R605" s="1" t="s">
        <v>733</v>
      </c>
      <c r="S605" s="1" t="s">
        <v>238</v>
      </c>
      <c r="T605" s="1" t="s">
        <v>734</v>
      </c>
      <c r="U605" s="1" t="s">
        <v>22</v>
      </c>
      <c r="V605" s="1" t="s">
        <v>22</v>
      </c>
      <c r="W605" s="1" t="s">
        <v>22</v>
      </c>
      <c r="X605" s="1" t="s">
        <v>22</v>
      </c>
      <c r="Y605" s="1" t="s">
        <v>22</v>
      </c>
      <c r="Z605" s="1" t="s">
        <v>22</v>
      </c>
      <c r="AA605" s="1" t="s">
        <v>22</v>
      </c>
      <c r="AB605" s="4" t="s">
        <v>22</v>
      </c>
      <c r="AC605" s="4" t="s">
        <v>22</v>
      </c>
      <c r="BN605" s="1" t="str">
        <v>INSTITUTUL NATIONAL DE CERCETARE DEZVOLTARE PENTRU OPTOELECTRONICA INOE 2000</v>
      </c>
      <c r="BO605" t="s">
        <v>2322</v>
      </c>
      <c r="BP605" cm="1">
        <f t="array" ref="BP605">SUM(IF(FREQUENCY(IF($R$2:$R$3000=BO605, MATCH($C$2:$C$3000, $C$2:$C$3000, 0)), ROW($C$2:$C$3000)-ROW($C$2)+1), 1))</f>
        <v>1</v>
      </c>
      <c r="BV605" t="str">
        <v>INSTITUTUL NATIONAL DE CERCETARE DEZVOLTARE PENTRU OPTOELECTRONICA INOE 2000</v>
      </c>
      <c r="BW605" cm="1">
        <f t="array" ref="BW605">SUM(--(FREQUENCY(IF($R$2:$R$1538=BV605, MATCH($C$2:$C$1538, $C$2:$C$1538, 0)), ROW($C$2:$C$1538)-ROW($C$2)+1)&gt;0))</f>
        <v>1</v>
      </c>
    </row>
    <row r="606" spans="1:75" ht="31.8" customHeight="1" x14ac:dyDescent="0.3">
      <c r="A606" s="58">
        <v>10</v>
      </c>
      <c r="B606" s="57" t="s">
        <v>3687</v>
      </c>
      <c r="C606" s="1" t="s">
        <v>709</v>
      </c>
      <c r="D606" s="1" t="s">
        <v>710</v>
      </c>
      <c r="E606" s="1">
        <v>653390</v>
      </c>
      <c r="F606" s="21">
        <v>42156</v>
      </c>
      <c r="G606" s="21">
        <v>43373</v>
      </c>
      <c r="H606" s="1" t="s">
        <v>22</v>
      </c>
      <c r="I606" s="1" t="s">
        <v>711</v>
      </c>
      <c r="J606" s="1" t="s">
        <v>22</v>
      </c>
      <c r="K606" s="1" t="s">
        <v>22</v>
      </c>
      <c r="L606" s="1" t="s">
        <v>712</v>
      </c>
      <c r="M606" s="102" t="s">
        <v>713</v>
      </c>
      <c r="N606" s="1" t="s">
        <v>714</v>
      </c>
      <c r="O606" s="1" t="s">
        <v>715</v>
      </c>
      <c r="P606" s="1" t="s">
        <v>457</v>
      </c>
      <c r="Q606" s="97">
        <f>IFERROR(INDEX(BP:BP, MATCH(R606, BN:BN, 0)), "")</f>
        <v>1</v>
      </c>
      <c r="R606" s="1" t="s">
        <v>729</v>
      </c>
      <c r="S606" s="1" t="s">
        <v>449</v>
      </c>
      <c r="T606" s="1" t="s">
        <v>730</v>
      </c>
      <c r="U606" s="1" t="s">
        <v>22</v>
      </c>
      <c r="V606" s="1" t="s">
        <v>22</v>
      </c>
      <c r="W606" s="1" t="s">
        <v>22</v>
      </c>
      <c r="X606" s="1" t="s">
        <v>22</v>
      </c>
      <c r="Y606" s="1" t="s">
        <v>22</v>
      </c>
      <c r="Z606" s="1" t="s">
        <v>22</v>
      </c>
      <c r="AA606" s="1" t="s">
        <v>22</v>
      </c>
      <c r="AB606" s="4" t="s">
        <v>22</v>
      </c>
      <c r="AC606" s="4" t="s">
        <v>22</v>
      </c>
      <c r="BN606" s="93" t="str">
        <v>INTEGRATED CARBON OBSERVATION SYSTEM EUROPEAN RESEARCH INFRASTRUCTURECONSORTIUM</v>
      </c>
      <c r="BO606" t="s">
        <v>2324</v>
      </c>
      <c r="BP606" cm="1">
        <f t="array" ref="BP606">SUM(IF(FREQUENCY(IF($R$2:$R$3000=BO606, MATCH($C$2:$C$3000, $C$2:$C$3000, 0)), ROW($C$2:$C$3000)-ROW($C$2)+1), 1))</f>
        <v>1</v>
      </c>
      <c r="BV606" t="str">
        <v>INTEGRATED CARBON OBSERVATION SYSTEM EUROPEAN RESEARCH INFRASTRUCTURECONSORTIUM</v>
      </c>
      <c r="BW606" cm="1">
        <f t="array" ref="BW606">SUM(--(FREQUENCY(IF($R$2:$R$1538=BV606, MATCH($C$2:$C$1538, $C$2:$C$1538, 0)), ROW($C$2:$C$1538)-ROW($C$2)+1)&gt;0))</f>
        <v>1</v>
      </c>
    </row>
    <row r="607" spans="1:75" ht="31.8" customHeight="1" x14ac:dyDescent="0.3">
      <c r="A607" s="56">
        <v>14</v>
      </c>
      <c r="B607" s="54" t="s">
        <v>3712</v>
      </c>
      <c r="C607" s="1" t="s">
        <v>1400</v>
      </c>
      <c r="D607" s="1" t="s">
        <v>1401</v>
      </c>
      <c r="E607" s="1">
        <v>754307</v>
      </c>
      <c r="F607" s="21">
        <v>42887</v>
      </c>
      <c r="G607" s="21">
        <v>44104</v>
      </c>
      <c r="H607" s="1" t="s">
        <v>22</v>
      </c>
      <c r="I607" s="1" t="s">
        <v>22</v>
      </c>
      <c r="J607" s="1" t="s">
        <v>22</v>
      </c>
      <c r="K607" s="1" t="s">
        <v>22</v>
      </c>
      <c r="L607" s="1" t="s">
        <v>1402</v>
      </c>
      <c r="M607" s="102" t="s">
        <v>1403</v>
      </c>
      <c r="N607" s="1" t="s">
        <v>1404</v>
      </c>
      <c r="O607" s="1" t="s">
        <v>1405</v>
      </c>
      <c r="P607" s="1" t="s">
        <v>22</v>
      </c>
      <c r="Q607" s="97">
        <f>IFERROR(INDEX(BP:BP, MATCH(R607, BN:BN, 0)), "")</f>
        <v>1</v>
      </c>
      <c r="R607" s="1" t="s">
        <v>1413</v>
      </c>
      <c r="S607" s="1" t="s">
        <v>864</v>
      </c>
      <c r="T607" s="1" t="s">
        <v>22</v>
      </c>
      <c r="U607" s="1" t="s">
        <v>22</v>
      </c>
      <c r="V607" s="1" t="s">
        <v>22</v>
      </c>
      <c r="W607" s="1" t="s">
        <v>22</v>
      </c>
      <c r="X607" s="1" t="s">
        <v>22</v>
      </c>
      <c r="Y607" s="1" t="s">
        <v>22</v>
      </c>
      <c r="Z607" s="1" t="s">
        <v>22</v>
      </c>
      <c r="AA607" s="1" t="s">
        <v>22</v>
      </c>
      <c r="AB607" s="4" t="s">
        <v>22</v>
      </c>
      <c r="AC607" s="4" t="s">
        <v>22</v>
      </c>
      <c r="BN607" s="1" t="str">
        <v>ITA-SUOMEN YLIOPISTO</v>
      </c>
      <c r="BO607" t="s">
        <v>2326</v>
      </c>
      <c r="BP607" cm="1">
        <f t="array" ref="BP607">SUM(IF(FREQUENCY(IF($R$2:$R$3000=BO607, MATCH($C$2:$C$3000, $C$2:$C$3000, 0)), ROW($C$2:$C$3000)-ROW($C$2)+1), 1))</f>
        <v>1</v>
      </c>
      <c r="BV607" t="str">
        <v>ITA-SUOMEN YLIOPISTO</v>
      </c>
      <c r="BW607" cm="1">
        <f t="array" ref="BW607">SUM(--(FREQUENCY(IF($R$2:$R$1538=BV607, MATCH($C$2:$C$1538, $C$2:$C$1538, 0)), ROW($C$2:$C$1538)-ROW($C$2)+1)&gt;0))</f>
        <v>1</v>
      </c>
    </row>
    <row r="608" spans="1:75" ht="31.8" customHeight="1" x14ac:dyDescent="0.3">
      <c r="A608" s="56">
        <v>14</v>
      </c>
      <c r="B608" s="54" t="s">
        <v>3712</v>
      </c>
      <c r="C608" s="1" t="s">
        <v>1400</v>
      </c>
      <c r="D608" s="1" t="s">
        <v>1401</v>
      </c>
      <c r="E608" s="1">
        <v>754307</v>
      </c>
      <c r="F608" s="21">
        <v>42887</v>
      </c>
      <c r="G608" s="21">
        <v>44104</v>
      </c>
      <c r="H608" s="1" t="s">
        <v>22</v>
      </c>
      <c r="I608" s="1" t="s">
        <v>22</v>
      </c>
      <c r="J608" s="1" t="s">
        <v>22</v>
      </c>
      <c r="K608" s="1" t="s">
        <v>22</v>
      </c>
      <c r="L608" s="1" t="s">
        <v>1402</v>
      </c>
      <c r="M608" s="102" t="s">
        <v>1403</v>
      </c>
      <c r="N608" s="1" t="s">
        <v>1404</v>
      </c>
      <c r="O608" s="1" t="s">
        <v>1405</v>
      </c>
      <c r="P608" s="1" t="s">
        <v>408</v>
      </c>
      <c r="Q608" s="97">
        <f>IFERROR(INDEX(BP:BP, MATCH(R608, BN:BN, 0)), "")</f>
        <v>1</v>
      </c>
      <c r="R608" s="1" t="s">
        <v>916</v>
      </c>
      <c r="S608" s="1" t="s">
        <v>864</v>
      </c>
      <c r="T608" s="1" t="s">
        <v>22</v>
      </c>
      <c r="U608" s="1" t="s">
        <v>1406</v>
      </c>
      <c r="V608" s="1" t="s">
        <v>22</v>
      </c>
      <c r="W608" s="1" t="s">
        <v>1407</v>
      </c>
      <c r="X608" s="1" t="s">
        <v>679</v>
      </c>
      <c r="Y608" s="1" t="s">
        <v>1408</v>
      </c>
      <c r="Z608" s="1" t="s">
        <v>1409</v>
      </c>
      <c r="AA608" s="1" t="s">
        <v>1410</v>
      </c>
      <c r="AB608" s="4" t="s">
        <v>22</v>
      </c>
      <c r="AC608" s="4" t="s">
        <v>22</v>
      </c>
      <c r="BN608" s="93" t="str">
        <v>KARLSRUHER INSTITUT FUER TECHNOLOGIE</v>
      </c>
      <c r="BO608" t="s">
        <v>2328</v>
      </c>
      <c r="BP608" cm="1">
        <f t="array" ref="BP608">SUM(IF(FREQUENCY(IF($R$2:$R$3000=BO608, MATCH($C$2:$C$3000, $C$2:$C$3000, 0)), ROW($C$2:$C$3000)-ROW($C$2)+1), 1))</f>
        <v>1</v>
      </c>
      <c r="BV608" t="str">
        <v>KARLSRUHER INSTITUT FUER TECHNOLOGIE</v>
      </c>
      <c r="BW608" cm="1">
        <f t="array" ref="BW608">SUM(--(FREQUENCY(IF($R$2:$R$1538=BV608, MATCH($C$2:$C$1538, $C$2:$C$1538, 0)), ROW($C$2:$C$1538)-ROW($C$2)+1)&gt;0))</f>
        <v>2</v>
      </c>
    </row>
    <row r="609" spans="1:75" ht="31.8" customHeight="1" x14ac:dyDescent="0.3">
      <c r="A609" s="56">
        <v>14</v>
      </c>
      <c r="B609" s="54" t="s">
        <v>3712</v>
      </c>
      <c r="C609" s="1" t="s">
        <v>1400</v>
      </c>
      <c r="D609" s="1" t="s">
        <v>1401</v>
      </c>
      <c r="E609" s="1">
        <v>754307</v>
      </c>
      <c r="F609" s="21">
        <v>42887</v>
      </c>
      <c r="G609" s="21">
        <v>44104</v>
      </c>
      <c r="H609" s="1" t="s">
        <v>22</v>
      </c>
      <c r="I609" s="1" t="s">
        <v>22</v>
      </c>
      <c r="J609" s="1" t="s">
        <v>22</v>
      </c>
      <c r="K609" s="1" t="s">
        <v>22</v>
      </c>
      <c r="L609" s="1" t="s">
        <v>1402</v>
      </c>
      <c r="M609" s="102" t="s">
        <v>1403</v>
      </c>
      <c r="N609" s="1" t="s">
        <v>1404</v>
      </c>
      <c r="O609" s="1" t="s">
        <v>1405</v>
      </c>
      <c r="P609" s="1" t="s">
        <v>22</v>
      </c>
      <c r="Q609" s="97">
        <f>IFERROR(INDEX(BP:BP, MATCH(R609, BN:BN, 0)), "")</f>
        <v>1</v>
      </c>
      <c r="R609" s="1" t="s">
        <v>897</v>
      </c>
      <c r="S609" s="1" t="s">
        <v>38</v>
      </c>
      <c r="T609" s="1" t="s">
        <v>22</v>
      </c>
      <c r="U609" s="1" t="s">
        <v>22</v>
      </c>
      <c r="V609" s="1" t="s">
        <v>22</v>
      </c>
      <c r="W609" s="1" t="s">
        <v>22</v>
      </c>
      <c r="X609" s="1" t="s">
        <v>22</v>
      </c>
      <c r="Y609" s="1" t="s">
        <v>22</v>
      </c>
      <c r="Z609" s="1" t="s">
        <v>22</v>
      </c>
      <c r="AA609" s="1" t="s">
        <v>22</v>
      </c>
      <c r="AB609" s="4" t="s">
        <v>22</v>
      </c>
      <c r="AC609" s="4" t="s">
        <v>22</v>
      </c>
      <c r="BN609" s="1" t="str">
        <v>KOBENHAVNS UNIVERSITET</v>
      </c>
      <c r="BO609" t="s">
        <v>2330</v>
      </c>
      <c r="BP609" cm="1">
        <f t="array" ref="BP609">SUM(IF(FREQUENCY(IF($R$2:$R$3000=BO609, MATCH($C$2:$C$3000, $C$2:$C$3000, 0)), ROW($C$2:$C$3000)-ROW($C$2)+1), 1))</f>
        <v>1</v>
      </c>
      <c r="BV609" t="str">
        <v>KOBENHAVNS UNIVERSITET</v>
      </c>
      <c r="BW609" cm="1">
        <f t="array" ref="BW609">SUM(--(FREQUENCY(IF($R$2:$R$1538=BV609, MATCH($C$2:$C$1538, $C$2:$C$1538, 0)), ROW($C$2:$C$1538)-ROW($C$2)+1)&gt;0))</f>
        <v>1</v>
      </c>
    </row>
    <row r="610" spans="1:75" ht="31.8" customHeight="1" x14ac:dyDescent="0.3">
      <c r="A610" s="56">
        <v>14</v>
      </c>
      <c r="B610" s="54" t="s">
        <v>3712</v>
      </c>
      <c r="C610" s="1" t="s">
        <v>1400</v>
      </c>
      <c r="D610" s="1" t="s">
        <v>1401</v>
      </c>
      <c r="E610" s="1">
        <v>754307</v>
      </c>
      <c r="F610" s="21">
        <v>42887</v>
      </c>
      <c r="G610" s="21">
        <v>44104</v>
      </c>
      <c r="H610" s="1" t="s">
        <v>22</v>
      </c>
      <c r="I610" s="1" t="s">
        <v>22</v>
      </c>
      <c r="J610" s="1" t="s">
        <v>22</v>
      </c>
      <c r="K610" s="1" t="s">
        <v>22</v>
      </c>
      <c r="L610" s="1" t="s">
        <v>1402</v>
      </c>
      <c r="M610" s="102" t="s">
        <v>1403</v>
      </c>
      <c r="N610" s="1" t="s">
        <v>1404</v>
      </c>
      <c r="O610" s="1" t="s">
        <v>1405</v>
      </c>
      <c r="P610" s="1" t="s">
        <v>22</v>
      </c>
      <c r="Q610" s="97">
        <f>IFERROR(INDEX(BP:BP, MATCH(R610, BN:BN, 0)), "")</f>
        <v>1</v>
      </c>
      <c r="R610" s="1" t="s">
        <v>1411</v>
      </c>
      <c r="S610" s="1" t="s">
        <v>1412</v>
      </c>
      <c r="T610" s="1" t="s">
        <v>22</v>
      </c>
      <c r="U610" s="1" t="s">
        <v>22</v>
      </c>
      <c r="V610" s="1" t="s">
        <v>22</v>
      </c>
      <c r="W610" s="1" t="s">
        <v>22</v>
      </c>
      <c r="X610" s="1" t="s">
        <v>22</v>
      </c>
      <c r="Y610" s="1" t="s">
        <v>22</v>
      </c>
      <c r="Z610" s="1" t="s">
        <v>22</v>
      </c>
      <c r="AA610" s="1" t="s">
        <v>22</v>
      </c>
      <c r="AB610" s="4" t="s">
        <v>22</v>
      </c>
      <c r="AC610" s="4" t="s">
        <v>22</v>
      </c>
      <c r="BN610" s="93" t="str">
        <v>KONINKLIJK NEDERLANDS METEOROLOGISCH INSTITUUT-KNMI</v>
      </c>
      <c r="BO610" t="s">
        <v>2338</v>
      </c>
      <c r="BP610" cm="1">
        <f t="array" ref="BP610">SUM(IF(FREQUENCY(IF($R$2:$R$3000=BO610, MATCH($C$2:$C$3000, $C$2:$C$3000, 0)), ROW($C$2:$C$3000)-ROW($C$2)+1), 1))</f>
        <v>1</v>
      </c>
      <c r="BV610" t="str">
        <v>KONINKLIJK NEDERLANDS METEOROLOGISCH INSTITUUT-KNMI</v>
      </c>
      <c r="BW610" cm="1">
        <f t="array" ref="BW610">SUM(--(FREQUENCY(IF($R$2:$R$1538=BV610, MATCH($C$2:$C$1538, $C$2:$C$1538, 0)), ROW($C$2:$C$1538)-ROW($C$2)+1)&gt;0))</f>
        <v>1</v>
      </c>
    </row>
    <row r="611" spans="1:75" ht="31.8" customHeight="1" x14ac:dyDescent="0.3">
      <c r="A611" s="56">
        <v>16</v>
      </c>
      <c r="B611" s="54" t="s">
        <v>3714</v>
      </c>
      <c r="C611" s="1" t="s">
        <v>2370</v>
      </c>
      <c r="D611" s="1" t="s">
        <v>2371</v>
      </c>
      <c r="E611" s="1">
        <v>765585</v>
      </c>
      <c r="F611" s="21">
        <v>42979</v>
      </c>
      <c r="G611" s="21">
        <v>44561</v>
      </c>
      <c r="H611" s="1" t="s">
        <v>22</v>
      </c>
      <c r="I611" s="1" t="s">
        <v>2372</v>
      </c>
      <c r="J611" s="1" t="s">
        <v>22</v>
      </c>
      <c r="K611" s="1" t="s">
        <v>22</v>
      </c>
      <c r="L611" s="1" t="s">
        <v>90</v>
      </c>
      <c r="M611" s="102" t="s">
        <v>2373</v>
      </c>
      <c r="N611" s="1" t="s">
        <v>2374</v>
      </c>
      <c r="O611" s="1" t="s">
        <v>2375</v>
      </c>
      <c r="P611" s="1" t="s">
        <v>679</v>
      </c>
      <c r="Q611" s="97">
        <f>IFERROR(INDEX(BP:BP, MATCH(R611, BN:BN, 0)), "")</f>
        <v>2</v>
      </c>
      <c r="R611" s="1" t="s">
        <v>2203</v>
      </c>
      <c r="S611" s="1" t="s">
        <v>449</v>
      </c>
      <c r="T611" s="1" t="s">
        <v>2376</v>
      </c>
      <c r="U611" s="1" t="s">
        <v>2377</v>
      </c>
      <c r="V611" s="1" t="s">
        <v>22</v>
      </c>
      <c r="W611" s="1" t="s">
        <v>2378</v>
      </c>
      <c r="X611" s="1" t="s">
        <v>2379</v>
      </c>
      <c r="Y611" s="1" t="s">
        <v>2380</v>
      </c>
      <c r="Z611" s="1" t="s">
        <v>22</v>
      </c>
      <c r="AA611" s="1" t="s">
        <v>22</v>
      </c>
      <c r="AB611" s="4" t="s">
        <v>22</v>
      </c>
      <c r="AC611" s="4" t="s">
        <v>22</v>
      </c>
      <c r="BN611" s="1" t="str">
        <v>LUNDS UNIVERSITET</v>
      </c>
      <c r="BO611" t="s">
        <v>2341</v>
      </c>
      <c r="BP611" cm="1">
        <f t="array" ref="BP611">SUM(IF(FREQUENCY(IF($R$2:$R$3000=BO611, MATCH($C$2:$C$3000, $C$2:$C$3000, 0)), ROW($C$2:$C$3000)-ROW($C$2)+1), 1))</f>
        <v>1</v>
      </c>
      <c r="BV611" t="str">
        <v>LUNDS UNIVERSITET</v>
      </c>
      <c r="BW611" cm="1">
        <f t="array" ref="BW611">SUM(--(FREQUENCY(IF($R$2:$R$1538=BV611, MATCH($C$2:$C$1538, $C$2:$C$1538, 0)), ROW($C$2:$C$1538)-ROW($C$2)+1)&gt;0))</f>
        <v>1</v>
      </c>
    </row>
    <row r="612" spans="1:75" ht="31.8" customHeight="1" x14ac:dyDescent="0.3">
      <c r="A612" s="56">
        <v>16</v>
      </c>
      <c r="B612" s="54" t="s">
        <v>3714</v>
      </c>
      <c r="C612" s="1" t="s">
        <v>2370</v>
      </c>
      <c r="D612" s="1" t="s">
        <v>2371</v>
      </c>
      <c r="E612" s="1">
        <v>765585</v>
      </c>
      <c r="F612" s="21">
        <v>42979</v>
      </c>
      <c r="G612" s="21">
        <v>44561</v>
      </c>
      <c r="H612" s="1" t="s">
        <v>22</v>
      </c>
      <c r="I612" s="1" t="s">
        <v>2372</v>
      </c>
      <c r="J612" s="1" t="s">
        <v>22</v>
      </c>
      <c r="K612" s="1" t="s">
        <v>22</v>
      </c>
      <c r="L612" s="1" t="s">
        <v>90</v>
      </c>
      <c r="M612" s="102" t="s">
        <v>2373</v>
      </c>
      <c r="N612" s="1" t="s">
        <v>2374</v>
      </c>
      <c r="O612" s="1" t="s">
        <v>2375</v>
      </c>
      <c r="P612" s="1" t="s">
        <v>679</v>
      </c>
      <c r="Q612" s="97">
        <f>IFERROR(INDEX(BP:BP, MATCH(R612, BN:BN, 0)), "")</f>
        <v>2</v>
      </c>
      <c r="R612" s="1" t="s">
        <v>2203</v>
      </c>
      <c r="S612" s="1" t="s">
        <v>449</v>
      </c>
      <c r="T612" s="1" t="s">
        <v>2376</v>
      </c>
      <c r="U612" s="1" t="s">
        <v>2377</v>
      </c>
      <c r="V612" s="1" t="s">
        <v>22</v>
      </c>
      <c r="W612" s="1" t="s">
        <v>2381</v>
      </c>
      <c r="X612" s="1" t="s">
        <v>2252</v>
      </c>
      <c r="Y612" s="1" t="s">
        <v>2382</v>
      </c>
      <c r="Z612" s="1" t="s">
        <v>22</v>
      </c>
      <c r="AA612" s="1" t="s">
        <v>2383</v>
      </c>
      <c r="AB612" s="4" t="s">
        <v>22</v>
      </c>
      <c r="AC612" s="4" t="s">
        <v>22</v>
      </c>
      <c r="BN612" s="93" t="str">
        <v>LUONNONVARAKESKUS</v>
      </c>
      <c r="BO612" t="s">
        <v>2356</v>
      </c>
      <c r="BP612" cm="1">
        <f t="array" ref="BP612">SUM(IF(FREQUENCY(IF($R$2:$R$3000=BO612, MATCH($C$2:$C$3000, $C$2:$C$3000, 0)), ROW($C$2:$C$3000)-ROW($C$2)+1), 1))</f>
        <v>1</v>
      </c>
      <c r="BV612" t="str">
        <v>LUONNONVARAKESKUS</v>
      </c>
      <c r="BW612" cm="1">
        <f t="array" ref="BW612">SUM(--(FREQUENCY(IF($R$2:$R$1538=BV612, MATCH($C$2:$C$1538, $C$2:$C$1538, 0)), ROW($C$2:$C$1538)-ROW($C$2)+1)&gt;0))</f>
        <v>2</v>
      </c>
    </row>
    <row r="613" spans="1:75" ht="31.8" customHeight="1" x14ac:dyDescent="0.3">
      <c r="A613" s="56">
        <v>16</v>
      </c>
      <c r="B613" s="54" t="s">
        <v>3714</v>
      </c>
      <c r="C613" s="1" t="s">
        <v>2370</v>
      </c>
      <c r="D613" s="1" t="s">
        <v>2371</v>
      </c>
      <c r="E613" s="1">
        <v>765585</v>
      </c>
      <c r="F613" s="21">
        <v>42979</v>
      </c>
      <c r="G613" s="21">
        <v>44561</v>
      </c>
      <c r="H613" s="1" t="s">
        <v>22</v>
      </c>
      <c r="I613" s="1" t="s">
        <v>2372</v>
      </c>
      <c r="J613" s="1" t="s">
        <v>22</v>
      </c>
      <c r="K613" s="1" t="s">
        <v>22</v>
      </c>
      <c r="L613" s="1" t="s">
        <v>90</v>
      </c>
      <c r="M613" s="102" t="s">
        <v>2373</v>
      </c>
      <c r="N613" s="1" t="s">
        <v>2374</v>
      </c>
      <c r="O613" s="1" t="s">
        <v>2375</v>
      </c>
      <c r="P613" s="1" t="s">
        <v>22</v>
      </c>
      <c r="Q613" s="97">
        <f>IFERROR(INDEX(BP:BP, MATCH(R613, BN:BN, 0)), "")</f>
        <v>1</v>
      </c>
      <c r="R613" s="1" t="s">
        <v>2390</v>
      </c>
      <c r="S613" s="1" t="s">
        <v>61</v>
      </c>
      <c r="T613" s="1" t="s">
        <v>2391</v>
      </c>
      <c r="U613" s="1" t="s">
        <v>22</v>
      </c>
      <c r="V613" s="1" t="s">
        <v>22</v>
      </c>
      <c r="W613" s="1" t="s">
        <v>22</v>
      </c>
      <c r="X613" s="1" t="s">
        <v>22</v>
      </c>
      <c r="Y613" s="1" t="s">
        <v>22</v>
      </c>
      <c r="Z613" s="1" t="s">
        <v>22</v>
      </c>
      <c r="AA613" s="1" t="s">
        <v>22</v>
      </c>
      <c r="AB613" s="4" t="s">
        <v>22</v>
      </c>
      <c r="AC613" s="4" t="s">
        <v>22</v>
      </c>
      <c r="BN613" s="1" t="str">
        <v>MARIENE INFORMATIE SERVICE MARIS BV</v>
      </c>
      <c r="BO613" t="s">
        <v>2358</v>
      </c>
      <c r="BP613" cm="1">
        <f t="array" ref="BP613">SUM(IF(FREQUENCY(IF($R$2:$R$3000=BO613, MATCH($C$2:$C$3000, $C$2:$C$3000, 0)), ROW($C$2:$C$3000)-ROW($C$2)+1), 1))</f>
        <v>1</v>
      </c>
      <c r="BV613" t="str">
        <v>MARIENE INFORMATIE SERVICE MARIS BV</v>
      </c>
      <c r="BW613" cm="1">
        <f t="array" ref="BW613">SUM(--(FREQUENCY(IF($R$2:$R$1538=BV613, MATCH($C$2:$C$1538, $C$2:$C$1538, 0)), ROW($C$2:$C$1538)-ROW($C$2)+1)&gt;0))</f>
        <v>1</v>
      </c>
    </row>
    <row r="614" spans="1:75" ht="31.8" customHeight="1" x14ac:dyDescent="0.3">
      <c r="A614" s="56">
        <v>16</v>
      </c>
      <c r="B614" s="54" t="s">
        <v>3714</v>
      </c>
      <c r="C614" s="1" t="s">
        <v>2370</v>
      </c>
      <c r="D614" s="1" t="s">
        <v>2371</v>
      </c>
      <c r="E614" s="1">
        <v>765585</v>
      </c>
      <c r="F614" s="21">
        <v>42979</v>
      </c>
      <c r="G614" s="21">
        <v>44561</v>
      </c>
      <c r="H614" s="1" t="s">
        <v>22</v>
      </c>
      <c r="I614" s="1" t="s">
        <v>2372</v>
      </c>
      <c r="J614" s="1" t="s">
        <v>22</v>
      </c>
      <c r="K614" s="1" t="s">
        <v>22</v>
      </c>
      <c r="L614" s="1" t="s">
        <v>90</v>
      </c>
      <c r="M614" s="102" t="s">
        <v>2373</v>
      </c>
      <c r="N614" s="1" t="s">
        <v>2374</v>
      </c>
      <c r="O614" s="1" t="s">
        <v>2375</v>
      </c>
      <c r="P614" s="1" t="s">
        <v>1273</v>
      </c>
      <c r="Q614" s="97">
        <f>IFERROR(INDEX(BP:BP, MATCH(R614, BN:BN, 0)), "")</f>
        <v>1</v>
      </c>
      <c r="R614" s="1" t="s">
        <v>2201</v>
      </c>
      <c r="S614" s="1" t="s">
        <v>1160</v>
      </c>
      <c r="T614" s="2">
        <v>0</v>
      </c>
      <c r="U614" s="1" t="s">
        <v>22</v>
      </c>
      <c r="V614" s="1" t="s">
        <v>22</v>
      </c>
      <c r="W614" s="1" t="s">
        <v>22</v>
      </c>
      <c r="X614" s="1" t="s">
        <v>22</v>
      </c>
      <c r="Y614" s="1" t="s">
        <v>22</v>
      </c>
      <c r="Z614" s="1" t="s">
        <v>22</v>
      </c>
      <c r="AA614" s="1" t="s">
        <v>22</v>
      </c>
      <c r="AB614" s="4" t="s">
        <v>22</v>
      </c>
      <c r="AC614" s="4" t="s">
        <v>22</v>
      </c>
      <c r="BN614" s="93" t="str">
        <v>Masarykova univerzita</v>
      </c>
      <c r="BO614" t="s">
        <v>2359</v>
      </c>
      <c r="BP614" cm="1">
        <f t="array" ref="BP614">SUM(IF(FREQUENCY(IF($R$2:$R$3000=BO614, MATCH($C$2:$C$3000, $C$2:$C$3000, 0)), ROW($C$2:$C$3000)-ROW($C$2)+1), 1))</f>
        <v>1</v>
      </c>
      <c r="BV614" t="str">
        <v>Masarykova univerzita</v>
      </c>
      <c r="BW614" cm="1">
        <f t="array" ref="BW614">SUM(--(FREQUENCY(IF($R$2:$R$1538=BV614, MATCH($C$2:$C$1538, $C$2:$C$1538, 0)), ROW($C$2:$C$1538)-ROW($C$2)+1)&gt;0))</f>
        <v>1</v>
      </c>
    </row>
    <row r="615" spans="1:75" ht="31.8" customHeight="1" x14ac:dyDescent="0.3">
      <c r="A615" s="56">
        <v>16</v>
      </c>
      <c r="B615" s="54" t="s">
        <v>3714</v>
      </c>
      <c r="C615" s="1" t="s">
        <v>2370</v>
      </c>
      <c r="D615" s="1" t="s">
        <v>2371</v>
      </c>
      <c r="E615" s="1">
        <v>765585</v>
      </c>
      <c r="F615" s="21">
        <v>42979</v>
      </c>
      <c r="G615" s="21">
        <v>44561</v>
      </c>
      <c r="H615" s="1" t="s">
        <v>22</v>
      </c>
      <c r="I615" s="1" t="s">
        <v>2372</v>
      </c>
      <c r="J615" s="1" t="s">
        <v>22</v>
      </c>
      <c r="K615" s="1" t="s">
        <v>22</v>
      </c>
      <c r="L615" s="1" t="s">
        <v>90</v>
      </c>
      <c r="M615" s="102" t="s">
        <v>2373</v>
      </c>
      <c r="N615" s="1" t="s">
        <v>2374</v>
      </c>
      <c r="O615" s="1" t="s">
        <v>2375</v>
      </c>
      <c r="P615" s="1" t="s">
        <v>22</v>
      </c>
      <c r="Q615" s="97">
        <f>IFERROR(INDEX(BP:BP, MATCH(R615, BN:BN, 0)), "")</f>
        <v>1</v>
      </c>
      <c r="R615" s="1" t="s">
        <v>2385</v>
      </c>
      <c r="S615" s="1" t="s">
        <v>132</v>
      </c>
      <c r="T615" s="1" t="s">
        <v>2386</v>
      </c>
      <c r="U615" s="1" t="s">
        <v>22</v>
      </c>
      <c r="V615" s="1" t="s">
        <v>22</v>
      </c>
      <c r="W615" s="1" t="s">
        <v>22</v>
      </c>
      <c r="X615" s="1" t="s">
        <v>22</v>
      </c>
      <c r="Y615" s="1" t="s">
        <v>22</v>
      </c>
      <c r="Z615" s="1" t="s">
        <v>22</v>
      </c>
      <c r="AA615" s="1" t="s">
        <v>22</v>
      </c>
      <c r="AB615" s="4" t="s">
        <v>22</v>
      </c>
      <c r="AC615" s="4" t="s">
        <v>22</v>
      </c>
      <c r="BN615" s="1" t="str">
        <v>PANEPISTIMIO KRITIS</v>
      </c>
      <c r="BO615" t="s">
        <v>2360</v>
      </c>
      <c r="BP615" cm="1">
        <f t="array" ref="BP615">SUM(IF(FREQUENCY(IF($R$2:$R$3000=BO615, MATCH($C$2:$C$3000, $C$2:$C$3000, 0)), ROW($C$2:$C$3000)-ROW($C$2)+1), 1))</f>
        <v>1</v>
      </c>
      <c r="BV615" t="str">
        <v>PANEPISTIMIO KRITIS</v>
      </c>
      <c r="BW615" cm="1">
        <f t="array" ref="BW615">SUM(--(FREQUENCY(IF($R$2:$R$1538=BV615, MATCH($C$2:$C$1538, $C$2:$C$1538, 0)), ROW($C$2:$C$1538)-ROW($C$2)+1)&gt;0))</f>
        <v>2</v>
      </c>
    </row>
    <row r="616" spans="1:75" ht="31.8" customHeight="1" x14ac:dyDescent="0.3">
      <c r="A616" s="56">
        <v>16</v>
      </c>
      <c r="B616" s="54" t="s">
        <v>3714</v>
      </c>
      <c r="C616" s="1" t="s">
        <v>2370</v>
      </c>
      <c r="D616" s="1" t="s">
        <v>2371</v>
      </c>
      <c r="E616" s="1">
        <v>765585</v>
      </c>
      <c r="F616" s="21">
        <v>42979</v>
      </c>
      <c r="G616" s="21">
        <v>44561</v>
      </c>
      <c r="H616" s="1" t="s">
        <v>22</v>
      </c>
      <c r="I616" s="1" t="s">
        <v>2372</v>
      </c>
      <c r="J616" s="1" t="s">
        <v>22</v>
      </c>
      <c r="K616" s="1" t="s">
        <v>22</v>
      </c>
      <c r="L616" s="1" t="s">
        <v>90</v>
      </c>
      <c r="M616" s="102" t="s">
        <v>2373</v>
      </c>
      <c r="N616" s="1" t="s">
        <v>2374</v>
      </c>
      <c r="O616" s="1" t="s">
        <v>2375</v>
      </c>
      <c r="P616" s="1" t="s">
        <v>22</v>
      </c>
      <c r="Q616" s="97">
        <f>IFERROR(INDEX(BP:BP, MATCH(R616, BN:BN, 0)), "")</f>
        <v>1</v>
      </c>
      <c r="R616" s="1" t="s">
        <v>1336</v>
      </c>
      <c r="S616" s="1" t="s">
        <v>121</v>
      </c>
      <c r="T616" s="1" t="s">
        <v>2388</v>
      </c>
      <c r="U616" s="1" t="s">
        <v>22</v>
      </c>
      <c r="V616" s="1" t="s">
        <v>22</v>
      </c>
      <c r="W616" s="1" t="s">
        <v>22</v>
      </c>
      <c r="X616" s="1" t="s">
        <v>22</v>
      </c>
      <c r="Y616" s="1" t="s">
        <v>22</v>
      </c>
      <c r="Z616" s="1" t="s">
        <v>22</v>
      </c>
      <c r="AA616" s="1" t="s">
        <v>22</v>
      </c>
      <c r="AB616" s="4" t="s">
        <v>22</v>
      </c>
      <c r="AC616" s="4" t="s">
        <v>22</v>
      </c>
      <c r="BN616" s="93" t="str">
        <v>POLARFORSKNINGSSEKRETARIATET</v>
      </c>
      <c r="BO616" t="s">
        <v>2361</v>
      </c>
      <c r="BP616" cm="1">
        <f t="array" ref="BP616">SUM(IF(FREQUENCY(IF($R$2:$R$3000=BO616, MATCH($C$2:$C$3000, $C$2:$C$3000, 0)), ROW($C$2:$C$3000)-ROW($C$2)+1), 1))</f>
        <v>1</v>
      </c>
      <c r="BV616" t="str">
        <v>POLARFORSKNINGSSEKRETARIATET</v>
      </c>
      <c r="BW616" cm="1">
        <f t="array" ref="BW616">SUM(--(FREQUENCY(IF($R$2:$R$1538=BV616, MATCH($C$2:$C$1538, $C$2:$C$1538, 0)), ROW($C$2:$C$1538)-ROW($C$2)+1)&gt;0))</f>
        <v>1</v>
      </c>
    </row>
    <row r="617" spans="1:75" ht="31.8" customHeight="1" x14ac:dyDescent="0.3">
      <c r="A617" s="56">
        <v>16</v>
      </c>
      <c r="B617" s="54" t="s">
        <v>3714</v>
      </c>
      <c r="C617" s="1" t="s">
        <v>2370</v>
      </c>
      <c r="D617" s="1" t="s">
        <v>2371</v>
      </c>
      <c r="E617" s="1">
        <v>765585</v>
      </c>
      <c r="F617" s="21">
        <v>42979</v>
      </c>
      <c r="G617" s="21">
        <v>44561</v>
      </c>
      <c r="H617" s="1" t="s">
        <v>22</v>
      </c>
      <c r="I617" s="1" t="s">
        <v>2372</v>
      </c>
      <c r="J617" s="1" t="s">
        <v>22</v>
      </c>
      <c r="K617" s="1" t="s">
        <v>22</v>
      </c>
      <c r="L617" s="1" t="s">
        <v>90</v>
      </c>
      <c r="M617" s="102" t="s">
        <v>2373</v>
      </c>
      <c r="N617" s="1" t="s">
        <v>2374</v>
      </c>
      <c r="O617" s="1" t="s">
        <v>2375</v>
      </c>
      <c r="P617" s="1" t="s">
        <v>22</v>
      </c>
      <c r="Q617" s="97">
        <f>IFERROR(INDEX(BP:BP, MATCH(R617, BN:BN, 0)), "")</f>
        <v>3</v>
      </c>
      <c r="R617" s="1" t="s">
        <v>2187</v>
      </c>
      <c r="S617" s="1" t="s">
        <v>28</v>
      </c>
      <c r="T617" s="1" t="s">
        <v>2387</v>
      </c>
      <c r="U617" s="1" t="s">
        <v>22</v>
      </c>
      <c r="V617" s="1" t="s">
        <v>22</v>
      </c>
      <c r="W617" s="1" t="s">
        <v>22</v>
      </c>
      <c r="X617" s="1" t="s">
        <v>22</v>
      </c>
      <c r="Y617" s="1" t="s">
        <v>22</v>
      </c>
      <c r="Z617" s="1" t="s">
        <v>22</v>
      </c>
      <c r="AA617" s="1" t="s">
        <v>22</v>
      </c>
      <c r="AB617" s="4" t="s">
        <v>22</v>
      </c>
      <c r="AC617" s="4" t="s">
        <v>22</v>
      </c>
      <c r="BN617" s="1" t="str">
        <v>SENCKENBERG GESELLSCHAFT FUR NATURFORSCHUNG</v>
      </c>
      <c r="BO617" t="s">
        <v>2362</v>
      </c>
      <c r="BP617" cm="1">
        <f t="array" ref="BP617">SUM(IF(FREQUENCY(IF($R$2:$R$3000=BO617, MATCH($C$2:$C$3000, $C$2:$C$3000, 0)), ROW($C$2:$C$3000)-ROW($C$2)+1), 1))</f>
        <v>1</v>
      </c>
      <c r="BV617" t="str">
        <v>SENCKENBERG GESELLSCHAFT FUR NATURFORSCHUNG</v>
      </c>
      <c r="BW617" cm="1">
        <f t="array" ref="BW617">SUM(--(FREQUENCY(IF($R$2:$R$1538=BV617, MATCH($C$2:$C$1538, $C$2:$C$1538, 0)), ROW($C$2:$C$1538)-ROW($C$2)+1)&gt;0))</f>
        <v>1</v>
      </c>
    </row>
    <row r="618" spans="1:75" ht="31.8" customHeight="1" x14ac:dyDescent="0.3">
      <c r="A618" s="56">
        <v>16</v>
      </c>
      <c r="B618" s="54" t="s">
        <v>3714</v>
      </c>
      <c r="C618" s="1" t="s">
        <v>2370</v>
      </c>
      <c r="D618" s="1" t="s">
        <v>2371</v>
      </c>
      <c r="E618" s="1">
        <v>765585</v>
      </c>
      <c r="F618" s="21">
        <v>42979</v>
      </c>
      <c r="G618" s="21">
        <v>44561</v>
      </c>
      <c r="H618" s="1" t="s">
        <v>22</v>
      </c>
      <c r="I618" s="1" t="s">
        <v>2372</v>
      </c>
      <c r="J618" s="1" t="s">
        <v>22</v>
      </c>
      <c r="K618" s="1" t="s">
        <v>22</v>
      </c>
      <c r="L618" s="1" t="s">
        <v>90</v>
      </c>
      <c r="M618" s="102" t="s">
        <v>2373</v>
      </c>
      <c r="N618" s="1" t="s">
        <v>2374</v>
      </c>
      <c r="O618" s="1" t="s">
        <v>2375</v>
      </c>
      <c r="P618" s="1" t="s">
        <v>22</v>
      </c>
      <c r="Q618" s="97">
        <f>IFERROR(INDEX(BP:BP, MATCH(R618, BN:BN, 0)), "")</f>
        <v>1</v>
      </c>
      <c r="R618" s="1" t="s">
        <v>2392</v>
      </c>
      <c r="S618" s="1" t="s">
        <v>61</v>
      </c>
      <c r="T618" s="1" t="s">
        <v>2393</v>
      </c>
      <c r="U618" s="1" t="s">
        <v>22</v>
      </c>
      <c r="V618" s="1" t="s">
        <v>22</v>
      </c>
      <c r="W618" s="1" t="s">
        <v>22</v>
      </c>
      <c r="X618" s="1" t="s">
        <v>22</v>
      </c>
      <c r="Y618" s="1" t="s">
        <v>22</v>
      </c>
      <c r="Z618" s="1" t="s">
        <v>22</v>
      </c>
      <c r="AA618" s="1" t="s">
        <v>22</v>
      </c>
      <c r="AB618" s="4" t="s">
        <v>22</v>
      </c>
      <c r="AC618" s="4" t="s">
        <v>22</v>
      </c>
      <c r="BN618" s="93" t="str">
        <v>SORBONNE UNIVERSITE</v>
      </c>
      <c r="BO618" t="s">
        <v>2364</v>
      </c>
      <c r="BP618" cm="1">
        <f t="array" ref="BP618">SUM(IF(FREQUENCY(IF($R$2:$R$3000=BO618, MATCH($C$2:$C$3000, $C$2:$C$3000, 0)), ROW($C$2:$C$3000)-ROW($C$2)+1), 1))</f>
        <v>1</v>
      </c>
      <c r="BV618" t="str">
        <v>SORBONNE UNIVERSITE</v>
      </c>
      <c r="BW618" cm="1">
        <f t="array" ref="BW618">SUM(--(FREQUENCY(IF($R$2:$R$1538=BV618, MATCH($C$2:$C$1538, $C$2:$C$1538, 0)), ROW($C$2:$C$1538)-ROW($C$2)+1)&gt;0))</f>
        <v>1</v>
      </c>
    </row>
    <row r="619" spans="1:75" ht="31.8" customHeight="1" x14ac:dyDescent="0.3">
      <c r="A619" s="56">
        <v>16</v>
      </c>
      <c r="B619" s="54" t="s">
        <v>3714</v>
      </c>
      <c r="C619" s="1" t="s">
        <v>2370</v>
      </c>
      <c r="D619" s="1" t="s">
        <v>2371</v>
      </c>
      <c r="E619" s="1">
        <v>765585</v>
      </c>
      <c r="F619" s="21">
        <v>42979</v>
      </c>
      <c r="G619" s="21">
        <v>44561</v>
      </c>
      <c r="H619" s="1" t="s">
        <v>22</v>
      </c>
      <c r="I619" s="1" t="s">
        <v>2372</v>
      </c>
      <c r="J619" s="1" t="s">
        <v>22</v>
      </c>
      <c r="K619" s="1" t="s">
        <v>22</v>
      </c>
      <c r="L619" s="1" t="s">
        <v>90</v>
      </c>
      <c r="M619" s="102" t="s">
        <v>2373</v>
      </c>
      <c r="N619" s="1" t="s">
        <v>2374</v>
      </c>
      <c r="O619" s="1" t="s">
        <v>2375</v>
      </c>
      <c r="P619" s="1" t="s">
        <v>22</v>
      </c>
      <c r="Q619" s="97">
        <f>IFERROR(INDEX(BP:BP, MATCH(R619, BN:BN, 0)), "")</f>
        <v>1</v>
      </c>
      <c r="R619" s="1" t="s">
        <v>2394</v>
      </c>
      <c r="S619" s="1" t="s">
        <v>61</v>
      </c>
      <c r="T619" s="1" t="s">
        <v>2395</v>
      </c>
      <c r="U619" s="1" t="s">
        <v>22</v>
      </c>
      <c r="V619" s="1" t="s">
        <v>22</v>
      </c>
      <c r="W619" s="1" t="s">
        <v>22</v>
      </c>
      <c r="X619" s="1" t="s">
        <v>22</v>
      </c>
      <c r="Y619" s="1" t="s">
        <v>22</v>
      </c>
      <c r="Z619" s="1" t="s">
        <v>22</v>
      </c>
      <c r="AA619" s="1" t="s">
        <v>22</v>
      </c>
      <c r="AB619" s="4" t="s">
        <v>22</v>
      </c>
      <c r="AC619" s="4" t="s">
        <v>22</v>
      </c>
      <c r="BN619" s="1" t="str">
        <v>STAZIONE ZOOLOGICA ANTON DOHRN</v>
      </c>
      <c r="BO619" t="s">
        <v>2365</v>
      </c>
      <c r="BP619" cm="1">
        <f t="array" ref="BP619">SUM(IF(FREQUENCY(IF($R$2:$R$3000=BO619, MATCH($C$2:$C$3000, $C$2:$C$3000, 0)), ROW($C$2:$C$3000)-ROW($C$2)+1), 1))</f>
        <v>1</v>
      </c>
      <c r="BV619" t="str">
        <v>STAZIONE ZOOLOGICA ANTON DOHRN</v>
      </c>
      <c r="BW619" cm="1">
        <f t="array" ref="BW619">SUM(--(FREQUENCY(IF($R$2:$R$1538=BV619, MATCH($C$2:$C$1538, $C$2:$C$1538, 0)), ROW($C$2:$C$1538)-ROW($C$2)+1)&gt;0))</f>
        <v>1</v>
      </c>
    </row>
    <row r="620" spans="1:75" ht="31.8" customHeight="1" x14ac:dyDescent="0.3">
      <c r="A620" s="56">
        <v>16</v>
      </c>
      <c r="B620" s="54" t="s">
        <v>3714</v>
      </c>
      <c r="C620" s="1" t="s">
        <v>2370</v>
      </c>
      <c r="D620" s="1" t="s">
        <v>2371</v>
      </c>
      <c r="E620" s="1">
        <v>765585</v>
      </c>
      <c r="F620" s="21">
        <v>42979</v>
      </c>
      <c r="G620" s="21">
        <v>44561</v>
      </c>
      <c r="H620" s="1" t="s">
        <v>22</v>
      </c>
      <c r="I620" s="1" t="s">
        <v>2372</v>
      </c>
      <c r="J620" s="1" t="s">
        <v>22</v>
      </c>
      <c r="K620" s="1" t="s">
        <v>22</v>
      </c>
      <c r="L620" s="1" t="s">
        <v>90</v>
      </c>
      <c r="M620" s="102" t="s">
        <v>2373</v>
      </c>
      <c r="N620" s="1" t="s">
        <v>2374</v>
      </c>
      <c r="O620" s="1" t="s">
        <v>2375</v>
      </c>
      <c r="P620" s="1" t="s">
        <v>1273</v>
      </c>
      <c r="Q620" s="97">
        <f>IFERROR(INDEX(BP:BP, MATCH(R620, BN:BN, 0)), "")</f>
        <v>2</v>
      </c>
      <c r="R620" s="1" t="s">
        <v>2398</v>
      </c>
      <c r="S620" s="1" t="s">
        <v>61</v>
      </c>
      <c r="T620" s="2">
        <v>0</v>
      </c>
      <c r="U620" s="1" t="s">
        <v>22</v>
      </c>
      <c r="V620" s="1" t="s">
        <v>22</v>
      </c>
      <c r="W620" s="1" t="s">
        <v>22</v>
      </c>
      <c r="X620" s="1" t="s">
        <v>22</v>
      </c>
      <c r="Y620" s="1" t="s">
        <v>22</v>
      </c>
      <c r="Z620" s="1" t="s">
        <v>22</v>
      </c>
      <c r="AA620" s="1" t="s">
        <v>22</v>
      </c>
      <c r="AB620" s="4" t="s">
        <v>22</v>
      </c>
      <c r="AC620" s="4" t="s">
        <v>22</v>
      </c>
      <c r="BN620" s="93" t="str">
        <v>STICHTING DELTARES</v>
      </c>
      <c r="BO620" t="s">
        <v>2366</v>
      </c>
      <c r="BP620" cm="1">
        <f t="array" ref="BP620">SUM(IF(FREQUENCY(IF($R$2:$R$3000=BO620, MATCH($C$2:$C$3000, $C$2:$C$3000, 0)), ROW($C$2:$C$3000)-ROW($C$2)+1), 1))</f>
        <v>2</v>
      </c>
      <c r="BV620" t="str">
        <v>STICHTING DELTARES</v>
      </c>
      <c r="BW620" cm="1">
        <f t="array" ref="BW620">SUM(--(FREQUENCY(IF($R$2:$R$1538=BV620, MATCH($C$2:$C$1538, $C$2:$C$1538, 0)), ROW($C$2:$C$1538)-ROW($C$2)+1)&gt;0))</f>
        <v>2</v>
      </c>
    </row>
    <row r="621" spans="1:75" ht="31.8" customHeight="1" x14ac:dyDescent="0.3">
      <c r="A621" s="56">
        <v>16</v>
      </c>
      <c r="B621" s="54" t="s">
        <v>3714</v>
      </c>
      <c r="C621" s="1" t="s">
        <v>2370</v>
      </c>
      <c r="D621" s="1" t="s">
        <v>2371</v>
      </c>
      <c r="E621" s="1">
        <v>765585</v>
      </c>
      <c r="F621" s="21">
        <v>42979</v>
      </c>
      <c r="G621" s="21">
        <v>44561</v>
      </c>
      <c r="H621" s="1" t="s">
        <v>22</v>
      </c>
      <c r="I621" s="1" t="s">
        <v>2372</v>
      </c>
      <c r="J621" s="1" t="s">
        <v>22</v>
      </c>
      <c r="K621" s="1" t="s">
        <v>22</v>
      </c>
      <c r="L621" s="1" t="s">
        <v>90</v>
      </c>
      <c r="M621" s="102" t="s">
        <v>2373</v>
      </c>
      <c r="N621" s="1" t="s">
        <v>2374</v>
      </c>
      <c r="O621" s="1" t="s">
        <v>2375</v>
      </c>
      <c r="P621" s="1" t="s">
        <v>22</v>
      </c>
      <c r="Q621" s="97">
        <f>IFERROR(INDEX(BP:BP, MATCH(R621, BN:BN, 0)), "")</f>
        <v>1</v>
      </c>
      <c r="R621" s="1" t="s">
        <v>2181</v>
      </c>
      <c r="S621" s="1" t="s">
        <v>61</v>
      </c>
      <c r="T621" s="1" t="s">
        <v>2389</v>
      </c>
      <c r="U621" s="1" t="s">
        <v>22</v>
      </c>
      <c r="V621" s="1" t="s">
        <v>22</v>
      </c>
      <c r="W621" s="1" t="s">
        <v>22</v>
      </c>
      <c r="X621" s="1" t="s">
        <v>22</v>
      </c>
      <c r="Y621" s="1" t="s">
        <v>22</v>
      </c>
      <c r="Z621" s="1" t="s">
        <v>22</v>
      </c>
      <c r="AA621" s="1" t="s">
        <v>22</v>
      </c>
      <c r="AB621" s="4" t="s">
        <v>22</v>
      </c>
      <c r="AC621" s="4" t="s">
        <v>22</v>
      </c>
      <c r="BN621" s="1" t="str">
        <v>STICHTING EGI</v>
      </c>
      <c r="BO621" t="s">
        <v>2367</v>
      </c>
      <c r="BP621" cm="1">
        <f t="array" ref="BP621">SUM(IF(FREQUENCY(IF($R$2:$R$3000=BO621, MATCH($C$2:$C$3000, $C$2:$C$3000, 0)), ROW($C$2:$C$3000)-ROW($C$2)+1), 1))</f>
        <v>1</v>
      </c>
      <c r="BV621" t="str">
        <v>STICHTING EGI</v>
      </c>
      <c r="BW621" cm="1">
        <f t="array" ref="BW621">SUM(--(FREQUENCY(IF($R$2:$R$1538=BV621, MATCH($C$2:$C$1538, $C$2:$C$1538, 0)), ROW($C$2:$C$1538)-ROW($C$2)+1)&gt;0))</f>
        <v>1</v>
      </c>
    </row>
    <row r="622" spans="1:75" ht="31.8" customHeight="1" x14ac:dyDescent="0.3">
      <c r="A622" s="56">
        <v>16</v>
      </c>
      <c r="B622" s="54" t="s">
        <v>3714</v>
      </c>
      <c r="C622" s="1" t="s">
        <v>2370</v>
      </c>
      <c r="D622" s="1" t="s">
        <v>2371</v>
      </c>
      <c r="E622" s="1">
        <v>765585</v>
      </c>
      <c r="F622" s="21">
        <v>42979</v>
      </c>
      <c r="G622" s="21">
        <v>44561</v>
      </c>
      <c r="H622" s="1" t="s">
        <v>22</v>
      </c>
      <c r="I622" s="1" t="s">
        <v>2372</v>
      </c>
      <c r="J622" s="1" t="s">
        <v>22</v>
      </c>
      <c r="K622" s="1" t="s">
        <v>22</v>
      </c>
      <c r="L622" s="1" t="s">
        <v>90</v>
      </c>
      <c r="M622" s="102" t="s">
        <v>2373</v>
      </c>
      <c r="N622" s="1" t="s">
        <v>2374</v>
      </c>
      <c r="O622" s="1" t="s">
        <v>2375</v>
      </c>
      <c r="P622" s="1" t="s">
        <v>1273</v>
      </c>
      <c r="Q622" s="97">
        <f>IFERROR(INDEX(BP:BP, MATCH(R622, BN:BN, 0)), "")</f>
        <v>1</v>
      </c>
      <c r="R622" s="1" t="s">
        <v>2399</v>
      </c>
      <c r="S622" s="1" t="s">
        <v>449</v>
      </c>
      <c r="T622" s="2">
        <v>0</v>
      </c>
      <c r="U622" s="1" t="s">
        <v>22</v>
      </c>
      <c r="V622" s="1" t="s">
        <v>22</v>
      </c>
      <c r="W622" s="1" t="s">
        <v>22</v>
      </c>
      <c r="X622" s="1" t="s">
        <v>22</v>
      </c>
      <c r="Y622" s="1" t="s">
        <v>22</v>
      </c>
      <c r="Z622" s="1" t="s">
        <v>22</v>
      </c>
      <c r="AA622" s="1" t="s">
        <v>22</v>
      </c>
      <c r="AB622" s="4" t="s">
        <v>22</v>
      </c>
      <c r="AC622" s="4" t="s">
        <v>22</v>
      </c>
      <c r="BN622" s="93" t="str">
        <v>STIFTELSEN NILU</v>
      </c>
      <c r="BO622" t="s">
        <v>2368</v>
      </c>
      <c r="BP622" cm="1">
        <f t="array" ref="BP622">SUM(IF(FREQUENCY(IF($R$2:$R$3000=BO622, MATCH($C$2:$C$3000, $C$2:$C$3000, 0)), ROW($C$2:$C$3000)-ROW($C$2)+1), 1))</f>
        <v>1</v>
      </c>
      <c r="BV622" t="str">
        <v>STIFTELSEN NILU</v>
      </c>
      <c r="BW622" cm="1">
        <f t="array" ref="BW622">SUM(--(FREQUENCY(IF($R$2:$R$1538=BV622, MATCH($C$2:$C$1538, $C$2:$C$1538, 0)), ROW($C$2:$C$1538)-ROW($C$2)+1)&gt;0))</f>
        <v>1</v>
      </c>
    </row>
    <row r="623" spans="1:75" ht="31.8" customHeight="1" x14ac:dyDescent="0.3">
      <c r="A623" s="56">
        <v>16</v>
      </c>
      <c r="B623" s="54" t="s">
        <v>3714</v>
      </c>
      <c r="C623" s="1" t="s">
        <v>2370</v>
      </c>
      <c r="D623" s="1" t="s">
        <v>2371</v>
      </c>
      <c r="E623" s="1">
        <v>765585</v>
      </c>
      <c r="F623" s="21">
        <v>42979</v>
      </c>
      <c r="G623" s="21">
        <v>44561</v>
      </c>
      <c r="H623" s="1" t="s">
        <v>22</v>
      </c>
      <c r="I623" s="1" t="s">
        <v>2372</v>
      </c>
      <c r="J623" s="1" t="s">
        <v>22</v>
      </c>
      <c r="K623" s="1" t="s">
        <v>22</v>
      </c>
      <c r="L623" s="1" t="s">
        <v>90</v>
      </c>
      <c r="M623" s="102" t="s">
        <v>2373</v>
      </c>
      <c r="N623" s="1" t="s">
        <v>2374</v>
      </c>
      <c r="O623" s="1" t="s">
        <v>2375</v>
      </c>
      <c r="P623" s="1" t="s">
        <v>1273</v>
      </c>
      <c r="Q623" s="97">
        <f>IFERROR(INDEX(BP:BP, MATCH(R623, BN:BN, 0)), "")</f>
        <v>2</v>
      </c>
      <c r="R623" s="1" t="s">
        <v>2189</v>
      </c>
      <c r="S623" s="1" t="s">
        <v>132</v>
      </c>
      <c r="T623" s="2">
        <v>0</v>
      </c>
      <c r="U623" s="1" t="s">
        <v>22</v>
      </c>
      <c r="V623" s="1" t="s">
        <v>22</v>
      </c>
      <c r="W623" s="1" t="s">
        <v>22</v>
      </c>
      <c r="X623" s="1" t="s">
        <v>22</v>
      </c>
      <c r="Y623" s="1" t="s">
        <v>22</v>
      </c>
      <c r="Z623" s="1" t="s">
        <v>22</v>
      </c>
      <c r="AA623" s="1" t="s">
        <v>22</v>
      </c>
      <c r="AB623" s="4" t="s">
        <v>22</v>
      </c>
      <c r="AC623" s="4" t="s">
        <v>22</v>
      </c>
      <c r="BN623" s="1" t="str">
        <v>SVERIGES LANTBRUKSUNIVERSITET</v>
      </c>
      <c r="BO623" t="s">
        <v>2369</v>
      </c>
      <c r="BP623" cm="1">
        <f t="array" ref="BP623">SUM(IF(FREQUENCY(IF($R$2:$R$3000=BO623, MATCH($C$2:$C$3000, $C$2:$C$3000, 0)), ROW($C$2:$C$3000)-ROW($C$2)+1), 1))</f>
        <v>1</v>
      </c>
      <c r="BV623" t="str">
        <v>SVERIGES LANTBRUKSUNIVERSITET</v>
      </c>
      <c r="BW623" cm="1">
        <f t="array" ref="BW623">SUM(--(FREQUENCY(IF($R$2:$R$1538=BV623, MATCH($C$2:$C$1538, $C$2:$C$1538, 0)), ROW($C$2:$C$1538)-ROW($C$2)+1)&gt;0))</f>
        <v>1</v>
      </c>
    </row>
    <row r="624" spans="1:75" ht="31.8" customHeight="1" x14ac:dyDescent="0.3">
      <c r="A624" s="56">
        <v>16</v>
      </c>
      <c r="B624" s="54" t="s">
        <v>3714</v>
      </c>
      <c r="C624" s="1" t="s">
        <v>2370</v>
      </c>
      <c r="D624" s="1" t="s">
        <v>2371</v>
      </c>
      <c r="E624" s="1">
        <v>765585</v>
      </c>
      <c r="F624" s="21">
        <v>42979</v>
      </c>
      <c r="G624" s="21">
        <v>44561</v>
      </c>
      <c r="H624" s="1" t="s">
        <v>22</v>
      </c>
      <c r="I624" s="1" t="s">
        <v>2372</v>
      </c>
      <c r="J624" s="1" t="s">
        <v>22</v>
      </c>
      <c r="K624" s="1" t="s">
        <v>22</v>
      </c>
      <c r="L624" s="1" t="s">
        <v>90</v>
      </c>
      <c r="M624" s="102" t="s">
        <v>2373</v>
      </c>
      <c r="N624" s="1" t="s">
        <v>2374</v>
      </c>
      <c r="O624" s="1" t="s">
        <v>2375</v>
      </c>
      <c r="P624" s="1" t="s">
        <v>1273</v>
      </c>
      <c r="Q624" s="97">
        <f>IFERROR(INDEX(BP:BP, MATCH(R624, BN:BN, 0)), "")</f>
        <v>1</v>
      </c>
      <c r="R624" s="1" t="s">
        <v>2397</v>
      </c>
      <c r="S624" s="1" t="s">
        <v>449</v>
      </c>
      <c r="T624" s="2">
        <v>0</v>
      </c>
      <c r="U624" s="1" t="s">
        <v>22</v>
      </c>
      <c r="V624" s="1" t="s">
        <v>22</v>
      </c>
      <c r="W624" s="1" t="s">
        <v>22</v>
      </c>
      <c r="X624" s="1" t="s">
        <v>22</v>
      </c>
      <c r="Y624" s="1" t="s">
        <v>22</v>
      </c>
      <c r="Z624" s="1" t="s">
        <v>22</v>
      </c>
      <c r="AA624" s="1" t="s">
        <v>22</v>
      </c>
      <c r="AB624" s="4" t="s">
        <v>22</v>
      </c>
      <c r="AC624" s="4" t="s">
        <v>22</v>
      </c>
      <c r="BN624" s="93" t="str">
        <v>THE CYPRUS INSTITUTE</v>
      </c>
      <c r="BO624" t="s">
        <v>2385</v>
      </c>
      <c r="BP624" cm="1">
        <f t="array" ref="BP624">SUM(IF(FREQUENCY(IF($R$2:$R$3000=BO624, MATCH($C$2:$C$3000, $C$2:$C$3000, 0)), ROW($C$2:$C$3000)-ROW($C$2)+1), 1))</f>
        <v>1</v>
      </c>
      <c r="BV624" t="str">
        <v>THE CYPRUS INSTITUTE</v>
      </c>
      <c r="BW624" cm="1">
        <f t="array" ref="BW624">SUM(--(FREQUENCY(IF($R$2:$R$1538=BV624, MATCH($C$2:$C$1538, $C$2:$C$1538, 0)), ROW($C$2:$C$1538)-ROW($C$2)+1)&gt;0))</f>
        <v>1</v>
      </c>
    </row>
    <row r="625" spans="1:75" ht="31.8" customHeight="1" x14ac:dyDescent="0.3">
      <c r="A625" s="56">
        <v>16</v>
      </c>
      <c r="B625" s="54" t="s">
        <v>3714</v>
      </c>
      <c r="C625" s="1" t="s">
        <v>2370</v>
      </c>
      <c r="D625" s="1" t="s">
        <v>2371</v>
      </c>
      <c r="E625" s="1">
        <v>765585</v>
      </c>
      <c r="F625" s="21">
        <v>42979</v>
      </c>
      <c r="G625" s="21">
        <v>44561</v>
      </c>
      <c r="H625" s="1" t="s">
        <v>22</v>
      </c>
      <c r="I625" s="1" t="s">
        <v>2372</v>
      </c>
      <c r="J625" s="1" t="s">
        <v>22</v>
      </c>
      <c r="K625" s="1" t="s">
        <v>22</v>
      </c>
      <c r="L625" s="1" t="s">
        <v>90</v>
      </c>
      <c r="M625" s="102" t="s">
        <v>2373</v>
      </c>
      <c r="N625" s="1" t="s">
        <v>2374</v>
      </c>
      <c r="O625" s="1" t="s">
        <v>2375</v>
      </c>
      <c r="P625" s="1" t="s">
        <v>22</v>
      </c>
      <c r="Q625" s="97">
        <f>IFERROR(INDEX(BP:BP, MATCH(R625, BN:BN, 0)), "")</f>
        <v>2</v>
      </c>
      <c r="R625" s="1" t="s">
        <v>2179</v>
      </c>
      <c r="S625" s="1" t="s">
        <v>28</v>
      </c>
      <c r="T625" s="1" t="s">
        <v>2387</v>
      </c>
      <c r="U625" s="1" t="s">
        <v>22</v>
      </c>
      <c r="V625" s="1" t="s">
        <v>22</v>
      </c>
      <c r="W625" s="1" t="s">
        <v>22</v>
      </c>
      <c r="X625" s="1" t="s">
        <v>22</v>
      </c>
      <c r="Y625" s="1" t="s">
        <v>22</v>
      </c>
      <c r="Z625" s="1" t="s">
        <v>22</v>
      </c>
      <c r="AA625" s="1" t="s">
        <v>22</v>
      </c>
      <c r="AB625" s="4" t="s">
        <v>22</v>
      </c>
      <c r="AC625" s="4" t="s">
        <v>22</v>
      </c>
      <c r="BN625" s="1" t="str">
        <v>THE UNIVERSITY OF MANCHESTER</v>
      </c>
      <c r="BO625" t="s">
        <v>2390</v>
      </c>
      <c r="BP625" cm="1">
        <f t="array" ref="BP625">SUM(IF(FREQUENCY(IF($R$2:$R$3000=BO625, MATCH($C$2:$C$3000, $C$2:$C$3000, 0)), ROW($C$2:$C$3000)-ROW($C$2)+1), 1))</f>
        <v>1</v>
      </c>
      <c r="BV625" t="str">
        <v>THE UNIVERSITY OF MANCHESTER</v>
      </c>
      <c r="BW625" cm="1">
        <f t="array" ref="BW625">SUM(--(FREQUENCY(IF($R$2:$R$1538=BV625, MATCH($C$2:$C$1538, $C$2:$C$1538, 0)), ROW($C$2:$C$1538)-ROW($C$2)+1)&gt;0))</f>
        <v>1</v>
      </c>
    </row>
    <row r="626" spans="1:75" ht="31.8" customHeight="1" x14ac:dyDescent="0.3">
      <c r="A626" s="56">
        <v>16</v>
      </c>
      <c r="B626" s="54" t="s">
        <v>3714</v>
      </c>
      <c r="C626" s="1" t="s">
        <v>2370</v>
      </c>
      <c r="D626" s="1" t="s">
        <v>2371</v>
      </c>
      <c r="E626" s="1">
        <v>765585</v>
      </c>
      <c r="F626" s="21">
        <v>42979</v>
      </c>
      <c r="G626" s="21">
        <v>44561</v>
      </c>
      <c r="H626" s="1" t="s">
        <v>22</v>
      </c>
      <c r="I626" s="1" t="s">
        <v>2372</v>
      </c>
      <c r="J626" s="1" t="s">
        <v>22</v>
      </c>
      <c r="K626" s="1" t="s">
        <v>22</v>
      </c>
      <c r="L626" s="1" t="s">
        <v>90</v>
      </c>
      <c r="M626" s="102" t="s">
        <v>2373</v>
      </c>
      <c r="N626" s="1" t="s">
        <v>2374</v>
      </c>
      <c r="O626" s="1" t="s">
        <v>2375</v>
      </c>
      <c r="P626" s="1" t="s">
        <v>22</v>
      </c>
      <c r="Q626" s="97">
        <f>IFERROR(INDEX(BP:BP, MATCH(R626, BN:BN, 0)), "")</f>
        <v>1</v>
      </c>
      <c r="R626" s="1" t="s">
        <v>2177</v>
      </c>
      <c r="S626" s="1" t="s">
        <v>132</v>
      </c>
      <c r="T626" s="1" t="s">
        <v>2384</v>
      </c>
      <c r="U626" s="1" t="s">
        <v>22</v>
      </c>
      <c r="V626" s="1" t="s">
        <v>22</v>
      </c>
      <c r="W626" s="1" t="s">
        <v>22</v>
      </c>
      <c r="X626" s="1" t="s">
        <v>22</v>
      </c>
      <c r="Y626" s="1" t="s">
        <v>22</v>
      </c>
      <c r="Z626" s="1" t="s">
        <v>22</v>
      </c>
      <c r="AA626" s="1" t="s">
        <v>22</v>
      </c>
      <c r="AB626" s="4" t="s">
        <v>22</v>
      </c>
      <c r="AC626" s="4" t="s">
        <v>22</v>
      </c>
      <c r="BN626" s="93" t="str">
        <v>UMEA UNIVERSITET</v>
      </c>
      <c r="BO626" t="s">
        <v>2392</v>
      </c>
      <c r="BP626" cm="1">
        <f t="array" ref="BP626">SUM(IF(FREQUENCY(IF($R$2:$R$3000=BO626, MATCH($C$2:$C$3000, $C$2:$C$3000, 0)), ROW($C$2:$C$3000)-ROW($C$2)+1), 1))</f>
        <v>1</v>
      </c>
      <c r="BV626" t="str">
        <v>UMEA UNIVERSITET</v>
      </c>
      <c r="BW626" cm="1">
        <f t="array" ref="BW626">SUM(--(FREQUENCY(IF($R$2:$R$1538=BV626, MATCH($C$2:$C$1538, $C$2:$C$1538, 0)), ROW($C$2:$C$1538)-ROW($C$2)+1)&gt;0))</f>
        <v>1</v>
      </c>
    </row>
    <row r="627" spans="1:75" ht="31.8" customHeight="1" x14ac:dyDescent="0.3">
      <c r="A627" s="56">
        <v>16</v>
      </c>
      <c r="B627" s="54" t="s">
        <v>3714</v>
      </c>
      <c r="C627" s="1" t="s">
        <v>2370</v>
      </c>
      <c r="D627" s="1" t="s">
        <v>2371</v>
      </c>
      <c r="E627" s="1">
        <v>765585</v>
      </c>
      <c r="F627" s="21">
        <v>42979</v>
      </c>
      <c r="G627" s="21">
        <v>44561</v>
      </c>
      <c r="H627" s="1" t="s">
        <v>22</v>
      </c>
      <c r="I627" s="1" t="s">
        <v>2372</v>
      </c>
      <c r="J627" s="1" t="s">
        <v>22</v>
      </c>
      <c r="K627" s="1" t="s">
        <v>22</v>
      </c>
      <c r="L627" s="1" t="s">
        <v>90</v>
      </c>
      <c r="M627" s="102" t="s">
        <v>2373</v>
      </c>
      <c r="N627" s="1" t="s">
        <v>2374</v>
      </c>
      <c r="O627" s="1" t="s">
        <v>2375</v>
      </c>
      <c r="P627" s="1" t="s">
        <v>1273</v>
      </c>
      <c r="Q627" s="97">
        <f>IFERROR(INDEX(BP:BP, MATCH(R627, BN:BN, 0)), "")</f>
        <v>1</v>
      </c>
      <c r="R627" s="1" t="s">
        <v>2396</v>
      </c>
      <c r="S627" s="1" t="s">
        <v>121</v>
      </c>
      <c r="T627" s="2">
        <v>0</v>
      </c>
      <c r="U627" s="1" t="s">
        <v>22</v>
      </c>
      <c r="V627" s="1" t="s">
        <v>22</v>
      </c>
      <c r="W627" s="1" t="s">
        <v>22</v>
      </c>
      <c r="X627" s="1" t="s">
        <v>22</v>
      </c>
      <c r="Y627" s="1" t="s">
        <v>22</v>
      </c>
      <c r="Z627" s="1" t="s">
        <v>22</v>
      </c>
      <c r="AA627" s="1" t="s">
        <v>22</v>
      </c>
      <c r="AB627" s="4" t="s">
        <v>22</v>
      </c>
      <c r="AC627" s="4" t="s">
        <v>22</v>
      </c>
      <c r="BN627" s="1" t="str">
        <v>UNIVERSIDAD DE GRANADA</v>
      </c>
      <c r="BO627" t="s">
        <v>2394</v>
      </c>
      <c r="BP627" cm="1">
        <f t="array" ref="BP627">SUM(IF(FREQUENCY(IF($R$2:$R$3000=BO627, MATCH($C$2:$C$3000, $C$2:$C$3000, 0)), ROW($C$2:$C$3000)-ROW($C$2)+1), 1))</f>
        <v>2</v>
      </c>
      <c r="BV627" t="str">
        <v>UNIVERSIDAD DE GRANADA</v>
      </c>
      <c r="BW627" cm="1">
        <f t="array" ref="BW627">SUM(--(FREQUENCY(IF($R$2:$R$1538=BV627, MATCH($C$2:$C$1538, $C$2:$C$1538, 0)), ROW($C$2:$C$1538)-ROW($C$2)+1)&gt;0))</f>
        <v>1</v>
      </c>
    </row>
    <row r="628" spans="1:75" ht="31.8" customHeight="1" x14ac:dyDescent="0.3">
      <c r="A628" s="56">
        <v>16</v>
      </c>
      <c r="B628" s="54" t="s">
        <v>3714</v>
      </c>
      <c r="C628" s="1" t="s">
        <v>2400</v>
      </c>
      <c r="D628" s="1" t="s">
        <v>2401</v>
      </c>
      <c r="E628" s="1" t="s">
        <v>2402</v>
      </c>
      <c r="F628" s="21">
        <v>41214</v>
      </c>
      <c r="G628" s="21">
        <v>43100</v>
      </c>
      <c r="H628" s="1" t="s">
        <v>22</v>
      </c>
      <c r="I628" s="1" t="s">
        <v>2403</v>
      </c>
      <c r="J628" s="1" t="s">
        <v>22</v>
      </c>
      <c r="K628" s="1" t="s">
        <v>22</v>
      </c>
      <c r="L628" s="1" t="s">
        <v>2404</v>
      </c>
      <c r="M628" s="102" t="s">
        <v>2405</v>
      </c>
      <c r="N628" s="1" t="s">
        <v>2406</v>
      </c>
      <c r="O628" s="1" t="s">
        <v>2407</v>
      </c>
      <c r="P628" s="1" t="s">
        <v>22</v>
      </c>
      <c r="Q628" s="97">
        <f>IFERROR(INDEX(BP:BP, MATCH(R628, BN:BN, 0)), "")</f>
        <v>1</v>
      </c>
      <c r="R628" s="1" t="s">
        <v>2409</v>
      </c>
      <c r="S628" s="1" t="s">
        <v>121</v>
      </c>
      <c r="T628" s="1" t="s">
        <v>2410</v>
      </c>
      <c r="U628" s="1" t="s">
        <v>22</v>
      </c>
      <c r="V628" s="1" t="s">
        <v>22</v>
      </c>
      <c r="W628" s="1" t="s">
        <v>22</v>
      </c>
      <c r="X628" s="1" t="s">
        <v>22</v>
      </c>
      <c r="Y628" s="1" t="s">
        <v>22</v>
      </c>
      <c r="Z628" s="1" t="s">
        <v>22</v>
      </c>
      <c r="AA628" s="1" t="s">
        <v>22</v>
      </c>
      <c r="AB628" s="4" t="s">
        <v>22</v>
      </c>
      <c r="AC628" s="4" t="s">
        <v>22</v>
      </c>
      <c r="BN628" s="93" t="str">
        <v>UNIVERSIDAD DE VIGO</v>
      </c>
      <c r="BO628" t="s">
        <v>2396</v>
      </c>
      <c r="BP628" cm="1">
        <f t="array" ref="BP628">SUM(IF(FREQUENCY(IF($R$2:$R$3000=BO628, MATCH($C$2:$C$3000, $C$2:$C$3000, 0)), ROW($C$2:$C$3000)-ROW($C$2)+1), 1))</f>
        <v>1</v>
      </c>
      <c r="BV628" t="str">
        <v>UNIVERSIDAD DE VIGO</v>
      </c>
      <c r="BW628" cm="1">
        <f t="array" ref="BW628">SUM(--(FREQUENCY(IF($R$2:$R$1538=BV628, MATCH($C$2:$C$1538, $C$2:$C$1538, 0)), ROW($C$2:$C$1538)-ROW($C$2)+1)&gt;0))</f>
        <v>1</v>
      </c>
    </row>
    <row r="629" spans="1:75" ht="31.8" customHeight="1" x14ac:dyDescent="0.3">
      <c r="A629" s="56">
        <v>16</v>
      </c>
      <c r="B629" s="54" t="s">
        <v>3714</v>
      </c>
      <c r="C629" s="1" t="s">
        <v>2400</v>
      </c>
      <c r="D629" s="1" t="s">
        <v>2401</v>
      </c>
      <c r="E629" s="1" t="s">
        <v>2402</v>
      </c>
      <c r="F629" s="21">
        <v>41214</v>
      </c>
      <c r="G629" s="21">
        <v>43100</v>
      </c>
      <c r="H629" s="1" t="s">
        <v>22</v>
      </c>
      <c r="I629" s="1" t="s">
        <v>2403</v>
      </c>
      <c r="J629" s="1" t="s">
        <v>22</v>
      </c>
      <c r="K629" s="1" t="s">
        <v>22</v>
      </c>
      <c r="L629" s="1" t="s">
        <v>2404</v>
      </c>
      <c r="M629" s="102" t="s">
        <v>2405</v>
      </c>
      <c r="N629" s="1" t="s">
        <v>2406</v>
      </c>
      <c r="O629" s="1" t="s">
        <v>2407</v>
      </c>
      <c r="P629" s="1" t="s">
        <v>22</v>
      </c>
      <c r="Q629" s="97">
        <f>IFERROR(INDEX(BP:BP, MATCH(R629, BN:BN, 0)), "")</f>
        <v>1</v>
      </c>
      <c r="R629" s="1" t="s">
        <v>2366</v>
      </c>
      <c r="S629" s="1" t="s">
        <v>1442</v>
      </c>
      <c r="T629" s="1" t="s">
        <v>22</v>
      </c>
      <c r="U629" s="1" t="s">
        <v>22</v>
      </c>
      <c r="V629" s="1" t="s">
        <v>22</v>
      </c>
      <c r="W629" s="1" t="s">
        <v>22</v>
      </c>
      <c r="X629" s="1" t="s">
        <v>22</v>
      </c>
      <c r="Y629" s="1" t="s">
        <v>22</v>
      </c>
      <c r="Z629" s="1" t="s">
        <v>22</v>
      </c>
      <c r="AA629" s="1" t="s">
        <v>22</v>
      </c>
      <c r="AB629" s="4" t="s">
        <v>22</v>
      </c>
      <c r="AC629" s="4" t="s">
        <v>22</v>
      </c>
      <c r="BN629" s="1" t="str">
        <v>UNIVERSIDADE DE TRAS-OS-MONTES E ALTO DOURO</v>
      </c>
      <c r="BO629" t="s">
        <v>2397</v>
      </c>
      <c r="BP629" cm="1">
        <f t="array" ref="BP629">SUM(IF(FREQUENCY(IF($R$2:$R$3000=BO629, MATCH($C$2:$C$3000, $C$2:$C$3000, 0)), ROW($C$2:$C$3000)-ROW($C$2)+1), 1))</f>
        <v>1</v>
      </c>
      <c r="BV629" t="str">
        <v>UNIVERSIDADE DE TRAS-OS-MONTES E ALTO DOURO</v>
      </c>
      <c r="BW629" cm="1">
        <f t="array" ref="BW629">SUM(--(FREQUENCY(IF($R$2:$R$1538=BV629, MATCH($C$2:$C$1538, $C$2:$C$1538, 0)), ROW($C$2:$C$1538)-ROW($C$2)+1)&gt;0))</f>
        <v>1</v>
      </c>
    </row>
    <row r="630" spans="1:75" ht="31.8" customHeight="1" x14ac:dyDescent="0.3">
      <c r="A630" s="56">
        <v>16</v>
      </c>
      <c r="B630" s="54" t="s">
        <v>3714</v>
      </c>
      <c r="C630" s="1" t="s">
        <v>2400</v>
      </c>
      <c r="D630" s="1" t="s">
        <v>2401</v>
      </c>
      <c r="E630" s="1" t="s">
        <v>2402</v>
      </c>
      <c r="F630" s="21">
        <v>41214</v>
      </c>
      <c r="G630" s="21">
        <v>43100</v>
      </c>
      <c r="H630" s="1" t="s">
        <v>22</v>
      </c>
      <c r="I630" s="1" t="s">
        <v>2403</v>
      </c>
      <c r="J630" s="1" t="s">
        <v>22</v>
      </c>
      <c r="K630" s="1" t="s">
        <v>22</v>
      </c>
      <c r="L630" s="1" t="s">
        <v>2404</v>
      </c>
      <c r="M630" s="102" t="s">
        <v>2405</v>
      </c>
      <c r="N630" s="1" t="s">
        <v>2406</v>
      </c>
      <c r="O630" s="1" t="s">
        <v>2407</v>
      </c>
      <c r="P630" s="1" t="s">
        <v>22</v>
      </c>
      <c r="Q630" s="97">
        <f>IFERROR(INDEX(BP:BP, MATCH(R630, BN:BN, 0)), "")</f>
        <v>3</v>
      </c>
      <c r="R630" s="1" t="s">
        <v>107</v>
      </c>
      <c r="S630" s="1" t="s">
        <v>38</v>
      </c>
      <c r="T630" s="1" t="s">
        <v>2421</v>
      </c>
      <c r="U630" s="1" t="s">
        <v>22</v>
      </c>
      <c r="V630" s="1" t="s">
        <v>22</v>
      </c>
      <c r="W630" s="1" t="s">
        <v>22</v>
      </c>
      <c r="X630" s="1" t="s">
        <v>22</v>
      </c>
      <c r="Y630" s="1" t="s">
        <v>22</v>
      </c>
      <c r="Z630" s="1" t="s">
        <v>22</v>
      </c>
      <c r="AA630" s="1" t="s">
        <v>22</v>
      </c>
      <c r="AB630" s="4" t="s">
        <v>22</v>
      </c>
      <c r="AC630" s="4" t="s">
        <v>22</v>
      </c>
      <c r="BN630" s="93" t="str">
        <v>UNIVERSITAT WIEN</v>
      </c>
      <c r="BO630" t="s">
        <v>2398</v>
      </c>
      <c r="BP630" cm="1">
        <f t="array" ref="BP630">SUM(IF(FREQUENCY(IF($R$2:$R$3000=BO630, MATCH($C$2:$C$3000, $C$2:$C$3000, 0)), ROW($C$2:$C$3000)-ROW($C$2)+1), 1))</f>
        <v>1</v>
      </c>
      <c r="BV630" t="str">
        <v>UNIVERSITAT WIEN</v>
      </c>
      <c r="BW630" cm="1">
        <f t="array" ref="BW630">SUM(--(FREQUENCY(IF($R$2:$R$1538=BV630, MATCH($C$2:$C$1538, $C$2:$C$1538, 0)), ROW($C$2:$C$1538)-ROW($C$2)+1)&gt;0))</f>
        <v>1</v>
      </c>
    </row>
    <row r="631" spans="1:75" ht="31.8" customHeight="1" x14ac:dyDescent="0.3">
      <c r="A631" s="56">
        <v>16</v>
      </c>
      <c r="B631" s="54" t="s">
        <v>3714</v>
      </c>
      <c r="C631" s="1" t="s">
        <v>2400</v>
      </c>
      <c r="D631" s="1" t="s">
        <v>2401</v>
      </c>
      <c r="E631" s="1" t="s">
        <v>2402</v>
      </c>
      <c r="F631" s="21">
        <v>41214</v>
      </c>
      <c r="G631" s="21">
        <v>43100</v>
      </c>
      <c r="H631" s="1" t="s">
        <v>22</v>
      </c>
      <c r="I631" s="1" t="s">
        <v>2403</v>
      </c>
      <c r="J631" s="1" t="s">
        <v>22</v>
      </c>
      <c r="K631" s="1" t="s">
        <v>22</v>
      </c>
      <c r="L631" s="1" t="s">
        <v>2404</v>
      </c>
      <c r="M631" s="102" t="s">
        <v>2405</v>
      </c>
      <c r="N631" s="1" t="s">
        <v>2406</v>
      </c>
      <c r="O631" s="1" t="s">
        <v>2407</v>
      </c>
      <c r="P631" s="1" t="s">
        <v>22</v>
      </c>
      <c r="Q631" s="97">
        <f>IFERROR(INDEX(BP:BP, MATCH(R631, BN:BN, 0)), "")</f>
        <v>1</v>
      </c>
      <c r="R631" s="1" t="s">
        <v>2411</v>
      </c>
      <c r="S631" s="1" t="s">
        <v>47</v>
      </c>
      <c r="T631" s="1" t="s">
        <v>2412</v>
      </c>
      <c r="U631" s="1" t="s">
        <v>22</v>
      </c>
      <c r="V631" s="1" t="s">
        <v>22</v>
      </c>
      <c r="W631" s="1" t="s">
        <v>22</v>
      </c>
      <c r="X631" s="1" t="s">
        <v>22</v>
      </c>
      <c r="Y631" s="1" t="s">
        <v>22</v>
      </c>
      <c r="Z631" s="1" t="s">
        <v>22</v>
      </c>
      <c r="AA631" s="1" t="s">
        <v>22</v>
      </c>
      <c r="AB631" s="4" t="s">
        <v>22</v>
      </c>
      <c r="AC631" s="4" t="s">
        <v>22</v>
      </c>
      <c r="BN631" s="1" t="str">
        <v>UNIVERSITE DE LA REUNION</v>
      </c>
      <c r="BO631" t="s">
        <v>2399</v>
      </c>
      <c r="BP631" cm="1">
        <f t="array" ref="BP631">SUM(IF(FREQUENCY(IF($R$2:$R$3000=BO631, MATCH($C$2:$C$3000, $C$2:$C$3000, 0)), ROW($C$2:$C$3000)-ROW($C$2)+1), 1))</f>
        <v>1</v>
      </c>
      <c r="BV631" t="str">
        <v>UNIVERSITE DE LA REUNION</v>
      </c>
      <c r="BW631" cm="1">
        <f t="array" ref="BW631">SUM(--(FREQUENCY(IF($R$2:$R$1538=BV631, MATCH($C$2:$C$1538, $C$2:$C$1538, 0)), ROW($C$2:$C$1538)-ROW($C$2)+1)&gt;0))</f>
        <v>1</v>
      </c>
    </row>
    <row r="632" spans="1:75" ht="31.8" customHeight="1" x14ac:dyDescent="0.3">
      <c r="A632" s="56">
        <v>16</v>
      </c>
      <c r="B632" s="54" t="s">
        <v>3714</v>
      </c>
      <c r="C632" s="1" t="s">
        <v>2400</v>
      </c>
      <c r="D632" s="1" t="s">
        <v>2401</v>
      </c>
      <c r="E632" s="1" t="s">
        <v>2402</v>
      </c>
      <c r="F632" s="21">
        <v>41214</v>
      </c>
      <c r="G632" s="21">
        <v>43100</v>
      </c>
      <c r="H632" s="1" t="s">
        <v>22</v>
      </c>
      <c r="I632" s="1" t="s">
        <v>2403</v>
      </c>
      <c r="J632" s="1" t="s">
        <v>22</v>
      </c>
      <c r="K632" s="1" t="s">
        <v>22</v>
      </c>
      <c r="L632" s="1" t="s">
        <v>2404</v>
      </c>
      <c r="M632" s="102" t="s">
        <v>2405</v>
      </c>
      <c r="N632" s="1" t="s">
        <v>2406</v>
      </c>
      <c r="O632" s="1" t="s">
        <v>2407</v>
      </c>
      <c r="P632" s="1" t="s">
        <v>22</v>
      </c>
      <c r="Q632" s="97">
        <f>IFERROR(INDEX(BP:BP, MATCH(R632, BN:BN, 0)), "")</f>
        <v>1</v>
      </c>
      <c r="R632" s="1" t="s">
        <v>1336</v>
      </c>
      <c r="S632" s="1" t="s">
        <v>121</v>
      </c>
      <c r="T632" s="1" t="s">
        <v>2408</v>
      </c>
      <c r="U632" s="1" t="s">
        <v>22</v>
      </c>
      <c r="V632" s="1" t="s">
        <v>22</v>
      </c>
      <c r="W632" s="1" t="s">
        <v>22</v>
      </c>
      <c r="X632" s="1" t="s">
        <v>22</v>
      </c>
      <c r="Y632" s="1" t="s">
        <v>22</v>
      </c>
      <c r="Z632" s="1" t="s">
        <v>22</v>
      </c>
      <c r="AA632" s="1" t="s">
        <v>22</v>
      </c>
      <c r="AB632" s="4" t="s">
        <v>22</v>
      </c>
      <c r="AC632" s="4" t="s">
        <v>22</v>
      </c>
      <c r="BN632" s="93" t="str">
        <v>UNIVERSITE DE LIEGE</v>
      </c>
      <c r="BO632" t="s">
        <v>2409</v>
      </c>
      <c r="BP632" cm="1">
        <f t="array" ref="BP632">SUM(IF(FREQUENCY(IF($R$2:$R$3000=BO632, MATCH($C$2:$C$3000, $C$2:$C$3000, 0)), ROW($C$2:$C$3000)-ROW($C$2)+1), 1))</f>
        <v>2</v>
      </c>
      <c r="BV632" t="str">
        <v>UNIVERSITE DE LIEGE</v>
      </c>
      <c r="BW632" cm="1">
        <f t="array" ref="BW632">SUM(--(FREQUENCY(IF($R$2:$R$1538=BV632, MATCH($C$2:$C$1538, $C$2:$C$1538, 0)), ROW($C$2:$C$1538)-ROW($C$2)+1)&gt;0))</f>
        <v>1</v>
      </c>
    </row>
    <row r="633" spans="1:75" ht="31.8" customHeight="1" x14ac:dyDescent="0.3">
      <c r="A633" s="56">
        <v>16</v>
      </c>
      <c r="B633" s="54" t="s">
        <v>3714</v>
      </c>
      <c r="C633" s="1" t="s">
        <v>2400</v>
      </c>
      <c r="D633" s="1" t="s">
        <v>2401</v>
      </c>
      <c r="E633" s="1" t="s">
        <v>2402</v>
      </c>
      <c r="F633" s="21">
        <v>41214</v>
      </c>
      <c r="G633" s="21">
        <v>43100</v>
      </c>
      <c r="H633" s="1" t="s">
        <v>22</v>
      </c>
      <c r="I633" s="1" t="s">
        <v>2403</v>
      </c>
      <c r="J633" s="1" t="s">
        <v>22</v>
      </c>
      <c r="K633" s="1" t="s">
        <v>22</v>
      </c>
      <c r="L633" s="1" t="s">
        <v>2404</v>
      </c>
      <c r="M633" s="102" t="s">
        <v>2405</v>
      </c>
      <c r="N633" s="1" t="s">
        <v>2406</v>
      </c>
      <c r="O633" s="1" t="s">
        <v>2407</v>
      </c>
      <c r="P633" s="1" t="s">
        <v>22</v>
      </c>
      <c r="Q633" s="97">
        <f>IFERROR(INDEX(BP:BP, MATCH(R633, BN:BN, 0)), "")</f>
        <v>1</v>
      </c>
      <c r="R633" s="1" t="s">
        <v>2434</v>
      </c>
      <c r="S633" s="1" t="s">
        <v>121</v>
      </c>
      <c r="T633" s="1" t="s">
        <v>2435</v>
      </c>
      <c r="U633" s="1" t="s">
        <v>22</v>
      </c>
      <c r="V633" s="1" t="s">
        <v>22</v>
      </c>
      <c r="W633" s="1" t="s">
        <v>22</v>
      </c>
      <c r="X633" s="1" t="s">
        <v>22</v>
      </c>
      <c r="Y633" s="1" t="s">
        <v>22</v>
      </c>
      <c r="Z633" s="1" t="s">
        <v>22</v>
      </c>
      <c r="AA633" s="1" t="s">
        <v>22</v>
      </c>
      <c r="AB633" s="4" t="s">
        <v>22</v>
      </c>
      <c r="AC633" s="4" t="s">
        <v>22</v>
      </c>
      <c r="BN633" s="1" t="str">
        <v>UNIVERSITE DE VERSAILLES SAINT-QUENTIN EN YVELINES</v>
      </c>
      <c r="BO633" t="s">
        <v>2411</v>
      </c>
      <c r="BP633" cm="1">
        <f t="array" ref="BP633">SUM(IF(FREQUENCY(IF($R$2:$R$3000=BO633, MATCH($C$2:$C$3000, $C$2:$C$3000, 0)), ROW($C$2:$C$3000)-ROW($C$2)+1), 1))</f>
        <v>2</v>
      </c>
      <c r="BV633" t="str">
        <v>UNIVERSITE DE VERSAILLES SAINT-QUENTIN EN YVELINES</v>
      </c>
      <c r="BW633" cm="1">
        <f t="array" ref="BW633">SUM(--(FREQUENCY(IF($R$2:$R$1538=BV633, MATCH($C$2:$C$1538, $C$2:$C$1538, 0)), ROW($C$2:$C$1538)-ROW($C$2)+1)&gt;0))</f>
        <v>1</v>
      </c>
    </row>
    <row r="634" spans="1:75" ht="31.8" customHeight="1" x14ac:dyDescent="0.3">
      <c r="A634" s="56">
        <v>16</v>
      </c>
      <c r="B634" s="54" t="s">
        <v>3714</v>
      </c>
      <c r="C634" s="1" t="s">
        <v>2400</v>
      </c>
      <c r="D634" s="1" t="s">
        <v>2401</v>
      </c>
      <c r="E634" s="1" t="s">
        <v>2402</v>
      </c>
      <c r="F634" s="21">
        <v>41214</v>
      </c>
      <c r="G634" s="21">
        <v>43100</v>
      </c>
      <c r="H634" s="1" t="s">
        <v>22</v>
      </c>
      <c r="I634" s="1" t="s">
        <v>2403</v>
      </c>
      <c r="J634" s="1" t="s">
        <v>22</v>
      </c>
      <c r="K634" s="1" t="s">
        <v>22</v>
      </c>
      <c r="L634" s="1" t="s">
        <v>2404</v>
      </c>
      <c r="M634" s="102" t="s">
        <v>2405</v>
      </c>
      <c r="N634" s="1" t="s">
        <v>2406</v>
      </c>
      <c r="O634" s="1" t="s">
        <v>2407</v>
      </c>
      <c r="P634" s="1" t="s">
        <v>22</v>
      </c>
      <c r="Q634" s="97">
        <f>IFERROR(INDEX(BP:BP, MATCH(R634, BN:BN, 0)), "")</f>
        <v>1</v>
      </c>
      <c r="R634" s="1" t="s">
        <v>2416</v>
      </c>
      <c r="S634" s="1" t="s">
        <v>47</v>
      </c>
      <c r="T634" s="1" t="s">
        <v>2417</v>
      </c>
      <c r="U634" s="1" t="s">
        <v>22</v>
      </c>
      <c r="V634" s="1" t="s">
        <v>22</v>
      </c>
      <c r="W634" s="1" t="s">
        <v>22</v>
      </c>
      <c r="X634" s="1" t="s">
        <v>22</v>
      </c>
      <c r="Y634" s="1" t="s">
        <v>22</v>
      </c>
      <c r="Z634" s="1" t="s">
        <v>22</v>
      </c>
      <c r="AA634" s="1" t="s">
        <v>22</v>
      </c>
      <c r="AB634" s="4" t="s">
        <v>22</v>
      </c>
      <c r="AC634" s="4" t="s">
        <v>22</v>
      </c>
      <c r="BN634" s="93" t="str">
        <v>UNIVERSITE GRENOBLE ALPES</v>
      </c>
      <c r="BO634" t="s">
        <v>2413</v>
      </c>
      <c r="BP634" cm="1">
        <f t="array" ref="BP634">SUM(IF(FREQUENCY(IF($R$2:$R$3000=BO634, MATCH($C$2:$C$3000, $C$2:$C$3000, 0)), ROW($C$2:$C$3000)-ROW($C$2)+1), 1))</f>
        <v>1</v>
      </c>
      <c r="BV634" t="str">
        <v>UNIVERSITE GRENOBLE ALPES</v>
      </c>
      <c r="BW634" cm="1">
        <f t="array" ref="BW634">SUM(--(FREQUENCY(IF($R$2:$R$1538=BV634, MATCH($C$2:$C$1538, $C$2:$C$1538, 0)), ROW($C$2:$C$1538)-ROW($C$2)+1)&gt;0))</f>
        <v>1</v>
      </c>
    </row>
    <row r="635" spans="1:75" ht="31.8" customHeight="1" x14ac:dyDescent="0.3">
      <c r="A635" s="56">
        <v>16</v>
      </c>
      <c r="B635" s="54" t="s">
        <v>3714</v>
      </c>
      <c r="C635" s="1" t="s">
        <v>2400</v>
      </c>
      <c r="D635" s="1" t="s">
        <v>2401</v>
      </c>
      <c r="E635" s="1" t="s">
        <v>2402</v>
      </c>
      <c r="F635" s="21">
        <v>41214</v>
      </c>
      <c r="G635" s="21">
        <v>43100</v>
      </c>
      <c r="H635" s="1" t="s">
        <v>22</v>
      </c>
      <c r="I635" s="1" t="s">
        <v>2403</v>
      </c>
      <c r="J635" s="1" t="s">
        <v>22</v>
      </c>
      <c r="K635" s="1" t="s">
        <v>22</v>
      </c>
      <c r="L635" s="1" t="s">
        <v>2404</v>
      </c>
      <c r="M635" s="102" t="s">
        <v>2405</v>
      </c>
      <c r="N635" s="1" t="s">
        <v>2406</v>
      </c>
      <c r="O635" s="1" t="s">
        <v>2407</v>
      </c>
      <c r="P635" s="1" t="s">
        <v>22</v>
      </c>
      <c r="Q635" s="97">
        <f>IFERROR(INDEX(BP:BP, MATCH(R635, BN:BN, 0)), "")</f>
        <v>1</v>
      </c>
      <c r="R635" s="1" t="s">
        <v>360</v>
      </c>
      <c r="S635" s="1" t="s">
        <v>38</v>
      </c>
      <c r="T635" s="1" t="s">
        <v>2430</v>
      </c>
      <c r="U635" s="1" t="s">
        <v>22</v>
      </c>
      <c r="V635" s="1" t="s">
        <v>22</v>
      </c>
      <c r="W635" s="1" t="s">
        <v>22</v>
      </c>
      <c r="X635" s="1" t="s">
        <v>22</v>
      </c>
      <c r="Y635" s="1" t="s">
        <v>22</v>
      </c>
      <c r="Z635" s="1" t="s">
        <v>22</v>
      </c>
      <c r="AA635" s="1" t="s">
        <v>22</v>
      </c>
      <c r="AB635" s="4" t="s">
        <v>22</v>
      </c>
      <c r="AC635" s="4" t="s">
        <v>22</v>
      </c>
      <c r="BN635" s="1" t="str">
        <v>UNIVERSITE PARIS XII VAL DE MARNE</v>
      </c>
      <c r="BO635" t="s">
        <v>2416</v>
      </c>
      <c r="BP635" cm="1">
        <f t="array" ref="BP635">SUM(IF(FREQUENCY(IF($R$2:$R$3000=BO635, MATCH($C$2:$C$3000, $C$2:$C$3000, 0)), ROW($C$2:$C$3000)-ROW($C$2)+1), 1))</f>
        <v>5</v>
      </c>
      <c r="BV635" t="str">
        <v>UNIVERSITE PARIS XII VAL DE MARNE</v>
      </c>
      <c r="BW635" cm="1">
        <f t="array" ref="BW635">SUM(--(FREQUENCY(IF($R$2:$R$1538=BV635, MATCH($C$2:$C$1538, $C$2:$C$1538, 0)), ROW($C$2:$C$1538)-ROW($C$2)+1)&gt;0))</f>
        <v>1</v>
      </c>
    </row>
    <row r="636" spans="1:75" ht="31.8" customHeight="1" x14ac:dyDescent="0.3">
      <c r="A636" s="56">
        <v>16</v>
      </c>
      <c r="B636" s="54" t="s">
        <v>3714</v>
      </c>
      <c r="C636" s="1" t="s">
        <v>2400</v>
      </c>
      <c r="D636" s="1" t="s">
        <v>2401</v>
      </c>
      <c r="E636" s="1" t="s">
        <v>2402</v>
      </c>
      <c r="F636" s="21">
        <v>41214</v>
      </c>
      <c r="G636" s="21">
        <v>43100</v>
      </c>
      <c r="H636" s="1" t="s">
        <v>22</v>
      </c>
      <c r="I636" s="1" t="s">
        <v>2403</v>
      </c>
      <c r="J636" s="1" t="s">
        <v>22</v>
      </c>
      <c r="K636" s="1" t="s">
        <v>22</v>
      </c>
      <c r="L636" s="1" t="s">
        <v>2404</v>
      </c>
      <c r="M636" s="102" t="s">
        <v>2405</v>
      </c>
      <c r="N636" s="1" t="s">
        <v>2406</v>
      </c>
      <c r="O636" s="1" t="s">
        <v>2407</v>
      </c>
      <c r="P636" s="1" t="s">
        <v>22</v>
      </c>
      <c r="Q636" s="97">
        <f>IFERROR(INDEX(BP:BP, MATCH(R636, BN:BN, 0)), "")</f>
        <v>1</v>
      </c>
      <c r="R636" s="1" t="s">
        <v>1330</v>
      </c>
      <c r="S636" s="1" t="s">
        <v>132</v>
      </c>
      <c r="T636" s="1" t="s">
        <v>2431</v>
      </c>
      <c r="U636" s="1" t="s">
        <v>22</v>
      </c>
      <c r="V636" s="1" t="s">
        <v>22</v>
      </c>
      <c r="W636" s="1" t="s">
        <v>22</v>
      </c>
      <c r="X636" s="1" t="s">
        <v>22</v>
      </c>
      <c r="Y636" s="1" t="s">
        <v>22</v>
      </c>
      <c r="Z636" s="1" t="s">
        <v>22</v>
      </c>
      <c r="AA636" s="1" t="s">
        <v>22</v>
      </c>
      <c r="AB636" s="4" t="s">
        <v>22</v>
      </c>
      <c r="AC636" s="4" t="s">
        <v>22</v>
      </c>
      <c r="BN636" s="93" t="str">
        <v>UNIVERSITE PAUL SABATIER TOULOUSE III</v>
      </c>
      <c r="BO636" t="s">
        <v>2422</v>
      </c>
      <c r="BP636" cm="1">
        <f t="array" ref="BP636">SUM(IF(FREQUENCY(IF($R$2:$R$3000=BO636, MATCH($C$2:$C$3000, $C$2:$C$3000, 0)), ROW($C$2:$C$3000)-ROW($C$2)+1), 1))</f>
        <v>1</v>
      </c>
      <c r="BV636" t="str">
        <v>UNIVERSITE PAUL SABATIER TOULOUSE III</v>
      </c>
      <c r="BW636" cm="1">
        <f t="array" ref="BW636">SUM(--(FREQUENCY(IF($R$2:$R$1538=BV636, MATCH($C$2:$C$1538, $C$2:$C$1538, 0)), ROW($C$2:$C$1538)-ROW($C$2)+1)&gt;0))</f>
        <v>1</v>
      </c>
    </row>
    <row r="637" spans="1:75" ht="31.8" customHeight="1" x14ac:dyDescent="0.3">
      <c r="A637" s="56">
        <v>16</v>
      </c>
      <c r="B637" s="54" t="s">
        <v>3714</v>
      </c>
      <c r="C637" s="1" t="s">
        <v>2400</v>
      </c>
      <c r="D637" s="1" t="s">
        <v>2401</v>
      </c>
      <c r="E637" s="1" t="s">
        <v>2402</v>
      </c>
      <c r="F637" s="21">
        <v>41214</v>
      </c>
      <c r="G637" s="21">
        <v>43100</v>
      </c>
      <c r="H637" s="1" t="s">
        <v>22</v>
      </c>
      <c r="I637" s="1" t="s">
        <v>2403</v>
      </c>
      <c r="J637" s="1" t="s">
        <v>22</v>
      </c>
      <c r="K637" s="1" t="s">
        <v>22</v>
      </c>
      <c r="L637" s="1" t="s">
        <v>2404</v>
      </c>
      <c r="M637" s="102" t="s">
        <v>2405</v>
      </c>
      <c r="N637" s="1" t="s">
        <v>2406</v>
      </c>
      <c r="O637" s="1" t="s">
        <v>2407</v>
      </c>
      <c r="P637" s="1" t="s">
        <v>22</v>
      </c>
      <c r="Q637" s="97">
        <f>IFERROR(INDEX(BP:BP, MATCH(R637, BN:BN, 0)), "")</f>
        <v>1</v>
      </c>
      <c r="R637" s="1" t="s">
        <v>1469</v>
      </c>
      <c r="S637" s="1" t="s">
        <v>449</v>
      </c>
      <c r="T637" s="1" t="s">
        <v>2441</v>
      </c>
      <c r="U637" s="1" t="s">
        <v>22</v>
      </c>
      <c r="V637" s="1" t="s">
        <v>22</v>
      </c>
      <c r="W637" s="1" t="s">
        <v>22</v>
      </c>
      <c r="X637" s="1" t="s">
        <v>22</v>
      </c>
      <c r="Y637" s="1" t="s">
        <v>22</v>
      </c>
      <c r="Z637" s="1" t="s">
        <v>22</v>
      </c>
      <c r="AA637" s="1" t="s">
        <v>22</v>
      </c>
      <c r="AB637" s="4" t="s">
        <v>22</v>
      </c>
      <c r="AC637" s="4" t="s">
        <v>22</v>
      </c>
      <c r="BN637" s="1" t="str">
        <v>UNIVERSITEIT ANTWERPEN</v>
      </c>
      <c r="BO637" t="s">
        <v>2425</v>
      </c>
      <c r="BP637" cm="1">
        <f t="array" ref="BP637">SUM(IF(FREQUENCY(IF($R$2:$R$3000=BO637, MATCH($C$2:$C$3000, $C$2:$C$3000, 0)), ROW($C$2:$C$3000)-ROW($C$2)+1), 1))</f>
        <v>2</v>
      </c>
      <c r="BV637" t="str">
        <v>UNIVERSITEIT ANTWERPEN</v>
      </c>
      <c r="BW637" cm="1">
        <f t="array" ref="BW637">SUM(--(FREQUENCY(IF($R$2:$R$1538=BV637, MATCH($C$2:$C$1538, $C$2:$C$1538, 0)), ROW($C$2:$C$1538)-ROW($C$2)+1)&gt;0))</f>
        <v>1</v>
      </c>
    </row>
    <row r="638" spans="1:75" ht="31.8" customHeight="1" x14ac:dyDescent="0.3">
      <c r="A638" s="56">
        <v>16</v>
      </c>
      <c r="B638" s="54" t="s">
        <v>3714</v>
      </c>
      <c r="C638" s="1" t="s">
        <v>2400</v>
      </c>
      <c r="D638" s="1" t="s">
        <v>2401</v>
      </c>
      <c r="E638" s="1" t="s">
        <v>2402</v>
      </c>
      <c r="F638" s="21">
        <v>41214</v>
      </c>
      <c r="G638" s="21">
        <v>43100</v>
      </c>
      <c r="H638" s="1" t="s">
        <v>22</v>
      </c>
      <c r="I638" s="1" t="s">
        <v>2403</v>
      </c>
      <c r="J638" s="1" t="s">
        <v>22</v>
      </c>
      <c r="K638" s="1" t="s">
        <v>22</v>
      </c>
      <c r="L638" s="1" t="s">
        <v>2404</v>
      </c>
      <c r="M638" s="102" t="s">
        <v>2405</v>
      </c>
      <c r="N638" s="1" t="s">
        <v>2406</v>
      </c>
      <c r="O638" s="1" t="s">
        <v>2407</v>
      </c>
      <c r="P638" s="1" t="s">
        <v>22</v>
      </c>
      <c r="Q638" s="97">
        <f>IFERROR(INDEX(BP:BP, MATCH(R638, BN:BN, 0)), "")</f>
        <v>1</v>
      </c>
      <c r="R638" s="1" t="s">
        <v>2439</v>
      </c>
      <c r="S638" s="1" t="s">
        <v>38</v>
      </c>
      <c r="T638" s="1" t="s">
        <v>2440</v>
      </c>
      <c r="U638" s="1" t="s">
        <v>22</v>
      </c>
      <c r="V638" s="1" t="s">
        <v>22</v>
      </c>
      <c r="W638" s="1" t="s">
        <v>22</v>
      </c>
      <c r="X638" s="1" t="s">
        <v>22</v>
      </c>
      <c r="Y638" s="1" t="s">
        <v>22</v>
      </c>
      <c r="Z638" s="1" t="s">
        <v>22</v>
      </c>
      <c r="AA638" s="1" t="s">
        <v>22</v>
      </c>
      <c r="AB638" s="4" t="s">
        <v>22</v>
      </c>
      <c r="AC638" s="4" t="s">
        <v>22</v>
      </c>
      <c r="BN638" s="93" t="str">
        <v>UNIVERSITEIT HASSELT</v>
      </c>
      <c r="BO638" t="s">
        <v>2428</v>
      </c>
      <c r="BP638" cm="1">
        <f t="array" ref="BP638">SUM(IF(FREQUENCY(IF($R$2:$R$3000=BO638, MATCH($C$2:$C$3000, $C$2:$C$3000, 0)), ROW($C$2:$C$3000)-ROW($C$2)+1), 1))</f>
        <v>1</v>
      </c>
      <c r="BV638" t="str">
        <v>UNIVERSITEIT HASSELT</v>
      </c>
      <c r="BW638" cm="1">
        <f t="array" ref="BW638">SUM(--(FREQUENCY(IF($R$2:$R$1538=BV638, MATCH($C$2:$C$1538, $C$2:$C$1538, 0)), ROW($C$2:$C$1538)-ROW($C$2)+1)&gt;0))</f>
        <v>1</v>
      </c>
    </row>
    <row r="639" spans="1:75" ht="31.8" customHeight="1" x14ac:dyDescent="0.3">
      <c r="A639" s="56">
        <v>16</v>
      </c>
      <c r="B639" s="54" t="s">
        <v>3714</v>
      </c>
      <c r="C639" s="1" t="s">
        <v>2400</v>
      </c>
      <c r="D639" s="1" t="s">
        <v>2401</v>
      </c>
      <c r="E639" s="1" t="s">
        <v>2402</v>
      </c>
      <c r="F639" s="21">
        <v>41214</v>
      </c>
      <c r="G639" s="21">
        <v>43100</v>
      </c>
      <c r="H639" s="1" t="s">
        <v>22</v>
      </c>
      <c r="I639" s="1" t="s">
        <v>2403</v>
      </c>
      <c r="J639" s="1" t="s">
        <v>22</v>
      </c>
      <c r="K639" s="1" t="s">
        <v>22</v>
      </c>
      <c r="L639" s="1" t="s">
        <v>2404</v>
      </c>
      <c r="M639" s="102" t="s">
        <v>2405</v>
      </c>
      <c r="N639" s="1" t="s">
        <v>2406</v>
      </c>
      <c r="O639" s="1" t="s">
        <v>2407</v>
      </c>
      <c r="P639" s="1" t="s">
        <v>22</v>
      </c>
      <c r="Q639" s="97">
        <f>IFERROR(INDEX(BP:BP, MATCH(R639, BN:BN, 0)), "")</f>
        <v>1</v>
      </c>
      <c r="R639" s="1" t="s">
        <v>278</v>
      </c>
      <c r="S639" s="1" t="s">
        <v>38</v>
      </c>
      <c r="T639" s="1" t="s">
        <v>2420</v>
      </c>
      <c r="U639" s="1" t="s">
        <v>22</v>
      </c>
      <c r="V639" s="1" t="s">
        <v>22</v>
      </c>
      <c r="W639" s="1" t="s">
        <v>22</v>
      </c>
      <c r="X639" s="1" t="s">
        <v>22</v>
      </c>
      <c r="Y639" s="1" t="s">
        <v>22</v>
      </c>
      <c r="Z639" s="1" t="s">
        <v>22</v>
      </c>
      <c r="AA639" s="1" t="s">
        <v>22</v>
      </c>
      <c r="AB639" s="4" t="s">
        <v>22</v>
      </c>
      <c r="AC639" s="4" t="s">
        <v>22</v>
      </c>
      <c r="BN639" s="1" t="str">
        <v>UNIVERSITETET I BERGEN</v>
      </c>
      <c r="BO639" t="s">
        <v>2432</v>
      </c>
      <c r="BP639" cm="1">
        <f t="array" ref="BP639">SUM(IF(FREQUENCY(IF($R$2:$R$3000=BO639, MATCH($C$2:$C$3000, $C$2:$C$3000, 0)), ROW($C$2:$C$3000)-ROW($C$2)+1), 1))</f>
        <v>1</v>
      </c>
      <c r="BV639" t="str">
        <v>UNIVERSITETET I BERGEN</v>
      </c>
      <c r="BW639" cm="1">
        <f t="array" ref="BW639">SUM(--(FREQUENCY(IF($R$2:$R$1538=BV639, MATCH($C$2:$C$1538, $C$2:$C$1538, 0)), ROW($C$2:$C$1538)-ROW($C$2)+1)&gt;0))</f>
        <v>1</v>
      </c>
    </row>
    <row r="640" spans="1:75" ht="31.8" customHeight="1" x14ac:dyDescent="0.3">
      <c r="A640" s="56">
        <v>16</v>
      </c>
      <c r="B640" s="54" t="s">
        <v>3714</v>
      </c>
      <c r="C640" s="1" t="s">
        <v>2400</v>
      </c>
      <c r="D640" s="1" t="s">
        <v>2401</v>
      </c>
      <c r="E640" s="1" t="s">
        <v>2402</v>
      </c>
      <c r="F640" s="21">
        <v>41214</v>
      </c>
      <c r="G640" s="21">
        <v>43100</v>
      </c>
      <c r="H640" s="1" t="s">
        <v>22</v>
      </c>
      <c r="I640" s="1" t="s">
        <v>2403</v>
      </c>
      <c r="J640" s="1" t="s">
        <v>22</v>
      </c>
      <c r="K640" s="1" t="s">
        <v>22</v>
      </c>
      <c r="L640" s="1" t="s">
        <v>2404</v>
      </c>
      <c r="M640" s="102" t="s">
        <v>2405</v>
      </c>
      <c r="N640" s="1" t="s">
        <v>2406</v>
      </c>
      <c r="O640" s="1" t="s">
        <v>2407</v>
      </c>
      <c r="P640" s="1" t="s">
        <v>22</v>
      </c>
      <c r="Q640" s="97">
        <f>IFERROR(INDEX(BP:BP, MATCH(R640, BN:BN, 0)), "")</f>
        <v>1</v>
      </c>
      <c r="R640" s="1" t="s">
        <v>2442</v>
      </c>
      <c r="S640" s="1" t="s">
        <v>449</v>
      </c>
      <c r="T640" s="1" t="s">
        <v>2443</v>
      </c>
      <c r="U640" s="1" t="s">
        <v>22</v>
      </c>
      <c r="V640" s="1" t="s">
        <v>22</v>
      </c>
      <c r="W640" s="1" t="s">
        <v>22</v>
      </c>
      <c r="X640" s="1" t="s">
        <v>22</v>
      </c>
      <c r="Y640" s="1" t="s">
        <v>22</v>
      </c>
      <c r="Z640" s="1" t="s">
        <v>22</v>
      </c>
      <c r="AA640" s="1" t="s">
        <v>22</v>
      </c>
      <c r="AB640" s="4" t="s">
        <v>22</v>
      </c>
      <c r="AC640" s="4" t="s">
        <v>22</v>
      </c>
      <c r="BN640" s="93" t="str">
        <v>UNIWERSYTET SLASKI W KATOWICACH</v>
      </c>
      <c r="BO640" t="s">
        <v>2434</v>
      </c>
      <c r="BP640" cm="1">
        <f t="array" ref="BP640">SUM(IF(FREQUENCY(IF($R$2:$R$3000=BO640, MATCH($C$2:$C$3000, $C$2:$C$3000, 0)), ROW($C$2:$C$3000)-ROW($C$2)+1), 1))</f>
        <v>1</v>
      </c>
      <c r="BV640" t="str">
        <v>UNIWERSYTET SLASKI W KATOWICACH</v>
      </c>
      <c r="BW640" cm="1">
        <f t="array" ref="BW640">SUM(--(FREQUENCY(IF($R$2:$R$1538=BV640, MATCH($C$2:$C$1538, $C$2:$C$1538, 0)), ROW($C$2:$C$1538)-ROW($C$2)+1)&gt;0))</f>
        <v>1</v>
      </c>
    </row>
    <row r="641" spans="1:75" ht="31.8" customHeight="1" x14ac:dyDescent="0.3">
      <c r="A641" s="56">
        <v>16</v>
      </c>
      <c r="B641" s="54" t="s">
        <v>3714</v>
      </c>
      <c r="C641" s="1" t="s">
        <v>2400</v>
      </c>
      <c r="D641" s="1" t="s">
        <v>2401</v>
      </c>
      <c r="E641" s="1" t="s">
        <v>2402</v>
      </c>
      <c r="F641" s="21">
        <v>41214</v>
      </c>
      <c r="G641" s="21">
        <v>43100</v>
      </c>
      <c r="H641" s="1" t="s">
        <v>22</v>
      </c>
      <c r="I641" s="1" t="s">
        <v>2403</v>
      </c>
      <c r="J641" s="1" t="s">
        <v>22</v>
      </c>
      <c r="K641" s="1" t="s">
        <v>22</v>
      </c>
      <c r="L641" s="1" t="s">
        <v>2404</v>
      </c>
      <c r="M641" s="102" t="s">
        <v>2405</v>
      </c>
      <c r="N641" s="1" t="s">
        <v>2406</v>
      </c>
      <c r="O641" s="1" t="s">
        <v>2407</v>
      </c>
      <c r="P641" s="1" t="s">
        <v>22</v>
      </c>
      <c r="Q641" s="97">
        <f>IFERROR(INDEX(BP:BP, MATCH(R641, BN:BN, 0)), "")</f>
        <v>1</v>
      </c>
      <c r="R641" s="1" t="s">
        <v>2422</v>
      </c>
      <c r="S641" s="1" t="s">
        <v>47</v>
      </c>
      <c r="T641" s="1" t="s">
        <v>2423</v>
      </c>
      <c r="U641" s="1" t="s">
        <v>22</v>
      </c>
      <c r="V641" s="1" t="s">
        <v>22</v>
      </c>
      <c r="W641" s="1" t="s">
        <v>22</v>
      </c>
      <c r="X641" s="1" t="s">
        <v>22</v>
      </c>
      <c r="Y641" s="1" t="s">
        <v>22</v>
      </c>
      <c r="Z641" s="1" t="s">
        <v>22</v>
      </c>
      <c r="AA641" s="1" t="s">
        <v>22</v>
      </c>
      <c r="AB641" s="4" t="s">
        <v>22</v>
      </c>
      <c r="AC641" s="4" t="s">
        <v>22</v>
      </c>
      <c r="BN641" s="1" t="str">
        <v>USTAV VYZKUMU GLOBALNI ZMENY AV CR VVI</v>
      </c>
      <c r="BO641" t="s">
        <v>2436</v>
      </c>
      <c r="BP641" cm="1">
        <f t="array" ref="BP641">SUM(IF(FREQUENCY(IF($R$2:$R$3000=BO641, MATCH($C$2:$C$3000, $C$2:$C$3000, 0)), ROW($C$2:$C$3000)-ROW($C$2)+1), 1))</f>
        <v>1</v>
      </c>
      <c r="BV641" t="str">
        <v>USTAV VYZKUMU GLOBALNI ZMENY AV CR VVI</v>
      </c>
      <c r="BW641" cm="1">
        <f t="array" ref="BW641">SUM(--(FREQUENCY(IF($R$2:$R$1538=BV641, MATCH($C$2:$C$1538, $C$2:$C$1538, 0)), ROW($C$2:$C$1538)-ROW($C$2)+1)&gt;0))</f>
        <v>1</v>
      </c>
    </row>
    <row r="642" spans="1:75" ht="31.8" customHeight="1" x14ac:dyDescent="0.3">
      <c r="A642" s="56">
        <v>16</v>
      </c>
      <c r="B642" s="54" t="s">
        <v>3714</v>
      </c>
      <c r="C642" s="1" t="s">
        <v>2400</v>
      </c>
      <c r="D642" s="1" t="s">
        <v>2401</v>
      </c>
      <c r="E642" s="1" t="s">
        <v>2402</v>
      </c>
      <c r="F642" s="21">
        <v>41214</v>
      </c>
      <c r="G642" s="21">
        <v>43100</v>
      </c>
      <c r="H642" s="1" t="s">
        <v>22</v>
      </c>
      <c r="I642" s="1" t="s">
        <v>2403</v>
      </c>
      <c r="J642" s="1" t="s">
        <v>22</v>
      </c>
      <c r="K642" s="1" t="s">
        <v>22</v>
      </c>
      <c r="L642" s="1" t="s">
        <v>2404</v>
      </c>
      <c r="M642" s="102" t="s">
        <v>2405</v>
      </c>
      <c r="N642" s="1" t="s">
        <v>2406</v>
      </c>
      <c r="O642" s="1" t="s">
        <v>2407</v>
      </c>
      <c r="P642" s="1" t="s">
        <v>22</v>
      </c>
      <c r="Q642" s="97">
        <f>IFERROR(INDEX(BP:BP, MATCH(R642, BN:BN, 0)), "")</f>
        <v>1</v>
      </c>
      <c r="R642" s="1" t="s">
        <v>1426</v>
      </c>
      <c r="S642" s="1" t="s">
        <v>318</v>
      </c>
      <c r="T642" s="1" t="s">
        <v>2419</v>
      </c>
      <c r="U642" s="1" t="s">
        <v>22</v>
      </c>
      <c r="V642" s="1" t="s">
        <v>22</v>
      </c>
      <c r="W642" s="1" t="s">
        <v>22</v>
      </c>
      <c r="X642" s="1" t="s">
        <v>22</v>
      </c>
      <c r="Y642" s="1" t="s">
        <v>22</v>
      </c>
      <c r="Z642" s="1" t="s">
        <v>22</v>
      </c>
      <c r="AA642" s="1" t="s">
        <v>22</v>
      </c>
      <c r="AB642" s="4" t="s">
        <v>22</v>
      </c>
      <c r="AC642" s="4" t="s">
        <v>22</v>
      </c>
      <c r="BN642" s="93" t="str">
        <v>ANEV, Associazione Nazionale Energia del Vento</v>
      </c>
      <c r="BO642" t="s">
        <v>2439</v>
      </c>
      <c r="BP642" cm="1">
        <f t="array" ref="BP642">SUM(IF(FREQUENCY(IF($R$2:$R$3000=BO642, MATCH($C$2:$C$3000, $C$2:$C$3000, 0)), ROW($C$2:$C$3000)-ROW($C$2)+1), 1))</f>
        <v>1</v>
      </c>
      <c r="BV642" t="str">
        <v>ANEV, Associazione Nazionale Energia del Vento</v>
      </c>
      <c r="BW642" cm="1">
        <f t="array" ref="BW642">SUM(--(FREQUENCY(IF($R$2:$R$1538=BV642, MATCH($C$2:$C$1538, $C$2:$C$1538, 0)), ROW($C$2:$C$1538)-ROW($C$2)+1)&gt;0))</f>
        <v>1</v>
      </c>
    </row>
    <row r="643" spans="1:75" ht="31.8" customHeight="1" x14ac:dyDescent="0.3">
      <c r="A643" s="56">
        <v>16</v>
      </c>
      <c r="B643" s="54" t="s">
        <v>3714</v>
      </c>
      <c r="C643" s="1" t="s">
        <v>2400</v>
      </c>
      <c r="D643" s="1" t="s">
        <v>2401</v>
      </c>
      <c r="E643" s="1" t="s">
        <v>2402</v>
      </c>
      <c r="F643" s="21">
        <v>41214</v>
      </c>
      <c r="G643" s="21">
        <v>43100</v>
      </c>
      <c r="H643" s="1" t="s">
        <v>22</v>
      </c>
      <c r="I643" s="1" t="s">
        <v>2403</v>
      </c>
      <c r="J643" s="1" t="s">
        <v>22</v>
      </c>
      <c r="K643" s="1" t="s">
        <v>22</v>
      </c>
      <c r="L643" s="1" t="s">
        <v>2404</v>
      </c>
      <c r="M643" s="102" t="s">
        <v>2405</v>
      </c>
      <c r="N643" s="1" t="s">
        <v>2406</v>
      </c>
      <c r="O643" s="1" t="s">
        <v>2407</v>
      </c>
      <c r="P643" s="1" t="s">
        <v>22</v>
      </c>
      <c r="Q643" s="97">
        <f>IFERROR(INDEX(BP:BP, MATCH(R643, BN:BN, 0)), "")</f>
        <v>1</v>
      </c>
      <c r="R643" s="1" t="s">
        <v>2450</v>
      </c>
      <c r="S643" s="1" t="s">
        <v>38</v>
      </c>
      <c r="T643" s="1" t="s">
        <v>2451</v>
      </c>
      <c r="U643" s="1" t="s">
        <v>22</v>
      </c>
      <c r="V643" s="1" t="s">
        <v>22</v>
      </c>
      <c r="W643" s="1" t="s">
        <v>22</v>
      </c>
      <c r="X643" s="1" t="s">
        <v>22</v>
      </c>
      <c r="Y643" s="1" t="s">
        <v>22</v>
      </c>
      <c r="Z643" s="1" t="s">
        <v>22</v>
      </c>
      <c r="AA643" s="1" t="s">
        <v>22</v>
      </c>
      <c r="AB643" s="4" t="s">
        <v>22</v>
      </c>
      <c r="AC643" s="4" t="s">
        <v>22</v>
      </c>
      <c r="BN643" s="1" t="str">
        <v>Associated British Ports (ABP)</v>
      </c>
      <c r="BO643" t="s">
        <v>2442</v>
      </c>
      <c r="BP643" cm="1">
        <f t="array" ref="BP643">SUM(IF(FREQUENCY(IF($R$2:$R$3000=BO643, MATCH($C$2:$C$3000, $C$2:$C$3000, 0)), ROW($C$2:$C$3000)-ROW($C$2)+1), 1))</f>
        <v>1</v>
      </c>
      <c r="BV643" t="str">
        <v>Associated British Ports (ABP)</v>
      </c>
      <c r="BW643" cm="1">
        <f t="array" ref="BW643">SUM(--(FREQUENCY(IF($R$2:$R$1538=BV643, MATCH($C$2:$C$1538, $C$2:$C$1538, 0)), ROW($C$2:$C$1538)-ROW($C$2)+1)&gt;0))</f>
        <v>1</v>
      </c>
    </row>
    <row r="644" spans="1:75" ht="31.8" customHeight="1" x14ac:dyDescent="0.3">
      <c r="A644" s="56">
        <v>16</v>
      </c>
      <c r="B644" s="54" t="s">
        <v>3714</v>
      </c>
      <c r="C644" s="1" t="s">
        <v>2400</v>
      </c>
      <c r="D644" s="1" t="s">
        <v>2401</v>
      </c>
      <c r="E644" s="1" t="s">
        <v>2402</v>
      </c>
      <c r="F644" s="21">
        <v>41214</v>
      </c>
      <c r="G644" s="21">
        <v>43100</v>
      </c>
      <c r="H644" s="1" t="s">
        <v>22</v>
      </c>
      <c r="I644" s="1" t="s">
        <v>2403</v>
      </c>
      <c r="J644" s="1" t="s">
        <v>22</v>
      </c>
      <c r="K644" s="1" t="s">
        <v>22</v>
      </c>
      <c r="L644" s="1" t="s">
        <v>2404</v>
      </c>
      <c r="M644" s="102" t="s">
        <v>2405</v>
      </c>
      <c r="N644" s="1" t="s">
        <v>2406</v>
      </c>
      <c r="O644" s="1" t="s">
        <v>2407</v>
      </c>
      <c r="P644" s="1" t="s">
        <v>22</v>
      </c>
      <c r="Q644" s="97">
        <f>IFERROR(INDEX(BP:BP, MATCH(R644, BN:BN, 0)), "")</f>
        <v>1</v>
      </c>
      <c r="R644" s="1" t="s">
        <v>2436</v>
      </c>
      <c r="S644" s="1" t="s">
        <v>38</v>
      </c>
      <c r="T644" s="1" t="s">
        <v>2437</v>
      </c>
      <c r="U644" s="1" t="s">
        <v>22</v>
      </c>
      <c r="V644" s="1" t="s">
        <v>22</v>
      </c>
      <c r="W644" s="1" t="s">
        <v>22</v>
      </c>
      <c r="X644" s="1" t="s">
        <v>22</v>
      </c>
      <c r="Y644" s="1" t="s">
        <v>22</v>
      </c>
      <c r="Z644" s="1" t="s">
        <v>22</v>
      </c>
      <c r="AA644" s="1" t="s">
        <v>22</v>
      </c>
      <c r="AB644" s="4" t="s">
        <v>22</v>
      </c>
      <c r="AC644" s="4" t="s">
        <v>22</v>
      </c>
      <c r="BN644" s="93" t="str">
        <v>Belgian Offshore Cluster</v>
      </c>
      <c r="BO644" t="s">
        <v>2444</v>
      </c>
      <c r="BP644" cm="1">
        <f t="array" ref="BP644">SUM(IF(FREQUENCY(IF($R$2:$R$3000=BO644, MATCH($C$2:$C$3000, $C$2:$C$3000, 0)), ROW($C$2:$C$3000)-ROW($C$2)+1), 1))</f>
        <v>1</v>
      </c>
      <c r="BV644" t="str">
        <v>Belgian Offshore Cluster</v>
      </c>
      <c r="BW644" cm="1">
        <f t="array" ref="BW644">SUM(--(FREQUENCY(IF($R$2:$R$1538=BV644, MATCH($C$2:$C$1538, $C$2:$C$1538, 0)), ROW($C$2:$C$1538)-ROW($C$2)+1)&gt;0))</f>
        <v>1</v>
      </c>
    </row>
    <row r="645" spans="1:75" ht="31.8" customHeight="1" x14ac:dyDescent="0.3">
      <c r="A645" s="56">
        <v>16</v>
      </c>
      <c r="B645" s="54" t="s">
        <v>3714</v>
      </c>
      <c r="C645" s="1" t="s">
        <v>2400</v>
      </c>
      <c r="D645" s="1" t="s">
        <v>2401</v>
      </c>
      <c r="E645" s="1" t="s">
        <v>2402</v>
      </c>
      <c r="F645" s="21">
        <v>41214</v>
      </c>
      <c r="G645" s="21">
        <v>43100</v>
      </c>
      <c r="H645" s="1" t="s">
        <v>22</v>
      </c>
      <c r="I645" s="1" t="s">
        <v>2403</v>
      </c>
      <c r="J645" s="1" t="s">
        <v>22</v>
      </c>
      <c r="K645" s="1" t="s">
        <v>22</v>
      </c>
      <c r="L645" s="1" t="s">
        <v>2404</v>
      </c>
      <c r="M645" s="102" t="s">
        <v>2405</v>
      </c>
      <c r="N645" s="1" t="s">
        <v>2406</v>
      </c>
      <c r="O645" s="1" t="s">
        <v>2407</v>
      </c>
      <c r="P645" s="1" t="s">
        <v>22</v>
      </c>
      <c r="Q645" s="97">
        <f>IFERROR(INDEX(BP:BP, MATCH(R645, BN:BN, 0)), "")</f>
        <v>1</v>
      </c>
      <c r="R645" s="1" t="s">
        <v>2448</v>
      </c>
      <c r="S645" s="1" t="s">
        <v>110</v>
      </c>
      <c r="T645" s="1" t="s">
        <v>2449</v>
      </c>
      <c r="U645" s="1" t="s">
        <v>22</v>
      </c>
      <c r="V645" s="1" t="s">
        <v>22</v>
      </c>
      <c r="W645" s="1" t="s">
        <v>22</v>
      </c>
      <c r="X645" s="1" t="s">
        <v>22</v>
      </c>
      <c r="Y645" s="1" t="s">
        <v>22</v>
      </c>
      <c r="Z645" s="1" t="s">
        <v>22</v>
      </c>
      <c r="AA645" s="1" t="s">
        <v>22</v>
      </c>
      <c r="AB645" s="4" t="s">
        <v>22</v>
      </c>
      <c r="AC645" s="4" t="s">
        <v>22</v>
      </c>
      <c r="BN645" s="1" t="str">
        <v>Bundesverband der Windenergie Offshore (BWO)</v>
      </c>
      <c r="BO645" t="s">
        <v>2445</v>
      </c>
      <c r="BP645" cm="1">
        <f t="array" ref="BP645">SUM(IF(FREQUENCY(IF($R$2:$R$3000=BO645, MATCH($C$2:$C$3000, $C$2:$C$3000, 0)), ROW($C$2:$C$3000)-ROW($C$2)+1), 1))</f>
        <v>3</v>
      </c>
      <c r="BV645" t="str">
        <v>Bundesverband der Windenergie Offshore (BWO)</v>
      </c>
      <c r="BW645" cm="1">
        <f t="array" ref="BW645">SUM(--(FREQUENCY(IF($R$2:$R$1538=BV645, MATCH($C$2:$C$1538, $C$2:$C$1538, 0)), ROW($C$2:$C$1538)-ROW($C$2)+1)&gt;0))</f>
        <v>1</v>
      </c>
    </row>
    <row r="646" spans="1:75" ht="31.8" customHeight="1" x14ac:dyDescent="0.3">
      <c r="A646" s="56">
        <v>16</v>
      </c>
      <c r="B646" s="54" t="s">
        <v>3714</v>
      </c>
      <c r="C646" s="1" t="s">
        <v>2400</v>
      </c>
      <c r="D646" s="1" t="s">
        <v>2401</v>
      </c>
      <c r="E646" s="1" t="s">
        <v>2402</v>
      </c>
      <c r="F646" s="21">
        <v>41214</v>
      </c>
      <c r="G646" s="21">
        <v>43100</v>
      </c>
      <c r="H646" s="1" t="s">
        <v>22</v>
      </c>
      <c r="I646" s="1" t="s">
        <v>2403</v>
      </c>
      <c r="J646" s="1" t="s">
        <v>22</v>
      </c>
      <c r="K646" s="1" t="s">
        <v>22</v>
      </c>
      <c r="L646" s="1" t="s">
        <v>2404</v>
      </c>
      <c r="M646" s="102" t="s">
        <v>2405</v>
      </c>
      <c r="N646" s="1" t="s">
        <v>2406</v>
      </c>
      <c r="O646" s="1" t="s">
        <v>2407</v>
      </c>
      <c r="P646" s="1" t="s">
        <v>22</v>
      </c>
      <c r="Q646" s="97">
        <f>IFERROR(INDEX(BP:BP, MATCH(R646, BN:BN, 0)), "")</f>
        <v>8</v>
      </c>
      <c r="R646" s="1" t="s">
        <v>1340</v>
      </c>
      <c r="S646" s="1" t="s">
        <v>121</v>
      </c>
      <c r="T646" s="1" t="s">
        <v>2438</v>
      </c>
      <c r="U646" s="1" t="s">
        <v>22</v>
      </c>
      <c r="V646" s="1" t="s">
        <v>22</v>
      </c>
      <c r="W646" s="1" t="s">
        <v>22</v>
      </c>
      <c r="X646" s="1" t="s">
        <v>22</v>
      </c>
      <c r="Y646" s="1" t="s">
        <v>22</v>
      </c>
      <c r="Z646" s="1" t="s">
        <v>22</v>
      </c>
      <c r="AA646" s="1" t="s">
        <v>22</v>
      </c>
      <c r="AB646" s="4" t="s">
        <v>22</v>
      </c>
      <c r="AC646" s="4" t="s">
        <v>22</v>
      </c>
      <c r="BN646" s="93" t="str">
        <v>DeepWind Cluster</v>
      </c>
      <c r="BO646" t="s">
        <v>2448</v>
      </c>
      <c r="BP646" cm="1">
        <f t="array" ref="BP646">SUM(IF(FREQUENCY(IF($R$2:$R$3000=BO646, MATCH($C$2:$C$3000, $C$2:$C$3000, 0)), ROW($C$2:$C$3000)-ROW($C$2)+1), 1))</f>
        <v>1</v>
      </c>
      <c r="BV646" t="str">
        <v>DeepWind Cluster</v>
      </c>
      <c r="BW646" cm="1">
        <f t="array" ref="BW646">SUM(--(FREQUENCY(IF($R$2:$R$1538=BV646, MATCH($C$2:$C$1538, $C$2:$C$1538, 0)), ROW($C$2:$C$1538)-ROW($C$2)+1)&gt;0))</f>
        <v>1</v>
      </c>
    </row>
    <row r="647" spans="1:75" ht="31.8" customHeight="1" x14ac:dyDescent="0.3">
      <c r="A647" s="56">
        <v>16</v>
      </c>
      <c r="B647" s="54" t="s">
        <v>3714</v>
      </c>
      <c r="C647" s="1" t="s">
        <v>2400</v>
      </c>
      <c r="D647" s="1" t="s">
        <v>2401</v>
      </c>
      <c r="E647" s="1" t="s">
        <v>2402</v>
      </c>
      <c r="F647" s="21">
        <v>41214</v>
      </c>
      <c r="G647" s="21">
        <v>43100</v>
      </c>
      <c r="H647" s="1" t="s">
        <v>22</v>
      </c>
      <c r="I647" s="1" t="s">
        <v>2403</v>
      </c>
      <c r="J647" s="1" t="s">
        <v>22</v>
      </c>
      <c r="K647" s="1" t="s">
        <v>22</v>
      </c>
      <c r="L647" s="1" t="s">
        <v>2404</v>
      </c>
      <c r="M647" s="102" t="s">
        <v>2405</v>
      </c>
      <c r="N647" s="1" t="s">
        <v>2406</v>
      </c>
      <c r="O647" s="1" t="s">
        <v>2407</v>
      </c>
      <c r="P647" s="1" t="s">
        <v>22</v>
      </c>
      <c r="Q647" s="97">
        <f>IFERROR(INDEX(BP:BP, MATCH(R647, BN:BN, 0)), "")</f>
        <v>1</v>
      </c>
      <c r="R647" s="1" t="s">
        <v>2445</v>
      </c>
      <c r="S647" s="1" t="s">
        <v>132</v>
      </c>
      <c r="T647" s="1" t="s">
        <v>2446</v>
      </c>
      <c r="U647" s="1" t="s">
        <v>22</v>
      </c>
      <c r="V647" s="1" t="s">
        <v>22</v>
      </c>
      <c r="W647" s="1" t="s">
        <v>22</v>
      </c>
      <c r="X647" s="1" t="s">
        <v>22</v>
      </c>
      <c r="Y647" s="1" t="s">
        <v>22</v>
      </c>
      <c r="Z647" s="1" t="s">
        <v>22</v>
      </c>
      <c r="AA647" s="1" t="s">
        <v>22</v>
      </c>
      <c r="AB647" s="4" t="s">
        <v>22</v>
      </c>
      <c r="AC647" s="4" t="s">
        <v>22</v>
      </c>
      <c r="BN647" s="1" t="str">
        <v>Groningen Seaports – Eemshaven</v>
      </c>
      <c r="BO647" t="s">
        <v>2450</v>
      </c>
      <c r="BP647" cm="1">
        <f t="array" ref="BP647">SUM(IF(FREQUENCY(IF($R$2:$R$3000=BO647, MATCH($C$2:$C$3000, $C$2:$C$3000, 0)), ROW($C$2:$C$3000)-ROW($C$2)+1), 1))</f>
        <v>1</v>
      </c>
      <c r="BV647" t="str">
        <v>Groningen Seaports – Eemshaven</v>
      </c>
      <c r="BW647" cm="1">
        <f t="array" ref="BW647">SUM(--(FREQUENCY(IF($R$2:$R$1538=BV647, MATCH($C$2:$C$1538, $C$2:$C$1538, 0)), ROW($C$2:$C$1538)-ROW($C$2)+1)&gt;0))</f>
        <v>1</v>
      </c>
    </row>
    <row r="648" spans="1:75" ht="31.8" customHeight="1" x14ac:dyDescent="0.3">
      <c r="A648" s="56">
        <v>16</v>
      </c>
      <c r="B648" s="54" t="s">
        <v>3714</v>
      </c>
      <c r="C648" s="1" t="s">
        <v>2400</v>
      </c>
      <c r="D648" s="1" t="s">
        <v>2401</v>
      </c>
      <c r="E648" s="1" t="s">
        <v>2402</v>
      </c>
      <c r="F648" s="21">
        <v>41214</v>
      </c>
      <c r="G648" s="21">
        <v>43100</v>
      </c>
      <c r="H648" s="1" t="s">
        <v>22</v>
      </c>
      <c r="I648" s="1" t="s">
        <v>2403</v>
      </c>
      <c r="J648" s="1" t="s">
        <v>22</v>
      </c>
      <c r="K648" s="1" t="s">
        <v>22</v>
      </c>
      <c r="L648" s="1" t="s">
        <v>2404</v>
      </c>
      <c r="M648" s="102" t="s">
        <v>2405</v>
      </c>
      <c r="N648" s="1" t="s">
        <v>2406</v>
      </c>
      <c r="O648" s="1" t="s">
        <v>2407</v>
      </c>
      <c r="P648" s="1" t="s">
        <v>22</v>
      </c>
      <c r="Q648" s="97">
        <f>IFERROR(INDEX(BP:BP, MATCH(R648, BN:BN, 0)), "")</f>
        <v>1</v>
      </c>
      <c r="R648" s="1" t="s">
        <v>798</v>
      </c>
      <c r="S648" s="1" t="s">
        <v>238</v>
      </c>
      <c r="T648" s="1" t="s">
        <v>2418</v>
      </c>
      <c r="U648" s="1" t="s">
        <v>22</v>
      </c>
      <c r="V648" s="1" t="s">
        <v>22</v>
      </c>
      <c r="W648" s="1" t="s">
        <v>22</v>
      </c>
      <c r="X648" s="1" t="s">
        <v>22</v>
      </c>
      <c r="Y648" s="1" t="s">
        <v>22</v>
      </c>
      <c r="Z648" s="1" t="s">
        <v>22</v>
      </c>
      <c r="AA648" s="1" t="s">
        <v>22</v>
      </c>
      <c r="AB648" s="4" t="s">
        <v>22</v>
      </c>
      <c r="AC648" s="4" t="s">
        <v>22</v>
      </c>
      <c r="BN648" s="93" t="str">
        <v>Hellenic Wind Energy Association (HWEA/ELETAEN)</v>
      </c>
      <c r="BO648" t="s">
        <v>2457</v>
      </c>
      <c r="BP648" cm="1">
        <f t="array" ref="BP648">SUM(IF(FREQUENCY(IF($R$2:$R$3000=BO648, MATCH($C$2:$C$3000, $C$2:$C$3000, 0)), ROW($C$2:$C$3000)-ROW($C$2)+1), 1))</f>
        <v>1</v>
      </c>
      <c r="BV648" t="str">
        <v>Hellenic Wind Energy Association (HWEA/ELETAEN)</v>
      </c>
      <c r="BW648" cm="1">
        <f t="array" ref="BW648">SUM(--(FREQUENCY(IF($R$2:$R$1538=BV648, MATCH($C$2:$C$1538, $C$2:$C$1538, 0)), ROW($C$2:$C$1538)-ROW($C$2)+1)&gt;0))</f>
        <v>1</v>
      </c>
    </row>
    <row r="649" spans="1:75" ht="31.8" customHeight="1" x14ac:dyDescent="0.3">
      <c r="A649" s="56">
        <v>16</v>
      </c>
      <c r="B649" s="54" t="s">
        <v>3714</v>
      </c>
      <c r="C649" s="1" t="s">
        <v>2400</v>
      </c>
      <c r="D649" s="1" t="s">
        <v>2401</v>
      </c>
      <c r="E649" s="1" t="s">
        <v>2402</v>
      </c>
      <c r="F649" s="21">
        <v>41214</v>
      </c>
      <c r="G649" s="21">
        <v>43100</v>
      </c>
      <c r="H649" s="1" t="s">
        <v>22</v>
      </c>
      <c r="I649" s="1" t="s">
        <v>2403</v>
      </c>
      <c r="J649" s="1" t="s">
        <v>22</v>
      </c>
      <c r="K649" s="1" t="s">
        <v>22</v>
      </c>
      <c r="L649" s="1" t="s">
        <v>2404</v>
      </c>
      <c r="M649" s="102" t="s">
        <v>2405</v>
      </c>
      <c r="N649" s="1" t="s">
        <v>2406</v>
      </c>
      <c r="O649" s="1" t="s">
        <v>2407</v>
      </c>
      <c r="P649" s="1" t="s">
        <v>22</v>
      </c>
      <c r="Q649" s="97">
        <f>IFERROR(INDEX(BP:BP, MATCH(R649, BN:BN, 0)), "")</f>
        <v>1</v>
      </c>
      <c r="R649" s="1" t="s">
        <v>2413</v>
      </c>
      <c r="S649" s="1" t="s">
        <v>110</v>
      </c>
      <c r="T649" s="1" t="s">
        <v>2414</v>
      </c>
      <c r="U649" s="1" t="s">
        <v>22</v>
      </c>
      <c r="V649" s="1" t="s">
        <v>22</v>
      </c>
      <c r="W649" s="1" t="s">
        <v>22</v>
      </c>
      <c r="X649" s="1" t="s">
        <v>22</v>
      </c>
      <c r="Y649" s="1" t="s">
        <v>22</v>
      </c>
      <c r="Z649" s="1" t="s">
        <v>22</v>
      </c>
      <c r="AA649" s="1" t="s">
        <v>22</v>
      </c>
      <c r="AB649" s="4" t="s">
        <v>22</v>
      </c>
      <c r="AC649" s="4" t="s">
        <v>22</v>
      </c>
      <c r="BN649" s="1" t="str">
        <v>IEA wind TCP</v>
      </c>
      <c r="BO649" t="s">
        <v>2468</v>
      </c>
      <c r="BP649" cm="1">
        <f t="array" ref="BP649">SUM(IF(FREQUENCY(IF($R$2:$R$3000=BO649, MATCH($C$2:$C$3000, $C$2:$C$3000, 0)), ROW($C$2:$C$3000)-ROW($C$2)+1), 1))</f>
        <v>1</v>
      </c>
      <c r="BV649" t="str">
        <v>IEA wind TCP</v>
      </c>
      <c r="BW649" cm="1">
        <f t="array" ref="BW649">SUM(--(FREQUENCY(IF($R$2:$R$1538=BV649, MATCH($C$2:$C$1538, $C$2:$C$1538, 0)), ROW($C$2:$C$1538)-ROW($C$2)+1)&gt;0))</f>
        <v>1</v>
      </c>
    </row>
    <row r="650" spans="1:75" ht="31.8" customHeight="1" x14ac:dyDescent="0.3">
      <c r="A650" s="56">
        <v>16</v>
      </c>
      <c r="B650" s="54" t="s">
        <v>3714</v>
      </c>
      <c r="C650" s="1" t="s">
        <v>2400</v>
      </c>
      <c r="D650" s="1" t="s">
        <v>2401</v>
      </c>
      <c r="E650" s="1" t="s">
        <v>2402</v>
      </c>
      <c r="F650" s="21">
        <v>41214</v>
      </c>
      <c r="G650" s="21">
        <v>43100</v>
      </c>
      <c r="H650" s="1" t="s">
        <v>22</v>
      </c>
      <c r="I650" s="1" t="s">
        <v>2403</v>
      </c>
      <c r="J650" s="1" t="s">
        <v>22</v>
      </c>
      <c r="K650" s="1" t="s">
        <v>22</v>
      </c>
      <c r="L650" s="1" t="s">
        <v>2404</v>
      </c>
      <c r="M650" s="102" t="s">
        <v>2405</v>
      </c>
      <c r="N650" s="1" t="s">
        <v>2406</v>
      </c>
      <c r="O650" s="1" t="s">
        <v>2407</v>
      </c>
      <c r="P650" s="1" t="s">
        <v>22</v>
      </c>
      <c r="Q650" s="97">
        <f>IFERROR(INDEX(BP:BP, MATCH(R650, BN:BN, 0)), "")</f>
        <v>1</v>
      </c>
      <c r="R650" s="1" t="s">
        <v>2428</v>
      </c>
      <c r="S650" s="1" t="s">
        <v>110</v>
      </c>
      <c r="T650" s="1" t="s">
        <v>2429</v>
      </c>
      <c r="U650" s="1" t="s">
        <v>22</v>
      </c>
      <c r="V650" s="1" t="s">
        <v>22</v>
      </c>
      <c r="W650" s="1" t="s">
        <v>22</v>
      </c>
      <c r="X650" s="1" t="s">
        <v>22</v>
      </c>
      <c r="Y650" s="1" t="s">
        <v>22</v>
      </c>
      <c r="Z650" s="1" t="s">
        <v>22</v>
      </c>
      <c r="AA650" s="1" t="s">
        <v>22</v>
      </c>
      <c r="AB650" s="4" t="s">
        <v>22</v>
      </c>
      <c r="AC650" s="4" t="s">
        <v>22</v>
      </c>
      <c r="BN650" s="93" t="str">
        <v>IsraWEA</v>
      </c>
      <c r="BO650" t="s">
        <v>2470</v>
      </c>
      <c r="BP650" cm="1">
        <f t="array" ref="BP650">SUM(IF(FREQUENCY(IF($R$2:$R$3000=BO650, MATCH($C$2:$C$3000, $C$2:$C$3000, 0)), ROW($C$2:$C$3000)-ROW($C$2)+1), 1))</f>
        <v>1</v>
      </c>
      <c r="BV650" t="str">
        <v>IsraWEA</v>
      </c>
      <c r="BW650" cm="1">
        <f t="array" ref="BW650">SUM(--(FREQUENCY(IF($R$2:$R$1538=BV650, MATCH($C$2:$C$1538, $C$2:$C$1538, 0)), ROW($C$2:$C$1538)-ROW($C$2)+1)&gt;0))</f>
        <v>1</v>
      </c>
    </row>
    <row r="651" spans="1:75" ht="31.8" customHeight="1" x14ac:dyDescent="0.3">
      <c r="A651" s="56">
        <v>16</v>
      </c>
      <c r="B651" s="54" t="s">
        <v>3714</v>
      </c>
      <c r="C651" s="1" t="s">
        <v>2400</v>
      </c>
      <c r="D651" s="1" t="s">
        <v>2401</v>
      </c>
      <c r="E651" s="1" t="s">
        <v>2402</v>
      </c>
      <c r="F651" s="21">
        <v>41214</v>
      </c>
      <c r="G651" s="21">
        <v>43100</v>
      </c>
      <c r="H651" s="1" t="s">
        <v>22</v>
      </c>
      <c r="I651" s="1" t="s">
        <v>2403</v>
      </c>
      <c r="J651" s="1" t="s">
        <v>22</v>
      </c>
      <c r="K651" s="1" t="s">
        <v>22</v>
      </c>
      <c r="L651" s="1" t="s">
        <v>2404</v>
      </c>
      <c r="M651" s="102" t="s">
        <v>2405</v>
      </c>
      <c r="N651" s="1" t="s">
        <v>2406</v>
      </c>
      <c r="O651" s="1" t="s">
        <v>2407</v>
      </c>
      <c r="P651" s="1" t="s">
        <v>22</v>
      </c>
      <c r="Q651" s="97">
        <f>IFERROR(INDEX(BP:BP, MATCH(R651, BN:BN, 0)), "")</f>
        <v>1</v>
      </c>
      <c r="R651" s="1" t="s">
        <v>2444</v>
      </c>
      <c r="S651" s="1" t="s">
        <v>38</v>
      </c>
      <c r="T651" s="2">
        <v>0</v>
      </c>
      <c r="U651" s="1" t="s">
        <v>22</v>
      </c>
      <c r="V651" s="1" t="s">
        <v>22</v>
      </c>
      <c r="W651" s="1" t="s">
        <v>22</v>
      </c>
      <c r="X651" s="1" t="s">
        <v>22</v>
      </c>
      <c r="Y651" s="1" t="s">
        <v>22</v>
      </c>
      <c r="Z651" s="1" t="s">
        <v>22</v>
      </c>
      <c r="AA651" s="1" t="s">
        <v>22</v>
      </c>
      <c r="AB651" s="4" t="s">
        <v>22</v>
      </c>
      <c r="AC651" s="4" t="s">
        <v>22</v>
      </c>
      <c r="BN651" s="1" t="str">
        <v>Italian Association for Wind Engineering - ANIV</v>
      </c>
      <c r="BO651" t="s">
        <v>2472</v>
      </c>
      <c r="BP651" cm="1">
        <f t="array" ref="BP651">SUM(IF(FREQUENCY(IF($R$2:$R$3000=BO651, MATCH($C$2:$C$3000, $C$2:$C$3000, 0)), ROW($C$2:$C$3000)-ROW($C$2)+1), 1))</f>
        <v>1</v>
      </c>
      <c r="BV651" t="str">
        <v>Italian Association for Wind Engineering - ANIV</v>
      </c>
      <c r="BW651" cm="1">
        <f t="array" ref="BW651">SUM(--(FREQUENCY(IF($R$2:$R$1538=BV651, MATCH($C$2:$C$1538, $C$2:$C$1538, 0)), ROW($C$2:$C$1538)-ROW($C$2)+1)&gt;0))</f>
        <v>1</v>
      </c>
    </row>
    <row r="652" spans="1:75" ht="31.8" customHeight="1" x14ac:dyDescent="0.3">
      <c r="A652" s="56">
        <v>16</v>
      </c>
      <c r="B652" s="54" t="s">
        <v>3714</v>
      </c>
      <c r="C652" s="1" t="s">
        <v>2400</v>
      </c>
      <c r="D652" s="1" t="s">
        <v>2401</v>
      </c>
      <c r="E652" s="1" t="s">
        <v>2402</v>
      </c>
      <c r="F652" s="21">
        <v>41214</v>
      </c>
      <c r="G652" s="21">
        <v>43100</v>
      </c>
      <c r="H652" s="1" t="s">
        <v>22</v>
      </c>
      <c r="I652" s="1" t="s">
        <v>2403</v>
      </c>
      <c r="J652" s="1" t="s">
        <v>22</v>
      </c>
      <c r="K652" s="1" t="s">
        <v>22</v>
      </c>
      <c r="L652" s="1" t="s">
        <v>2404</v>
      </c>
      <c r="M652" s="102" t="s">
        <v>2405</v>
      </c>
      <c r="N652" s="1" t="s">
        <v>2406</v>
      </c>
      <c r="O652" s="1" t="s">
        <v>2407</v>
      </c>
      <c r="P652" s="1" t="s">
        <v>22</v>
      </c>
      <c r="Q652" s="97">
        <f>IFERROR(INDEX(BP:BP, MATCH(R652, BN:BN, 0)), "")</f>
        <v>1</v>
      </c>
      <c r="R652" s="1" t="s">
        <v>1128</v>
      </c>
      <c r="S652" s="1" t="s">
        <v>110</v>
      </c>
      <c r="T652" s="1" t="s">
        <v>2415</v>
      </c>
      <c r="U652" s="1" t="s">
        <v>22</v>
      </c>
      <c r="V652" s="1" t="s">
        <v>22</v>
      </c>
      <c r="W652" s="1" t="s">
        <v>22</v>
      </c>
      <c r="X652" s="1" t="s">
        <v>22</v>
      </c>
      <c r="Y652" s="1" t="s">
        <v>22</v>
      </c>
      <c r="Z652" s="1" t="s">
        <v>22</v>
      </c>
      <c r="AA652" s="1" t="s">
        <v>22</v>
      </c>
      <c r="AB652" s="4" t="s">
        <v>22</v>
      </c>
      <c r="AC652" s="4" t="s">
        <v>22</v>
      </c>
      <c r="BN652" s="93" t="str">
        <v>MASEN</v>
      </c>
      <c r="BO652" t="s">
        <v>2474</v>
      </c>
      <c r="BP652" cm="1">
        <f t="array" ref="BP652">SUM(IF(FREQUENCY(IF($R$2:$R$3000=BO652, MATCH($C$2:$C$3000, $C$2:$C$3000, 0)), ROW($C$2:$C$3000)-ROW($C$2)+1), 1))</f>
        <v>1</v>
      </c>
      <c r="BV652" t="str">
        <v>MASEN</v>
      </c>
      <c r="BW652" cm="1">
        <f t="array" ref="BW652">SUM(--(FREQUENCY(IF($R$2:$R$1538=BV652, MATCH($C$2:$C$1538, $C$2:$C$1538, 0)), ROW($C$2:$C$1538)-ROW($C$2)+1)&gt;0))</f>
        <v>1</v>
      </c>
    </row>
    <row r="653" spans="1:75" ht="31.8" customHeight="1" x14ac:dyDescent="0.3">
      <c r="A653" s="56">
        <v>16</v>
      </c>
      <c r="B653" s="54" t="s">
        <v>3714</v>
      </c>
      <c r="C653" s="1" t="s">
        <v>2400</v>
      </c>
      <c r="D653" s="1" t="s">
        <v>2401</v>
      </c>
      <c r="E653" s="1" t="s">
        <v>2402</v>
      </c>
      <c r="F653" s="21">
        <v>41214</v>
      </c>
      <c r="G653" s="21">
        <v>43100</v>
      </c>
      <c r="H653" s="1" t="s">
        <v>22</v>
      </c>
      <c r="I653" s="1" t="s">
        <v>2403</v>
      </c>
      <c r="J653" s="1" t="s">
        <v>22</v>
      </c>
      <c r="K653" s="1" t="s">
        <v>22</v>
      </c>
      <c r="L653" s="1" t="s">
        <v>2404</v>
      </c>
      <c r="M653" s="102" t="s">
        <v>2405</v>
      </c>
      <c r="N653" s="1" t="s">
        <v>2406</v>
      </c>
      <c r="O653" s="1" t="s">
        <v>2407</v>
      </c>
      <c r="P653" s="1" t="s">
        <v>22</v>
      </c>
      <c r="Q653" s="97">
        <f>IFERROR(INDEX(BP:BP, MATCH(R653, BN:BN, 0)), "")</f>
        <v>1</v>
      </c>
      <c r="R653" s="1" t="s">
        <v>737</v>
      </c>
      <c r="S653" s="1" t="s">
        <v>449</v>
      </c>
      <c r="T653" s="1" t="s">
        <v>2424</v>
      </c>
      <c r="U653" s="1" t="s">
        <v>22</v>
      </c>
      <c r="V653" s="1" t="s">
        <v>22</v>
      </c>
      <c r="W653" s="1" t="s">
        <v>22</v>
      </c>
      <c r="X653" s="1" t="s">
        <v>22</v>
      </c>
      <c r="Y653" s="1" t="s">
        <v>22</v>
      </c>
      <c r="Z653" s="1" t="s">
        <v>22</v>
      </c>
      <c r="AA653" s="1" t="s">
        <v>22</v>
      </c>
      <c r="AB653" s="4" t="s">
        <v>22</v>
      </c>
      <c r="AC653" s="4" t="s">
        <v>22</v>
      </c>
      <c r="BN653" s="1" t="str">
        <v>Mediterranean Offshore Wind Alliance (MOWA)</v>
      </c>
      <c r="BO653" t="s">
        <v>2477</v>
      </c>
      <c r="BP653" cm="1">
        <f t="array" ref="BP653">SUM(IF(FREQUENCY(IF($R$2:$R$3000=BO653, MATCH($C$2:$C$3000, $C$2:$C$3000, 0)), ROW($C$2:$C$3000)-ROW($C$2)+1), 1))</f>
        <v>1</v>
      </c>
      <c r="BV653" t="str">
        <v>Mediterranean Offshore Wind Alliance (MOWA)</v>
      </c>
      <c r="BW653" cm="1">
        <f t="array" ref="BW653">SUM(--(FREQUENCY(IF($R$2:$R$1538=BV653, MATCH($C$2:$C$1538, $C$2:$C$1538, 0)), ROW($C$2:$C$1538)-ROW($C$2)+1)&gt;0))</f>
        <v>1</v>
      </c>
    </row>
    <row r="654" spans="1:75" ht="31.8" customHeight="1" x14ac:dyDescent="0.3">
      <c r="A654" s="56">
        <v>16</v>
      </c>
      <c r="B654" s="54" t="s">
        <v>3714</v>
      </c>
      <c r="C654" s="1" t="s">
        <v>2400</v>
      </c>
      <c r="D654" s="1" t="s">
        <v>2401</v>
      </c>
      <c r="E654" s="1" t="s">
        <v>2402</v>
      </c>
      <c r="F654" s="21">
        <v>41214</v>
      </c>
      <c r="G654" s="21">
        <v>43100</v>
      </c>
      <c r="H654" s="1" t="s">
        <v>22</v>
      </c>
      <c r="I654" s="1" t="s">
        <v>2403</v>
      </c>
      <c r="J654" s="1" t="s">
        <v>22</v>
      </c>
      <c r="K654" s="1" t="s">
        <v>22</v>
      </c>
      <c r="L654" s="1" t="s">
        <v>2404</v>
      </c>
      <c r="M654" s="102" t="s">
        <v>2405</v>
      </c>
      <c r="N654" s="1" t="s">
        <v>2406</v>
      </c>
      <c r="O654" s="1" t="s">
        <v>2407</v>
      </c>
      <c r="P654" s="1" t="s">
        <v>22</v>
      </c>
      <c r="Q654" s="97">
        <f>IFERROR(INDEX(BP:BP, MATCH(R654, BN:BN, 0)), "")</f>
        <v>1</v>
      </c>
      <c r="R654" s="1" t="s">
        <v>2432</v>
      </c>
      <c r="S654" s="1" t="s">
        <v>449</v>
      </c>
      <c r="T654" s="1" t="s">
        <v>2433</v>
      </c>
      <c r="U654" s="1" t="s">
        <v>22</v>
      </c>
      <c r="V654" s="1" t="s">
        <v>22</v>
      </c>
      <c r="W654" s="1" t="s">
        <v>22</v>
      </c>
      <c r="X654" s="1" t="s">
        <v>22</v>
      </c>
      <c r="Y654" s="1" t="s">
        <v>22</v>
      </c>
      <c r="Z654" s="1" t="s">
        <v>22</v>
      </c>
      <c r="AA654" s="1" t="s">
        <v>22</v>
      </c>
      <c r="AB654" s="4" t="s">
        <v>22</v>
      </c>
      <c r="AC654" s="4" t="s">
        <v>22</v>
      </c>
      <c r="BN654" s="93" t="str">
        <v>Ministry of Electricity</v>
      </c>
      <c r="BO654" t="s">
        <v>2479</v>
      </c>
      <c r="BP654" cm="1">
        <f t="array" ref="BP654">SUM(IF(FREQUENCY(IF($R$2:$R$3000=BO654, MATCH($C$2:$C$3000, $C$2:$C$3000, 0)), ROW($C$2:$C$3000)-ROW($C$2)+1), 1))</f>
        <v>1</v>
      </c>
      <c r="BV654" t="str">
        <v>Ministry of Electricity</v>
      </c>
      <c r="BW654" cm="1">
        <f t="array" ref="BW654">SUM(--(FREQUENCY(IF($R$2:$R$1538=BV654, MATCH($C$2:$C$1538, $C$2:$C$1538, 0)), ROW($C$2:$C$1538)-ROW($C$2)+1)&gt;0))</f>
        <v>1</v>
      </c>
    </row>
    <row r="655" spans="1:75" ht="31.8" customHeight="1" x14ac:dyDescent="0.3">
      <c r="A655" s="56">
        <v>16</v>
      </c>
      <c r="B655" s="54" t="s">
        <v>3714</v>
      </c>
      <c r="C655" s="1" t="s">
        <v>2400</v>
      </c>
      <c r="D655" s="1" t="s">
        <v>2401</v>
      </c>
      <c r="E655" s="1" t="s">
        <v>2402</v>
      </c>
      <c r="F655" s="21">
        <v>41214</v>
      </c>
      <c r="G655" s="21">
        <v>43100</v>
      </c>
      <c r="H655" s="1" t="s">
        <v>22</v>
      </c>
      <c r="I655" s="1" t="s">
        <v>2403</v>
      </c>
      <c r="J655" s="1" t="s">
        <v>22</v>
      </c>
      <c r="K655" s="1" t="s">
        <v>22</v>
      </c>
      <c r="L655" s="1" t="s">
        <v>2404</v>
      </c>
      <c r="M655" s="102" t="s">
        <v>2405</v>
      </c>
      <c r="N655" s="1" t="s">
        <v>2406</v>
      </c>
      <c r="O655" s="1" t="s">
        <v>2407</v>
      </c>
      <c r="P655" s="1" t="s">
        <v>22</v>
      </c>
      <c r="Q655" s="97">
        <f>IFERROR(INDEX(BP:BP, MATCH(R655, BN:BN, 0)), "")</f>
        <v>1</v>
      </c>
      <c r="R655" s="1" t="s">
        <v>2425</v>
      </c>
      <c r="S655" s="1" t="s">
        <v>449</v>
      </c>
      <c r="T655" s="1" t="s">
        <v>2426</v>
      </c>
      <c r="U655" s="1" t="s">
        <v>22</v>
      </c>
      <c r="V655" s="1" t="s">
        <v>22</v>
      </c>
      <c r="W655" s="1" t="s">
        <v>22</v>
      </c>
      <c r="X655" s="1" t="s">
        <v>22</v>
      </c>
      <c r="Y655" s="1" t="s">
        <v>22</v>
      </c>
      <c r="Z655" s="1" t="s">
        <v>22</v>
      </c>
      <c r="AA655" s="1" t="s">
        <v>22</v>
      </c>
      <c r="AB655" s="4" t="s">
        <v>22</v>
      </c>
      <c r="AC655" s="4" t="s">
        <v>22</v>
      </c>
      <c r="BN655" s="1" t="str">
        <v>Ministry of Electricity and Renewable Energy</v>
      </c>
      <c r="BO655" t="s">
        <v>2486</v>
      </c>
      <c r="BP655" cm="1">
        <f t="array" ref="BP655">SUM(IF(FREQUENCY(IF($R$2:$R$3000=BO655, MATCH($C$2:$C$3000, $C$2:$C$3000, 0)), ROW($C$2:$C$3000)-ROW($C$2)+1), 1))</f>
        <v>1</v>
      </c>
      <c r="BV655" t="str">
        <v>Ministry of Electricity and Renewable Energy</v>
      </c>
      <c r="BW655" cm="1">
        <f t="array" ref="BW655">SUM(--(FREQUENCY(IF($R$2:$R$1538=BV655, MATCH($C$2:$C$1538, $C$2:$C$1538, 0)), ROW($C$2:$C$1538)-ROW($C$2)+1)&gt;0))</f>
        <v>1</v>
      </c>
    </row>
    <row r="656" spans="1:75" ht="31.8" customHeight="1" x14ac:dyDescent="0.3">
      <c r="A656" s="56">
        <v>16</v>
      </c>
      <c r="B656" s="54" t="s">
        <v>3714</v>
      </c>
      <c r="C656" s="1" t="s">
        <v>2400</v>
      </c>
      <c r="D656" s="1" t="s">
        <v>2401</v>
      </c>
      <c r="E656" s="1" t="s">
        <v>2402</v>
      </c>
      <c r="F656" s="21">
        <v>41214</v>
      </c>
      <c r="G656" s="21">
        <v>43100</v>
      </c>
      <c r="H656" s="1" t="s">
        <v>22</v>
      </c>
      <c r="I656" s="1" t="s">
        <v>2403</v>
      </c>
      <c r="J656" s="1" t="s">
        <v>22</v>
      </c>
      <c r="K656" s="1" t="s">
        <v>22</v>
      </c>
      <c r="L656" s="1" t="s">
        <v>2404</v>
      </c>
      <c r="M656" s="102" t="s">
        <v>2405</v>
      </c>
      <c r="N656" s="1" t="s">
        <v>2406</v>
      </c>
      <c r="O656" s="1" t="s">
        <v>2407</v>
      </c>
      <c r="P656" s="1" t="s">
        <v>22</v>
      </c>
      <c r="Q656" s="97">
        <f>IFERROR(INDEX(BP:BP, MATCH(R656, BN:BN, 0)), "")</f>
        <v>1</v>
      </c>
      <c r="R656" s="1" t="s">
        <v>897</v>
      </c>
      <c r="S656" s="1" t="s">
        <v>38</v>
      </c>
      <c r="T656" s="1" t="s">
        <v>2427</v>
      </c>
      <c r="U656" s="1" t="s">
        <v>22</v>
      </c>
      <c r="V656" s="1" t="s">
        <v>22</v>
      </c>
      <c r="W656" s="1" t="s">
        <v>22</v>
      </c>
      <c r="X656" s="1" t="s">
        <v>22</v>
      </c>
      <c r="Y656" s="1" t="s">
        <v>22</v>
      </c>
      <c r="Z656" s="1" t="s">
        <v>22</v>
      </c>
      <c r="AA656" s="1" t="s">
        <v>22</v>
      </c>
      <c r="AB656" s="4" t="s">
        <v>22</v>
      </c>
      <c r="AC656" s="4" t="s">
        <v>22</v>
      </c>
      <c r="BN656" s="93" t="str">
        <v>Ministry of Energy and Water</v>
      </c>
      <c r="BO656" t="s">
        <v>2488</v>
      </c>
      <c r="BP656" cm="1">
        <f t="array" ref="BP656">SUM(IF(FREQUENCY(IF($R$2:$R$3000=BO656, MATCH($C$2:$C$3000, $C$2:$C$3000, 0)), ROW($C$2:$C$3000)-ROW($C$2)+1), 1))</f>
        <v>1</v>
      </c>
      <c r="BV656" t="str">
        <v>Ministry of Energy and Water</v>
      </c>
      <c r="BW656" cm="1">
        <f t="array" ref="BW656">SUM(--(FREQUENCY(IF($R$2:$R$1538=BV656, MATCH($C$2:$C$1538, $C$2:$C$1538, 0)), ROW($C$2:$C$1538)-ROW($C$2)+1)&gt;0))</f>
        <v>1</v>
      </c>
    </row>
    <row r="657" spans="1:75" ht="31.8" customHeight="1" x14ac:dyDescent="0.3">
      <c r="A657" s="56">
        <v>16</v>
      </c>
      <c r="B657" s="54" t="s">
        <v>3714</v>
      </c>
      <c r="C657" s="1" t="s">
        <v>2400</v>
      </c>
      <c r="D657" s="1" t="s">
        <v>2401</v>
      </c>
      <c r="E657" s="1" t="s">
        <v>2402</v>
      </c>
      <c r="F657" s="21">
        <v>41214</v>
      </c>
      <c r="G657" s="21">
        <v>43100</v>
      </c>
      <c r="H657" s="1" t="s">
        <v>22</v>
      </c>
      <c r="I657" s="1" t="s">
        <v>2403</v>
      </c>
      <c r="J657" s="1" t="s">
        <v>22</v>
      </c>
      <c r="K657" s="1" t="s">
        <v>22</v>
      </c>
      <c r="L657" s="1" t="s">
        <v>2404</v>
      </c>
      <c r="M657" s="102" t="s">
        <v>2405</v>
      </c>
      <c r="N657" s="1" t="s">
        <v>2406</v>
      </c>
      <c r="O657" s="1" t="s">
        <v>2407</v>
      </c>
      <c r="P657" s="1" t="s">
        <v>22</v>
      </c>
      <c r="Q657" s="97">
        <f>IFERROR(INDEX(BP:BP, MATCH(R657, BN:BN, 0)), "")</f>
        <v>1</v>
      </c>
      <c r="R657" s="1" t="s">
        <v>2274</v>
      </c>
      <c r="S657" s="1" t="s">
        <v>61</v>
      </c>
      <c r="T657" s="1" t="s">
        <v>2447</v>
      </c>
      <c r="U657" s="1" t="s">
        <v>22</v>
      </c>
      <c r="V657" s="1" t="s">
        <v>22</v>
      </c>
      <c r="W657" s="1" t="s">
        <v>22</v>
      </c>
      <c r="X657" s="1" t="s">
        <v>22</v>
      </c>
      <c r="Y657" s="1" t="s">
        <v>22</v>
      </c>
      <c r="Z657" s="1" t="s">
        <v>22</v>
      </c>
      <c r="AA657" s="1" t="s">
        <v>22</v>
      </c>
      <c r="AB657" s="4" t="s">
        <v>22</v>
      </c>
      <c r="AC657" s="4" t="s">
        <v>22</v>
      </c>
      <c r="BN657" s="1" t="str">
        <v>Ministry of Industry, Mines and Energy</v>
      </c>
      <c r="BO657" t="s">
        <v>2490</v>
      </c>
      <c r="BP657" cm="1">
        <f t="array" ref="BP657">SUM(IF(FREQUENCY(IF($R$2:$R$3000=BO657, MATCH($C$2:$C$3000, $C$2:$C$3000, 0)), ROW($C$2:$C$3000)-ROW($C$2)+1), 1))</f>
        <v>3</v>
      </c>
      <c r="BV657" t="str">
        <v>Ministry of Industry, Mines and Energy</v>
      </c>
      <c r="BW657" cm="1">
        <f t="array" ref="BW657">SUM(--(FREQUENCY(IF($R$2:$R$1538=BV657, MATCH($C$2:$C$1538, $C$2:$C$1538, 0)), ROW($C$2:$C$1538)-ROW($C$2)+1)&gt;0))</f>
        <v>1</v>
      </c>
    </row>
    <row r="658" spans="1:75" ht="31.8" customHeight="1" x14ac:dyDescent="0.3">
      <c r="A658" s="56">
        <v>2</v>
      </c>
      <c r="B658" s="54" t="s">
        <v>3679</v>
      </c>
      <c r="C658" s="1" t="s">
        <v>310</v>
      </c>
      <c r="D658" s="1" t="s">
        <v>311</v>
      </c>
      <c r="E658" s="1">
        <v>101112879</v>
      </c>
      <c r="F658" s="21">
        <v>45076</v>
      </c>
      <c r="G658" s="21">
        <v>46536</v>
      </c>
      <c r="H658" s="1" t="s">
        <v>22</v>
      </c>
      <c r="I658" s="1" t="s">
        <v>22</v>
      </c>
      <c r="J658" s="1" t="s">
        <v>22</v>
      </c>
      <c r="K658" s="1" t="s">
        <v>22</v>
      </c>
      <c r="L658" s="1" t="s">
        <v>113</v>
      </c>
      <c r="M658" s="102" t="s">
        <v>312</v>
      </c>
      <c r="N658" s="1" t="s">
        <v>115</v>
      </c>
      <c r="O658" s="1" t="s">
        <v>313</v>
      </c>
      <c r="P658" s="1" t="s">
        <v>22</v>
      </c>
      <c r="Q658" s="97">
        <f>IFERROR(INDEX(BP:BP, MATCH(R658, BN:BN, 0)), "")</f>
        <v>1</v>
      </c>
      <c r="R658" s="1" t="s">
        <v>319</v>
      </c>
      <c r="S658" s="1" t="s">
        <v>110</v>
      </c>
      <c r="T658" s="1" t="s">
        <v>22</v>
      </c>
      <c r="U658" s="1" t="s">
        <v>22</v>
      </c>
      <c r="V658" s="1" t="s">
        <v>22</v>
      </c>
      <c r="W658" s="1" t="s">
        <v>22</v>
      </c>
      <c r="X658" s="1" t="s">
        <v>22</v>
      </c>
      <c r="Y658" s="1" t="s">
        <v>22</v>
      </c>
      <c r="Z658" s="1" t="s">
        <v>22</v>
      </c>
      <c r="AA658" s="1" t="s">
        <v>22</v>
      </c>
      <c r="AB658" s="4" t="s">
        <v>22</v>
      </c>
      <c r="AC658" s="4" t="s">
        <v>22</v>
      </c>
      <c r="BN658" s="93" t="str">
        <v>Nantes Saint-Nazaire Port</v>
      </c>
      <c r="BO658" t="s">
        <v>2493</v>
      </c>
      <c r="BP658" cm="1">
        <f t="array" ref="BP658">SUM(IF(FREQUENCY(IF($R$2:$R$3000=BO658, MATCH($C$2:$C$3000, $C$2:$C$3000, 0)), ROW($C$2:$C$3000)-ROW($C$2)+1), 1))</f>
        <v>1</v>
      </c>
      <c r="BV658" t="str">
        <v>Nantes Saint-Nazaire Port</v>
      </c>
      <c r="BW658" cm="1">
        <f t="array" ref="BW658">SUM(--(FREQUENCY(IF($R$2:$R$1538=BV658, MATCH($C$2:$C$1538, $C$2:$C$1538, 0)), ROW($C$2:$C$1538)-ROW($C$2)+1)&gt;0))</f>
        <v>1</v>
      </c>
    </row>
    <row r="659" spans="1:75" ht="31.8" customHeight="1" x14ac:dyDescent="0.3">
      <c r="A659" s="56">
        <v>2</v>
      </c>
      <c r="B659" s="54" t="s">
        <v>3679</v>
      </c>
      <c r="C659" s="1" t="s">
        <v>310</v>
      </c>
      <c r="D659" s="1" t="s">
        <v>311</v>
      </c>
      <c r="E659" s="1">
        <v>101112879</v>
      </c>
      <c r="F659" s="21">
        <v>45076</v>
      </c>
      <c r="G659" s="21">
        <v>46536</v>
      </c>
      <c r="H659" s="1" t="s">
        <v>22</v>
      </c>
      <c r="I659" s="1" t="s">
        <v>22</v>
      </c>
      <c r="J659" s="1" t="s">
        <v>22</v>
      </c>
      <c r="K659" s="1" t="s">
        <v>22</v>
      </c>
      <c r="L659" s="1" t="s">
        <v>113</v>
      </c>
      <c r="M659" s="102" t="s">
        <v>312</v>
      </c>
      <c r="N659" s="1" t="s">
        <v>115</v>
      </c>
      <c r="O659" s="1" t="s">
        <v>313</v>
      </c>
      <c r="P659" s="1" t="s">
        <v>22</v>
      </c>
      <c r="Q659" s="97">
        <f>IFERROR(INDEX(BP:BP, MATCH(R659, BN:BN, 0)), "")</f>
        <v>1</v>
      </c>
      <c r="R659" s="1" t="s">
        <v>317</v>
      </c>
      <c r="S659" s="1" t="s">
        <v>318</v>
      </c>
      <c r="T659" s="1" t="s">
        <v>22</v>
      </c>
      <c r="U659" s="1" t="s">
        <v>22</v>
      </c>
      <c r="V659" s="1" t="s">
        <v>22</v>
      </c>
      <c r="W659" s="1" t="s">
        <v>22</v>
      </c>
      <c r="X659" s="1" t="s">
        <v>22</v>
      </c>
      <c r="Y659" s="1" t="s">
        <v>22</v>
      </c>
      <c r="Z659" s="1" t="s">
        <v>22</v>
      </c>
      <c r="AA659" s="1" t="s">
        <v>22</v>
      </c>
      <c r="AB659" s="4" t="s">
        <v>22</v>
      </c>
      <c r="AC659" s="4" t="s">
        <v>22</v>
      </c>
      <c r="BN659" s="1" t="str">
        <v>North Sea Wind Power Hub Consortium</v>
      </c>
      <c r="BO659" t="s">
        <v>2495</v>
      </c>
      <c r="BP659" cm="1">
        <f t="array" ref="BP659">SUM(IF(FREQUENCY(IF($R$2:$R$3000=BO659, MATCH($C$2:$C$3000, $C$2:$C$3000, 0)), ROW($C$2:$C$3000)-ROW($C$2)+1), 1))</f>
        <v>1</v>
      </c>
      <c r="BV659" t="str">
        <v>North Sea Wind Power Hub Consortium</v>
      </c>
      <c r="BW659" cm="1">
        <f t="array" ref="BW659">SUM(--(FREQUENCY(IF($R$2:$R$1538=BV659, MATCH($C$2:$C$1538, $C$2:$C$1538, 0)), ROW($C$2:$C$1538)-ROW($C$2)+1)&gt;0))</f>
        <v>1</v>
      </c>
    </row>
    <row r="660" spans="1:75" ht="31.8" customHeight="1" x14ac:dyDescent="0.3">
      <c r="A660" s="56">
        <v>2</v>
      </c>
      <c r="B660" s="54" t="s">
        <v>3679</v>
      </c>
      <c r="C660" s="1" t="s">
        <v>310</v>
      </c>
      <c r="D660" s="1" t="s">
        <v>311</v>
      </c>
      <c r="E660" s="1">
        <v>101112879</v>
      </c>
      <c r="F660" s="21">
        <v>45076</v>
      </c>
      <c r="G660" s="21">
        <v>46536</v>
      </c>
      <c r="H660" s="1" t="s">
        <v>22</v>
      </c>
      <c r="I660" s="1" t="s">
        <v>22</v>
      </c>
      <c r="J660" s="1" t="s">
        <v>22</v>
      </c>
      <c r="K660" s="1" t="s">
        <v>22</v>
      </c>
      <c r="L660" s="1" t="s">
        <v>113</v>
      </c>
      <c r="M660" s="102" t="s">
        <v>312</v>
      </c>
      <c r="N660" s="1" t="s">
        <v>115</v>
      </c>
      <c r="O660" s="1" t="s">
        <v>313</v>
      </c>
      <c r="P660" s="1" t="s">
        <v>22</v>
      </c>
      <c r="Q660" s="97">
        <f>IFERROR(INDEX(BP:BP, MATCH(R660, BN:BN, 0)), "")</f>
        <v>1</v>
      </c>
      <c r="R660" s="1" t="s">
        <v>315</v>
      </c>
      <c r="S660" s="1" t="s">
        <v>316</v>
      </c>
      <c r="T660" s="1" t="s">
        <v>22</v>
      </c>
      <c r="U660" s="1" t="s">
        <v>22</v>
      </c>
      <c r="V660" s="1" t="s">
        <v>22</v>
      </c>
      <c r="W660" s="1" t="s">
        <v>22</v>
      </c>
      <c r="X660" s="1" t="s">
        <v>22</v>
      </c>
      <c r="Y660" s="1" t="s">
        <v>22</v>
      </c>
      <c r="Z660" s="1" t="s">
        <v>22</v>
      </c>
      <c r="AA660" s="1" t="s">
        <v>22</v>
      </c>
      <c r="AB660" s="4" t="s">
        <v>22</v>
      </c>
      <c r="AC660" s="4" t="s">
        <v>22</v>
      </c>
      <c r="BN660" s="93" t="str">
        <v>North Seas Energy Cooperation (NSEC)</v>
      </c>
      <c r="BO660" t="s">
        <v>2497</v>
      </c>
      <c r="BP660" cm="1">
        <f t="array" ref="BP660">SUM(IF(FREQUENCY(IF($R$2:$R$3000=BO660, MATCH($C$2:$C$3000, $C$2:$C$3000, 0)), ROW($C$2:$C$3000)-ROW($C$2)+1), 1))</f>
        <v>1</v>
      </c>
      <c r="BV660" t="str">
        <v>North Seas Energy Cooperation (NSEC)</v>
      </c>
      <c r="BW660" cm="1">
        <f t="array" ref="BW660">SUM(--(FREQUENCY(IF($R$2:$R$1538=BV660, MATCH($C$2:$C$1538, $C$2:$C$1538, 0)), ROW($C$2:$C$1538)-ROW($C$2)+1)&gt;0))</f>
        <v>1</v>
      </c>
    </row>
    <row r="661" spans="1:75" ht="31.8" customHeight="1" x14ac:dyDescent="0.3">
      <c r="A661" s="56">
        <v>2</v>
      </c>
      <c r="B661" s="54" t="s">
        <v>3679</v>
      </c>
      <c r="C661" s="1" t="s">
        <v>310</v>
      </c>
      <c r="D661" s="1" t="s">
        <v>311</v>
      </c>
      <c r="E661" s="1">
        <v>101112879</v>
      </c>
      <c r="F661" s="21">
        <v>45076</v>
      </c>
      <c r="G661" s="21">
        <v>46536</v>
      </c>
      <c r="H661" s="1" t="s">
        <v>22</v>
      </c>
      <c r="I661" s="1" t="s">
        <v>22</v>
      </c>
      <c r="J661" s="1" t="s">
        <v>22</v>
      </c>
      <c r="K661" s="1" t="s">
        <v>22</v>
      </c>
      <c r="L661" s="1" t="s">
        <v>113</v>
      </c>
      <c r="M661" s="102" t="s">
        <v>312</v>
      </c>
      <c r="N661" s="1" t="s">
        <v>115</v>
      </c>
      <c r="O661" s="1" t="s">
        <v>313</v>
      </c>
      <c r="P661" s="1" t="s">
        <v>22</v>
      </c>
      <c r="Q661" s="97">
        <f>IFERROR(INDEX(BP:BP, MATCH(R661, BN:BN, 0)), "")</f>
        <v>3</v>
      </c>
      <c r="R661" s="1" t="s">
        <v>314</v>
      </c>
      <c r="S661" s="1" t="s">
        <v>61</v>
      </c>
      <c r="T661" s="1" t="s">
        <v>22</v>
      </c>
      <c r="U661" s="1" t="s">
        <v>22</v>
      </c>
      <c r="V661" s="1" t="s">
        <v>22</v>
      </c>
      <c r="W661" s="1" t="s">
        <v>22</v>
      </c>
      <c r="X661" s="1" t="s">
        <v>22</v>
      </c>
      <c r="Y661" s="1" t="s">
        <v>22</v>
      </c>
      <c r="Z661" s="1" t="s">
        <v>22</v>
      </c>
      <c r="AA661" s="1" t="s">
        <v>22</v>
      </c>
      <c r="AB661" s="4" t="s">
        <v>22</v>
      </c>
      <c r="AC661" s="4" t="s">
        <v>22</v>
      </c>
      <c r="BN661" s="1" t="str">
        <v>Norwegian Offshore Wind</v>
      </c>
      <c r="BO661" t="s">
        <v>2500</v>
      </c>
      <c r="BP661" cm="1">
        <f t="array" ref="BP661">SUM(IF(FREQUENCY(IF($R$2:$R$3000=BO661, MATCH($C$2:$C$3000, $C$2:$C$3000, 0)), ROW($C$2:$C$3000)-ROW($C$2)+1), 1))</f>
        <v>1</v>
      </c>
      <c r="BV661" t="str">
        <v>Norwegian Offshore Wind</v>
      </c>
      <c r="BW661" cm="1">
        <f t="array" ref="BW661">SUM(--(FREQUENCY(IF($R$2:$R$1538=BV661, MATCH($C$2:$C$1538, $C$2:$C$1538, 0)), ROW($C$2:$C$1538)-ROW($C$2)+1)&gt;0))</f>
        <v>1</v>
      </c>
    </row>
    <row r="662" spans="1:75" ht="31.8" customHeight="1" x14ac:dyDescent="0.3">
      <c r="A662" s="56">
        <v>11</v>
      </c>
      <c r="B662" s="54" t="s">
        <v>3709</v>
      </c>
      <c r="C662" s="1" t="s">
        <v>1047</v>
      </c>
      <c r="D662" s="1" t="s">
        <v>1048</v>
      </c>
      <c r="E662" s="1">
        <v>700256</v>
      </c>
      <c r="F662" s="21">
        <v>42522</v>
      </c>
      <c r="G662" s="21">
        <v>43616</v>
      </c>
      <c r="H662" s="1" t="s">
        <v>22</v>
      </c>
      <c r="I662" s="1" t="s">
        <v>22</v>
      </c>
      <c r="J662" s="1" t="s">
        <v>22</v>
      </c>
      <c r="K662" s="1" t="s">
        <v>22</v>
      </c>
      <c r="L662" s="1" t="s">
        <v>1049</v>
      </c>
      <c r="M662" s="102" t="s">
        <v>1050</v>
      </c>
      <c r="N662" s="1" t="s">
        <v>714</v>
      </c>
      <c r="O662" s="1" t="s">
        <v>1051</v>
      </c>
      <c r="P662" s="1" t="s">
        <v>22</v>
      </c>
      <c r="Q662" s="97">
        <f>IFERROR(INDEX(BP:BP, MATCH(R662, BN:BN, 0)), "")</f>
        <v>1</v>
      </c>
      <c r="R662" s="1" t="s">
        <v>1065</v>
      </c>
      <c r="S662" s="1" t="s">
        <v>38</v>
      </c>
      <c r="T662" s="1" t="s">
        <v>22</v>
      </c>
      <c r="U662" s="1" t="s">
        <v>22</v>
      </c>
      <c r="V662" s="1" t="s">
        <v>22</v>
      </c>
      <c r="W662" s="1" t="s">
        <v>22</v>
      </c>
      <c r="X662" s="1" t="s">
        <v>22</v>
      </c>
      <c r="Y662" s="1" t="s">
        <v>22</v>
      </c>
      <c r="Z662" s="1" t="s">
        <v>22</v>
      </c>
      <c r="AA662" s="1" t="s">
        <v>22</v>
      </c>
      <c r="AB662" s="4" t="s">
        <v>22</v>
      </c>
      <c r="AC662" s="4" t="s">
        <v>22</v>
      </c>
      <c r="BN662" s="93" t="str">
        <v>NREA</v>
      </c>
      <c r="BO662" t="s">
        <v>2507</v>
      </c>
      <c r="BP662" cm="1">
        <f t="array" ref="BP662">SUM(IF(FREQUENCY(IF($R$2:$R$3000=BO662, MATCH($C$2:$C$3000, $C$2:$C$3000, 0)), ROW($C$2:$C$3000)-ROW($C$2)+1), 1))</f>
        <v>1</v>
      </c>
      <c r="BV662" t="str">
        <v>NREA</v>
      </c>
      <c r="BW662" cm="1">
        <f t="array" ref="BW662">SUM(--(FREQUENCY(IF($R$2:$R$1538=BV662, MATCH($C$2:$C$1538, $C$2:$C$1538, 0)), ROW($C$2:$C$1538)-ROW($C$2)+1)&gt;0))</f>
        <v>1</v>
      </c>
    </row>
    <row r="663" spans="1:75" ht="31.8" customHeight="1" x14ac:dyDescent="0.3">
      <c r="A663" s="56">
        <v>11</v>
      </c>
      <c r="B663" s="54" t="s">
        <v>3709</v>
      </c>
      <c r="C663" s="1" t="s">
        <v>1047</v>
      </c>
      <c r="D663" s="1" t="s">
        <v>1048</v>
      </c>
      <c r="E663" s="1">
        <v>700256</v>
      </c>
      <c r="F663" s="21">
        <v>42522</v>
      </c>
      <c r="G663" s="21">
        <v>43616</v>
      </c>
      <c r="H663" s="1" t="s">
        <v>22</v>
      </c>
      <c r="I663" s="1" t="s">
        <v>22</v>
      </c>
      <c r="J663" s="1" t="s">
        <v>22</v>
      </c>
      <c r="K663" s="1" t="s">
        <v>22</v>
      </c>
      <c r="L663" s="1" t="s">
        <v>1049</v>
      </c>
      <c r="M663" s="102" t="s">
        <v>1050</v>
      </c>
      <c r="N663" s="1" t="s">
        <v>714</v>
      </c>
      <c r="O663" s="1" t="s">
        <v>1051</v>
      </c>
      <c r="P663" s="1" t="s">
        <v>22</v>
      </c>
      <c r="Q663" s="97">
        <f>IFERROR(INDEX(BP:BP, MATCH(R663, BN:BN, 0)), "")</f>
        <v>2</v>
      </c>
      <c r="R663" s="1" t="s">
        <v>1052</v>
      </c>
      <c r="S663" s="1" t="s">
        <v>318</v>
      </c>
      <c r="T663" s="1" t="s">
        <v>22</v>
      </c>
      <c r="U663" s="1" t="s">
        <v>1053</v>
      </c>
      <c r="V663" s="1" t="s">
        <v>22</v>
      </c>
      <c r="W663" s="1" t="s">
        <v>1054</v>
      </c>
      <c r="X663" s="1" t="s">
        <v>679</v>
      </c>
      <c r="Y663" s="1" t="s">
        <v>1055</v>
      </c>
      <c r="Z663" s="1" t="s">
        <v>22</v>
      </c>
      <c r="AA663" s="1" t="s">
        <v>1056</v>
      </c>
      <c r="AB663" s="4" t="s">
        <v>22</v>
      </c>
      <c r="AC663" s="4" t="s">
        <v>22</v>
      </c>
      <c r="BN663" s="1" t="str">
        <v>Port Esbjerg</v>
      </c>
      <c r="BO663" t="s">
        <v>2516</v>
      </c>
      <c r="BP663" cm="1">
        <f t="array" ref="BP663">SUM(IF(FREQUENCY(IF($R$2:$R$3000=BO663, MATCH($C$2:$C$3000, $C$2:$C$3000, 0)), ROW($C$2:$C$3000)-ROW($C$2)+1), 1))</f>
        <v>1</v>
      </c>
      <c r="BV663" t="str">
        <v>Port Esbjerg</v>
      </c>
      <c r="BW663" cm="1">
        <f t="array" ref="BW663">SUM(--(FREQUENCY(IF($R$2:$R$1538=BV663, MATCH($C$2:$C$1538, $C$2:$C$1538, 0)), ROW($C$2:$C$1538)-ROW($C$2)+1)&gt;0))</f>
        <v>1</v>
      </c>
    </row>
    <row r="664" spans="1:75" ht="31.8" customHeight="1" x14ac:dyDescent="0.3">
      <c r="A664" s="56">
        <v>11</v>
      </c>
      <c r="B664" s="54" t="s">
        <v>3709</v>
      </c>
      <c r="C664" s="1" t="s">
        <v>1047</v>
      </c>
      <c r="D664" s="1" t="s">
        <v>1048</v>
      </c>
      <c r="E664" s="1">
        <v>700256</v>
      </c>
      <c r="F664" s="21">
        <v>42522</v>
      </c>
      <c r="G664" s="21">
        <v>43616</v>
      </c>
      <c r="H664" s="1" t="s">
        <v>22</v>
      </c>
      <c r="I664" s="1" t="s">
        <v>1057</v>
      </c>
      <c r="J664" s="1" t="s">
        <v>22</v>
      </c>
      <c r="K664" s="1" t="s">
        <v>22</v>
      </c>
      <c r="L664" s="1" t="s">
        <v>1049</v>
      </c>
      <c r="M664" s="102" t="s">
        <v>1050</v>
      </c>
      <c r="N664" s="1" t="s">
        <v>714</v>
      </c>
      <c r="O664" s="1" t="s">
        <v>1051</v>
      </c>
      <c r="P664" s="1" t="s">
        <v>457</v>
      </c>
      <c r="Q664" s="97">
        <f>IFERROR(INDEX(BP:BP, MATCH(R664, BN:BN, 0)), "")</f>
        <v>1</v>
      </c>
      <c r="R664" s="1" t="s">
        <v>1058</v>
      </c>
      <c r="S664" s="1" t="s">
        <v>188</v>
      </c>
      <c r="T664" s="1" t="s">
        <v>1059</v>
      </c>
      <c r="U664" s="1" t="s">
        <v>1060</v>
      </c>
      <c r="V664" s="1" t="s">
        <v>22</v>
      </c>
      <c r="W664" s="1" t="s">
        <v>1061</v>
      </c>
      <c r="X664" s="1" t="s">
        <v>1062</v>
      </c>
      <c r="Y664" s="1" t="s">
        <v>1063</v>
      </c>
      <c r="Z664" s="1" t="s">
        <v>22</v>
      </c>
      <c r="AA664" s="1" t="s">
        <v>1064</v>
      </c>
      <c r="AB664" s="4" t="s">
        <v>22</v>
      </c>
      <c r="AC664" s="4" t="s">
        <v>22</v>
      </c>
      <c r="BN664" s="93" t="str">
        <v>Port of Amsterdam</v>
      </c>
      <c r="BO664" t="s">
        <v>2525</v>
      </c>
      <c r="BP664" cm="1">
        <f t="array" ref="BP664">SUM(IF(FREQUENCY(IF($R$2:$R$3000=BO664, MATCH($C$2:$C$3000, $C$2:$C$3000, 0)), ROW($C$2:$C$3000)-ROW($C$2)+1), 1))</f>
        <v>2</v>
      </c>
      <c r="BV664" t="str">
        <v>Port of Amsterdam</v>
      </c>
      <c r="BW664" cm="1">
        <f t="array" ref="BW664">SUM(--(FREQUENCY(IF($R$2:$R$1538=BV664, MATCH($C$2:$C$1538, $C$2:$C$1538, 0)), ROW($C$2:$C$1538)-ROW($C$2)+1)&gt;0))</f>
        <v>1</v>
      </c>
    </row>
    <row r="665" spans="1:75" ht="31.8" customHeight="1" x14ac:dyDescent="0.3">
      <c r="A665" s="56">
        <v>11</v>
      </c>
      <c r="B665" s="54" t="s">
        <v>3709</v>
      </c>
      <c r="C665" s="1" t="s">
        <v>1047</v>
      </c>
      <c r="D665" s="1" t="s">
        <v>1048</v>
      </c>
      <c r="E665" s="1">
        <v>700256</v>
      </c>
      <c r="F665" s="21">
        <v>42522</v>
      </c>
      <c r="G665" s="21">
        <v>43616</v>
      </c>
      <c r="H665" s="1" t="s">
        <v>22</v>
      </c>
      <c r="I665" s="1" t="s">
        <v>22</v>
      </c>
      <c r="J665" s="1" t="s">
        <v>22</v>
      </c>
      <c r="K665" s="1" t="s">
        <v>22</v>
      </c>
      <c r="L665" s="1" t="s">
        <v>1049</v>
      </c>
      <c r="M665" s="102" t="s">
        <v>1050</v>
      </c>
      <c r="N665" s="1" t="s">
        <v>714</v>
      </c>
      <c r="O665" s="1" t="s">
        <v>1051</v>
      </c>
      <c r="P665" s="1" t="s">
        <v>22</v>
      </c>
      <c r="Q665" s="97">
        <f>IFERROR(INDEX(BP:BP, MATCH(R665, BN:BN, 0)), "")</f>
        <v>1</v>
      </c>
      <c r="R665" s="1" t="s">
        <v>1066</v>
      </c>
      <c r="S665" s="1" t="s">
        <v>38</v>
      </c>
      <c r="T665" s="1" t="s">
        <v>22</v>
      </c>
      <c r="U665" s="1" t="s">
        <v>22</v>
      </c>
      <c r="V665" s="1" t="s">
        <v>22</v>
      </c>
      <c r="W665" s="1" t="s">
        <v>22</v>
      </c>
      <c r="X665" s="1" t="s">
        <v>22</v>
      </c>
      <c r="Y665" s="1" t="s">
        <v>22</v>
      </c>
      <c r="Z665" s="1" t="s">
        <v>22</v>
      </c>
      <c r="AA665" s="1" t="s">
        <v>22</v>
      </c>
      <c r="AB665" s="4" t="s">
        <v>22</v>
      </c>
      <c r="AC665" s="4" t="s">
        <v>22</v>
      </c>
      <c r="BN665" s="1" t="str">
        <v>Port of Cuxhaven</v>
      </c>
      <c r="BO665" t="s">
        <v>2534</v>
      </c>
      <c r="BP665" cm="1">
        <f t="array" ref="BP665">SUM(IF(FREQUENCY(IF($R$2:$R$3000=BO665, MATCH($C$2:$C$3000, $C$2:$C$3000, 0)), ROW($C$2:$C$3000)-ROW($C$2)+1), 1))</f>
        <v>1</v>
      </c>
      <c r="BV665" t="str">
        <v>Port of Cuxhaven</v>
      </c>
      <c r="BW665" cm="1">
        <f t="array" ref="BW665">SUM(--(FREQUENCY(IF($R$2:$R$1538=BV665, MATCH($C$2:$C$1538, $C$2:$C$1538, 0)), ROW($C$2:$C$1538)-ROW($C$2)+1)&gt;0))</f>
        <v>1</v>
      </c>
    </row>
    <row r="666" spans="1:75" ht="31.8" customHeight="1" x14ac:dyDescent="0.3">
      <c r="A666" s="56">
        <v>15</v>
      </c>
      <c r="B666" s="54" t="s">
        <v>3713</v>
      </c>
      <c r="C666" s="1" t="s">
        <v>1716</v>
      </c>
      <c r="D666" s="1" t="s">
        <v>1717</v>
      </c>
      <c r="E666" s="1">
        <v>774199</v>
      </c>
      <c r="F666" s="21">
        <v>43009</v>
      </c>
      <c r="G666" s="21">
        <v>45016</v>
      </c>
      <c r="H666" s="1" t="s">
        <v>22</v>
      </c>
      <c r="I666" s="1" t="s">
        <v>1718</v>
      </c>
      <c r="J666" s="1" t="s">
        <v>22</v>
      </c>
      <c r="K666" s="1" t="s">
        <v>22</v>
      </c>
      <c r="L666" s="1" t="s">
        <v>1219</v>
      </c>
      <c r="M666" s="102" t="s">
        <v>1719</v>
      </c>
      <c r="N666" s="1" t="s">
        <v>1720</v>
      </c>
      <c r="O666" s="1" t="s">
        <v>1721</v>
      </c>
      <c r="P666" s="1" t="s">
        <v>689</v>
      </c>
      <c r="Q666" s="97">
        <f>IFERROR(INDEX(BP:BP, MATCH(R666, BN:BN, 0)), "")</f>
        <v>1</v>
      </c>
      <c r="R666" s="1" t="s">
        <v>1755</v>
      </c>
      <c r="S666" s="1" t="s">
        <v>1512</v>
      </c>
      <c r="T666" s="1" t="s">
        <v>1756</v>
      </c>
      <c r="U666" s="1" t="s">
        <v>22</v>
      </c>
      <c r="V666" s="1" t="s">
        <v>22</v>
      </c>
      <c r="W666" s="1" t="s">
        <v>22</v>
      </c>
      <c r="X666" s="1" t="s">
        <v>22</v>
      </c>
      <c r="Y666" s="1" t="s">
        <v>22</v>
      </c>
      <c r="Z666" s="1" t="s">
        <v>22</v>
      </c>
      <c r="AA666" s="1" t="s">
        <v>22</v>
      </c>
      <c r="AB666" s="4" t="s">
        <v>22</v>
      </c>
      <c r="AC666" s="4" t="s">
        <v>22</v>
      </c>
      <c r="BN666" s="93" t="str">
        <v>Port of Den Helder</v>
      </c>
      <c r="BO666" t="s">
        <v>2548</v>
      </c>
      <c r="BP666" cm="1">
        <f t="array" ref="BP666">SUM(IF(FREQUENCY(IF($R$2:$R$3000=BO666, MATCH($C$2:$C$3000, $C$2:$C$3000, 0)), ROW($C$2:$C$3000)-ROW($C$2)+1), 1))</f>
        <v>1</v>
      </c>
      <c r="BV666" t="str">
        <v>Port of Den Helder</v>
      </c>
      <c r="BW666" cm="1">
        <f t="array" ref="BW666">SUM(--(FREQUENCY(IF($R$2:$R$1538=BV666, MATCH($C$2:$C$1538, $C$2:$C$1538, 0)), ROW($C$2:$C$1538)-ROW($C$2)+1)&gt;0))</f>
        <v>1</v>
      </c>
    </row>
    <row r="667" spans="1:75" ht="31.8" customHeight="1" x14ac:dyDescent="0.3">
      <c r="A667" s="56">
        <v>15</v>
      </c>
      <c r="B667" s="54" t="s">
        <v>3713</v>
      </c>
      <c r="C667" s="1" t="s">
        <v>1716</v>
      </c>
      <c r="D667" s="1" t="s">
        <v>1717</v>
      </c>
      <c r="E667" s="1">
        <v>774199</v>
      </c>
      <c r="F667" s="21">
        <v>43009</v>
      </c>
      <c r="G667" s="21">
        <v>45016</v>
      </c>
      <c r="H667" s="1" t="s">
        <v>22</v>
      </c>
      <c r="I667" s="1" t="s">
        <v>1718</v>
      </c>
      <c r="J667" s="1" t="s">
        <v>22</v>
      </c>
      <c r="K667" s="1" t="s">
        <v>22</v>
      </c>
      <c r="L667" s="1" t="s">
        <v>1219</v>
      </c>
      <c r="M667" s="102" t="s">
        <v>1719</v>
      </c>
      <c r="N667" s="1" t="s">
        <v>1720</v>
      </c>
      <c r="O667" s="1" t="s">
        <v>1721</v>
      </c>
      <c r="P667" s="1" t="s">
        <v>22</v>
      </c>
      <c r="Q667" s="97">
        <f>IFERROR(INDEX(BP:BP, MATCH(R667, BN:BN, 0)), "")</f>
        <v>1</v>
      </c>
      <c r="R667" s="1" t="s">
        <v>1789</v>
      </c>
      <c r="S667" s="1" t="s">
        <v>1773</v>
      </c>
      <c r="T667" s="1" t="s">
        <v>1790</v>
      </c>
      <c r="U667" s="1" t="s">
        <v>22</v>
      </c>
      <c r="V667" s="1" t="s">
        <v>22</v>
      </c>
      <c r="W667" s="1" t="s">
        <v>22</v>
      </c>
      <c r="X667" s="1" t="s">
        <v>22</v>
      </c>
      <c r="Y667" s="1" t="s">
        <v>22</v>
      </c>
      <c r="Z667" s="1" t="s">
        <v>22</v>
      </c>
      <c r="AA667" s="1" t="s">
        <v>22</v>
      </c>
      <c r="AB667" s="4" t="s">
        <v>22</v>
      </c>
      <c r="AC667" s="4" t="s">
        <v>22</v>
      </c>
      <c r="BN667" s="1" t="str">
        <v>Port of Oostende</v>
      </c>
      <c r="BO667" t="s">
        <v>2561</v>
      </c>
      <c r="BP667" cm="1">
        <f t="array" ref="BP667">SUM(IF(FREQUENCY(IF($R$2:$R$3000=BO667, MATCH($C$2:$C$3000, $C$2:$C$3000, 0)), ROW($C$2:$C$3000)-ROW($C$2)+1), 1))</f>
        <v>1</v>
      </c>
      <c r="BV667" t="str">
        <v>Port of Oostende</v>
      </c>
      <c r="BW667" cm="1">
        <f t="array" ref="BW667">SUM(--(FREQUENCY(IF($R$2:$R$1538=BV667, MATCH($C$2:$C$1538, $C$2:$C$1538, 0)), ROW($C$2:$C$1538)-ROW($C$2)+1)&gt;0))</f>
        <v>1</v>
      </c>
    </row>
    <row r="668" spans="1:75" ht="31.8" customHeight="1" x14ac:dyDescent="0.3">
      <c r="A668" s="56">
        <v>15</v>
      </c>
      <c r="B668" s="54" t="s">
        <v>3713</v>
      </c>
      <c r="C668" s="1" t="s">
        <v>1716</v>
      </c>
      <c r="D668" s="1" t="s">
        <v>1717</v>
      </c>
      <c r="E668" s="1">
        <v>774199</v>
      </c>
      <c r="F668" s="21">
        <v>43009</v>
      </c>
      <c r="G668" s="21">
        <v>45016</v>
      </c>
      <c r="H668" s="1" t="s">
        <v>22</v>
      </c>
      <c r="I668" s="1" t="s">
        <v>1718</v>
      </c>
      <c r="J668" s="1" t="s">
        <v>22</v>
      </c>
      <c r="K668" s="1" t="s">
        <v>22</v>
      </c>
      <c r="L668" s="1" t="s">
        <v>1219</v>
      </c>
      <c r="M668" s="102" t="s">
        <v>1719</v>
      </c>
      <c r="N668" s="1" t="s">
        <v>1720</v>
      </c>
      <c r="O668" s="1" t="s">
        <v>1721</v>
      </c>
      <c r="P668" s="1" t="s">
        <v>22</v>
      </c>
      <c r="Q668" s="97">
        <f>IFERROR(INDEX(BP:BP, MATCH(R668, BN:BN, 0)), "")</f>
        <v>1</v>
      </c>
      <c r="R668" s="1" t="s">
        <v>1809</v>
      </c>
      <c r="S668" s="1" t="s">
        <v>132</v>
      </c>
      <c r="T668" s="1" t="s">
        <v>1810</v>
      </c>
      <c r="U668" s="1" t="s">
        <v>22</v>
      </c>
      <c r="V668" s="1" t="s">
        <v>22</v>
      </c>
      <c r="W668" s="1" t="s">
        <v>22</v>
      </c>
      <c r="X668" s="1" t="s">
        <v>22</v>
      </c>
      <c r="Y668" s="1" t="s">
        <v>22</v>
      </c>
      <c r="Z668" s="1" t="s">
        <v>22</v>
      </c>
      <c r="AA668" s="1" t="s">
        <v>22</v>
      </c>
      <c r="AB668" s="4" t="s">
        <v>22</v>
      </c>
      <c r="AC668" s="4" t="s">
        <v>22</v>
      </c>
      <c r="BN668" s="93" t="str">
        <v>Port Oostende</v>
      </c>
      <c r="BO668" t="s">
        <v>2566</v>
      </c>
      <c r="BP668" cm="1">
        <f t="array" ref="BP668">SUM(IF(FREQUENCY(IF($R$2:$R$3000=BO668, MATCH($C$2:$C$3000, $C$2:$C$3000, 0)), ROW($C$2:$C$3000)-ROW($C$2)+1), 1))</f>
        <v>1</v>
      </c>
      <c r="BV668" t="str">
        <v>Port Oostende</v>
      </c>
      <c r="BW668" cm="1">
        <f t="array" ref="BW668">SUM(--(FREQUENCY(IF($R$2:$R$1538=BV668, MATCH($C$2:$C$1538, $C$2:$C$1538, 0)), ROW($C$2:$C$1538)-ROW($C$2)+1)&gt;0))</f>
        <v>1</v>
      </c>
    </row>
    <row r="669" spans="1:75" ht="31.8" customHeight="1" x14ac:dyDescent="0.3">
      <c r="A669" s="56">
        <v>15</v>
      </c>
      <c r="B669" s="54" t="s">
        <v>3713</v>
      </c>
      <c r="C669" s="1" t="s">
        <v>1716</v>
      </c>
      <c r="D669" s="1" t="s">
        <v>1717</v>
      </c>
      <c r="E669" s="1">
        <v>774199</v>
      </c>
      <c r="F669" s="21">
        <v>43009</v>
      </c>
      <c r="G669" s="21">
        <v>45016</v>
      </c>
      <c r="H669" s="1" t="s">
        <v>22</v>
      </c>
      <c r="I669" s="1" t="s">
        <v>1718</v>
      </c>
      <c r="J669" s="1" t="s">
        <v>22</v>
      </c>
      <c r="K669" s="1" t="s">
        <v>22</v>
      </c>
      <c r="L669" s="1" t="s">
        <v>1219</v>
      </c>
      <c r="M669" s="102" t="s">
        <v>1719</v>
      </c>
      <c r="N669" s="1" t="s">
        <v>1720</v>
      </c>
      <c r="O669" s="1" t="s">
        <v>1721</v>
      </c>
      <c r="P669" s="1" t="s">
        <v>22</v>
      </c>
      <c r="Q669" s="97">
        <f>IFERROR(INDEX(BP:BP, MATCH(R669, BN:BN, 0)), "")</f>
        <v>1</v>
      </c>
      <c r="R669" s="1" t="s">
        <v>1834</v>
      </c>
      <c r="S669" s="1" t="s">
        <v>1512</v>
      </c>
      <c r="T669" s="1" t="s">
        <v>1835</v>
      </c>
      <c r="U669" s="1" t="s">
        <v>22</v>
      </c>
      <c r="V669" s="1" t="s">
        <v>22</v>
      </c>
      <c r="W669" s="1" t="s">
        <v>22</v>
      </c>
      <c r="X669" s="1" t="s">
        <v>22</v>
      </c>
      <c r="Y669" s="1" t="s">
        <v>22</v>
      </c>
      <c r="Z669" s="1" t="s">
        <v>22</v>
      </c>
      <c r="AA669" s="1" t="s">
        <v>22</v>
      </c>
      <c r="AB669" s="4" t="s">
        <v>22</v>
      </c>
      <c r="AC669" s="4" t="s">
        <v>22</v>
      </c>
      <c r="BN669" s="1" t="str">
        <v>Port Szczecin-Świnoujście</v>
      </c>
      <c r="BO669" t="s">
        <v>2571</v>
      </c>
      <c r="BP669" cm="1">
        <f t="array" ref="BP669">SUM(IF(FREQUENCY(IF($R$2:$R$3000=BO669, MATCH($C$2:$C$3000, $C$2:$C$3000, 0)), ROW($C$2:$C$3000)-ROW($C$2)+1), 1))</f>
        <v>1</v>
      </c>
      <c r="BV669" t="str">
        <v>Port Szczecin-Świnoujście</v>
      </c>
      <c r="BW669" cm="1">
        <f t="array" ref="BW669">SUM(--(FREQUENCY(IF($R$2:$R$1538=BV669, MATCH($C$2:$C$1538, $C$2:$C$1538, 0)), ROW($C$2:$C$1538)-ROW($C$2)+1)&gt;0))</f>
        <v>1</v>
      </c>
    </row>
    <row r="670" spans="1:75" ht="31.8" customHeight="1" x14ac:dyDescent="0.3">
      <c r="A670" s="56">
        <v>15</v>
      </c>
      <c r="B670" s="54" t="s">
        <v>3713</v>
      </c>
      <c r="C670" s="1" t="s">
        <v>1716</v>
      </c>
      <c r="D670" s="1" t="s">
        <v>1717</v>
      </c>
      <c r="E670" s="1">
        <v>774199</v>
      </c>
      <c r="F670" s="21">
        <v>43009</v>
      </c>
      <c r="G670" s="21">
        <v>45016</v>
      </c>
      <c r="H670" s="1" t="s">
        <v>22</v>
      </c>
      <c r="I670" s="1" t="s">
        <v>1718</v>
      </c>
      <c r="J670" s="1" t="s">
        <v>22</v>
      </c>
      <c r="K670" s="1" t="s">
        <v>22</v>
      </c>
      <c r="L670" s="1" t="s">
        <v>1219</v>
      </c>
      <c r="M670" s="102" t="s">
        <v>1719</v>
      </c>
      <c r="N670" s="1" t="s">
        <v>1720</v>
      </c>
      <c r="O670" s="1" t="s">
        <v>1721</v>
      </c>
      <c r="P670" s="1" t="s">
        <v>22</v>
      </c>
      <c r="Q670" s="97">
        <f>IFERROR(INDEX(BP:BP, MATCH(R670, BN:BN, 0)), "")</f>
        <v>1</v>
      </c>
      <c r="R670" s="1" t="s">
        <v>1807</v>
      </c>
      <c r="S670" s="1" t="s">
        <v>132</v>
      </c>
      <c r="T670" s="1" t="s">
        <v>1808</v>
      </c>
      <c r="U670" s="1" t="s">
        <v>22</v>
      </c>
      <c r="V670" s="1" t="s">
        <v>22</v>
      </c>
      <c r="W670" s="1" t="s">
        <v>22</v>
      </c>
      <c r="X670" s="1" t="s">
        <v>22</v>
      </c>
      <c r="Y670" s="1" t="s">
        <v>22</v>
      </c>
      <c r="Z670" s="1" t="s">
        <v>22</v>
      </c>
      <c r="AA670" s="1" t="s">
        <v>22</v>
      </c>
      <c r="AB670" s="4" t="s">
        <v>22</v>
      </c>
      <c r="AC670" s="4" t="s">
        <v>22</v>
      </c>
      <c r="BN670" s="93" t="str">
        <v>Riviera</v>
      </c>
      <c r="BO670" t="s">
        <v>2575</v>
      </c>
      <c r="BP670" cm="1">
        <f t="array" ref="BP670">SUM(IF(FREQUENCY(IF($R$2:$R$3000=BO670, MATCH($C$2:$C$3000, $C$2:$C$3000, 0)), ROW($C$2:$C$3000)-ROW($C$2)+1), 1))</f>
        <v>1</v>
      </c>
      <c r="BV670" t="str">
        <v>Riviera</v>
      </c>
      <c r="BW670" cm="1">
        <f t="array" ref="BW670">SUM(--(FREQUENCY(IF($R$2:$R$1538=BV670, MATCH($C$2:$C$1538, $C$2:$C$1538, 0)), ROW($C$2:$C$1538)-ROW($C$2)+1)&gt;0))</f>
        <v>1</v>
      </c>
    </row>
    <row r="671" spans="1:75" ht="31.8" customHeight="1" x14ac:dyDescent="0.3">
      <c r="A671" s="56">
        <v>15</v>
      </c>
      <c r="B671" s="54" t="s">
        <v>3713</v>
      </c>
      <c r="C671" s="1" t="s">
        <v>1716</v>
      </c>
      <c r="D671" s="1" t="s">
        <v>1717</v>
      </c>
      <c r="E671" s="1">
        <v>774199</v>
      </c>
      <c r="F671" s="21">
        <v>43009</v>
      </c>
      <c r="G671" s="21">
        <v>45016</v>
      </c>
      <c r="H671" s="1" t="s">
        <v>22</v>
      </c>
      <c r="I671" s="1" t="s">
        <v>1718</v>
      </c>
      <c r="J671" s="1" t="s">
        <v>22</v>
      </c>
      <c r="K671" s="1" t="s">
        <v>22</v>
      </c>
      <c r="L671" s="1" t="s">
        <v>1219</v>
      </c>
      <c r="M671" s="102" t="s">
        <v>1719</v>
      </c>
      <c r="N671" s="1" t="s">
        <v>1720</v>
      </c>
      <c r="O671" s="1" t="s">
        <v>1721</v>
      </c>
      <c r="P671" s="1" t="s">
        <v>689</v>
      </c>
      <c r="Q671" s="97">
        <f>IFERROR(INDEX(BP:BP, MATCH(R671, BN:BN, 0)), "")</f>
        <v>1</v>
      </c>
      <c r="R671" s="1" t="s">
        <v>1775</v>
      </c>
      <c r="S671" s="1" t="s">
        <v>1773</v>
      </c>
      <c r="T671" s="1" t="s">
        <v>1776</v>
      </c>
      <c r="U671" s="1" t="s">
        <v>22</v>
      </c>
      <c r="V671" s="1" t="s">
        <v>22</v>
      </c>
      <c r="W671" s="1" t="s">
        <v>22</v>
      </c>
      <c r="X671" s="1" t="s">
        <v>22</v>
      </c>
      <c r="Y671" s="1" t="s">
        <v>22</v>
      </c>
      <c r="Z671" s="1" t="s">
        <v>22</v>
      </c>
      <c r="AA671" s="1" t="s">
        <v>22</v>
      </c>
      <c r="AB671" s="4" t="s">
        <v>22</v>
      </c>
      <c r="AC671" s="4" t="s">
        <v>22</v>
      </c>
      <c r="BN671" s="1" t="str">
        <v>Turkish Wind Energy Association (TÜREB)</v>
      </c>
      <c r="BO671" t="s">
        <v>2591</v>
      </c>
      <c r="BP671" cm="1">
        <f t="array" ref="BP671">SUM(IF(FREQUENCY(IF($R$2:$R$3000=BO671, MATCH($C$2:$C$3000, $C$2:$C$3000, 0)), ROW($C$2:$C$3000)-ROW($C$2)+1), 1))</f>
        <v>1</v>
      </c>
      <c r="BV671" t="str">
        <v>Turkish Wind Energy Association (TÜREB)</v>
      </c>
      <c r="BW671" cm="1">
        <f t="array" ref="BW671">SUM(--(FREQUENCY(IF($R$2:$R$1538=BV671, MATCH($C$2:$C$1538, $C$2:$C$1538, 0)), ROW($C$2:$C$1538)-ROW($C$2)+1)&gt;0))</f>
        <v>1</v>
      </c>
    </row>
    <row r="672" spans="1:75" ht="31.8" customHeight="1" x14ac:dyDescent="0.3">
      <c r="A672" s="56">
        <v>15</v>
      </c>
      <c r="B672" s="54" t="s">
        <v>3713</v>
      </c>
      <c r="C672" s="1" t="s">
        <v>1716</v>
      </c>
      <c r="D672" s="1" t="s">
        <v>1717</v>
      </c>
      <c r="E672" s="1">
        <v>774199</v>
      </c>
      <c r="F672" s="21">
        <v>43009</v>
      </c>
      <c r="G672" s="21">
        <v>45016</v>
      </c>
      <c r="H672" s="1" t="s">
        <v>22</v>
      </c>
      <c r="I672" s="1" t="s">
        <v>1718</v>
      </c>
      <c r="J672" s="1" t="s">
        <v>22</v>
      </c>
      <c r="K672" s="1" t="s">
        <v>22</v>
      </c>
      <c r="L672" s="1" t="s">
        <v>1219</v>
      </c>
      <c r="M672" s="102" t="s">
        <v>1719</v>
      </c>
      <c r="N672" s="1" t="s">
        <v>1720</v>
      </c>
      <c r="O672" s="1" t="s">
        <v>1721</v>
      </c>
      <c r="P672" s="1" t="s">
        <v>689</v>
      </c>
      <c r="Q672" s="97">
        <f>IFERROR(INDEX(BP:BP, MATCH(R672, BN:BN, 0)), "")</f>
        <v>1</v>
      </c>
      <c r="R672" s="1" t="s">
        <v>1368</v>
      </c>
      <c r="S672" s="1" t="s">
        <v>1512</v>
      </c>
      <c r="T672" s="1" t="s">
        <v>1753</v>
      </c>
      <c r="U672" s="1" t="s">
        <v>22</v>
      </c>
      <c r="V672" s="1" t="s">
        <v>22</v>
      </c>
      <c r="W672" s="1" t="s">
        <v>22</v>
      </c>
      <c r="X672" s="1" t="s">
        <v>22</v>
      </c>
      <c r="Y672" s="1" t="s">
        <v>22</v>
      </c>
      <c r="Z672" s="1" t="s">
        <v>22</v>
      </c>
      <c r="AA672" s="1" t="s">
        <v>22</v>
      </c>
      <c r="AB672" s="4" t="s">
        <v>22</v>
      </c>
      <c r="AC672" s="4" t="s">
        <v>22</v>
      </c>
      <c r="BN672" s="93" t="str">
        <v>TWEA</v>
      </c>
      <c r="BO672" t="s">
        <v>2595</v>
      </c>
      <c r="BP672" cm="1">
        <f t="array" ref="BP672">SUM(IF(FREQUENCY(IF($R$2:$R$3000=BO672, MATCH($C$2:$C$3000, $C$2:$C$3000, 0)), ROW($C$2:$C$3000)-ROW($C$2)+1), 1))</f>
        <v>1</v>
      </c>
      <c r="BV672" t="str">
        <v>TWEA</v>
      </c>
      <c r="BW672" cm="1">
        <f t="array" ref="BW672">SUM(--(FREQUENCY(IF($R$2:$R$1538=BV672, MATCH($C$2:$C$1538, $C$2:$C$1538, 0)), ROW($C$2:$C$1538)-ROW($C$2)+1)&gt;0))</f>
        <v>1</v>
      </c>
    </row>
    <row r="673" spans="1:75" ht="31.8" customHeight="1" x14ac:dyDescent="0.3">
      <c r="A673" s="56">
        <v>15</v>
      </c>
      <c r="B673" s="54" t="s">
        <v>3713</v>
      </c>
      <c r="C673" s="1" t="s">
        <v>1716</v>
      </c>
      <c r="D673" s="1" t="s">
        <v>1717</v>
      </c>
      <c r="E673" s="1">
        <v>774199</v>
      </c>
      <c r="F673" s="21">
        <v>43009</v>
      </c>
      <c r="G673" s="21">
        <v>45016</v>
      </c>
      <c r="H673" s="1" t="s">
        <v>22</v>
      </c>
      <c r="I673" s="1" t="s">
        <v>1718</v>
      </c>
      <c r="J673" s="1" t="s">
        <v>22</v>
      </c>
      <c r="K673" s="1" t="s">
        <v>22</v>
      </c>
      <c r="L673" s="1" t="s">
        <v>1219</v>
      </c>
      <c r="M673" s="102" t="s">
        <v>1719</v>
      </c>
      <c r="N673" s="1" t="s">
        <v>1720</v>
      </c>
      <c r="O673" s="1" t="s">
        <v>1721</v>
      </c>
      <c r="P673" s="1" t="s">
        <v>22</v>
      </c>
      <c r="Q673" s="97">
        <f>IFERROR(INDEX(BP:BP, MATCH(R673, BN:BN, 0)), "")</f>
        <v>1</v>
      </c>
      <c r="R673" s="1" t="s">
        <v>1762</v>
      </c>
      <c r="S673" s="1" t="s">
        <v>1512</v>
      </c>
      <c r="T673" s="1" t="s">
        <v>1763</v>
      </c>
      <c r="U673" s="1" t="s">
        <v>22</v>
      </c>
      <c r="V673" s="1" t="s">
        <v>22</v>
      </c>
      <c r="W673" s="1" t="s">
        <v>22</v>
      </c>
      <c r="X673" s="1" t="s">
        <v>22</v>
      </c>
      <c r="Y673" s="1" t="s">
        <v>22</v>
      </c>
      <c r="Z673" s="1" t="s">
        <v>22</v>
      </c>
      <c r="AA673" s="1" t="s">
        <v>22</v>
      </c>
      <c r="AB673" s="4" t="s">
        <v>22</v>
      </c>
      <c r="AC673" s="4" t="s">
        <v>22</v>
      </c>
      <c r="BN673" s="1" t="str">
        <v>ATOS SPAIN SA</v>
      </c>
      <c r="BO673" t="s">
        <v>2600</v>
      </c>
      <c r="BP673" cm="1">
        <f t="array" ref="BP673">SUM(IF(FREQUENCY(IF($R$2:$R$3000=BO673, MATCH($C$2:$C$3000, $C$2:$C$3000, 0)), ROW($C$2:$C$3000)-ROW($C$2)+1), 1))</f>
        <v>1</v>
      </c>
      <c r="BV673" t="str">
        <v>ATOS SPAIN SA</v>
      </c>
      <c r="BW673" cm="1">
        <f t="array" ref="BW673">SUM(--(FREQUENCY(IF($R$2:$R$1538=BV673, MATCH($C$2:$C$1538, $C$2:$C$1538, 0)), ROW($C$2:$C$1538)-ROW($C$2)+1)&gt;0))</f>
        <v>1</v>
      </c>
    </row>
    <row r="674" spans="1:75" ht="31.8" customHeight="1" x14ac:dyDescent="0.3">
      <c r="A674" s="56">
        <v>15</v>
      </c>
      <c r="B674" s="54" t="s">
        <v>3713</v>
      </c>
      <c r="C674" s="1" t="s">
        <v>1716</v>
      </c>
      <c r="D674" s="1" t="s">
        <v>1717</v>
      </c>
      <c r="E674" s="1">
        <v>774199</v>
      </c>
      <c r="F674" s="21">
        <v>43009</v>
      </c>
      <c r="G674" s="21">
        <v>45016</v>
      </c>
      <c r="H674" s="1" t="s">
        <v>22</v>
      </c>
      <c r="I674" s="1" t="s">
        <v>1718</v>
      </c>
      <c r="J674" s="1" t="s">
        <v>22</v>
      </c>
      <c r="K674" s="1" t="s">
        <v>22</v>
      </c>
      <c r="L674" s="1" t="s">
        <v>1219</v>
      </c>
      <c r="M674" s="102" t="s">
        <v>1719</v>
      </c>
      <c r="N674" s="1" t="s">
        <v>1720</v>
      </c>
      <c r="O674" s="1" t="s">
        <v>1721</v>
      </c>
      <c r="P674" s="1" t="s">
        <v>22</v>
      </c>
      <c r="Q674" s="97">
        <f>IFERROR(INDEX(BP:BP, MATCH(R674, BN:BN, 0)), "")</f>
        <v>1</v>
      </c>
      <c r="R674" s="1" t="s">
        <v>1781</v>
      </c>
      <c r="S674" s="1" t="s">
        <v>1773</v>
      </c>
      <c r="T674" s="1" t="s">
        <v>1782</v>
      </c>
      <c r="U674" s="1" t="s">
        <v>22</v>
      </c>
      <c r="V674" s="1" t="s">
        <v>22</v>
      </c>
      <c r="W674" s="1" t="s">
        <v>22</v>
      </c>
      <c r="X674" s="1" t="s">
        <v>22</v>
      </c>
      <c r="Y674" s="1" t="s">
        <v>22</v>
      </c>
      <c r="Z674" s="1" t="s">
        <v>22</v>
      </c>
      <c r="AA674" s="1" t="s">
        <v>22</v>
      </c>
      <c r="AB674" s="4" t="s">
        <v>22</v>
      </c>
      <c r="AC674" s="4" t="s">
        <v>22</v>
      </c>
      <c r="BN674" s="93" t="str">
        <v>THALES NEDERLAND BV</v>
      </c>
      <c r="BO674" t="s">
        <v>2605</v>
      </c>
      <c r="BP674" cm="1">
        <f t="array" ref="BP674">SUM(IF(FREQUENCY(IF($R$2:$R$3000=BO674, MATCH($C$2:$C$3000, $C$2:$C$3000, 0)), ROW($C$2:$C$3000)-ROW($C$2)+1), 1))</f>
        <v>1</v>
      </c>
      <c r="BV674" t="str">
        <v>THALES NEDERLAND BV</v>
      </c>
      <c r="BW674" cm="1">
        <f t="array" ref="BW674">SUM(--(FREQUENCY(IF($R$2:$R$1538=BV674, MATCH($C$2:$C$1538, $C$2:$C$1538, 0)), ROW($C$2:$C$1538)-ROW($C$2)+1)&gt;0))</f>
        <v>2</v>
      </c>
    </row>
    <row r="675" spans="1:75" ht="31.8" customHeight="1" x14ac:dyDescent="0.3">
      <c r="A675" s="56">
        <v>15</v>
      </c>
      <c r="B675" s="54" t="s">
        <v>3713</v>
      </c>
      <c r="C675" s="1" t="s">
        <v>1716</v>
      </c>
      <c r="D675" s="1" t="s">
        <v>1717</v>
      </c>
      <c r="E675" s="1">
        <v>774199</v>
      </c>
      <c r="F675" s="21">
        <v>43009</v>
      </c>
      <c r="G675" s="21">
        <v>45016</v>
      </c>
      <c r="H675" s="1" t="s">
        <v>22</v>
      </c>
      <c r="I675" s="1" t="s">
        <v>1718</v>
      </c>
      <c r="J675" s="1" t="s">
        <v>22</v>
      </c>
      <c r="K675" s="1" t="s">
        <v>22</v>
      </c>
      <c r="L675" s="1" t="s">
        <v>1219</v>
      </c>
      <c r="M675" s="102" t="s">
        <v>1719</v>
      </c>
      <c r="N675" s="1" t="s">
        <v>1720</v>
      </c>
      <c r="O675" s="1" t="s">
        <v>1721</v>
      </c>
      <c r="P675" s="1" t="s">
        <v>22</v>
      </c>
      <c r="Q675" s="97">
        <f>IFERROR(INDEX(BP:BP, MATCH(R675, BN:BN, 0)), "")</f>
        <v>1</v>
      </c>
      <c r="R675" s="1" t="s">
        <v>1826</v>
      </c>
      <c r="S675" s="1" t="s">
        <v>1729</v>
      </c>
      <c r="T675" s="1" t="s">
        <v>1827</v>
      </c>
      <c r="U675" s="1" t="s">
        <v>22</v>
      </c>
      <c r="V675" s="1" t="s">
        <v>22</v>
      </c>
      <c r="W675" s="1" t="s">
        <v>22</v>
      </c>
      <c r="X675" s="1" t="s">
        <v>22</v>
      </c>
      <c r="Y675" s="1" t="s">
        <v>22</v>
      </c>
      <c r="Z675" s="1" t="s">
        <v>22</v>
      </c>
      <c r="AA675" s="1" t="s">
        <v>22</v>
      </c>
      <c r="AB675" s="4" t="s">
        <v>22</v>
      </c>
      <c r="AC675" s="4" t="s">
        <v>22</v>
      </c>
      <c r="BN675" s="1" t="str">
        <v>AIRBORNE WIND EUROPE</v>
      </c>
      <c r="BO675" t="s">
        <v>2610</v>
      </c>
      <c r="BP675" cm="1">
        <f t="array" ref="BP675">SUM(IF(FREQUENCY(IF($R$2:$R$3000=BO675, MATCH($C$2:$C$3000, $C$2:$C$3000, 0)), ROW($C$2:$C$3000)-ROW($C$2)+1), 1))</f>
        <v>1</v>
      </c>
      <c r="BV675" t="str">
        <v>AIRBORNE WIND EUROPE</v>
      </c>
      <c r="BW675" cm="1">
        <f t="array" ref="BW675">SUM(--(FREQUENCY(IF($R$2:$R$1538=BV675, MATCH($C$2:$C$1538, $C$2:$C$1538, 0)), ROW($C$2:$C$1538)-ROW($C$2)+1)&gt;0))</f>
        <v>2</v>
      </c>
    </row>
    <row r="676" spans="1:75" ht="31.8" customHeight="1" x14ac:dyDescent="0.3">
      <c r="A676" s="56">
        <v>15</v>
      </c>
      <c r="B676" s="54" t="s">
        <v>3713</v>
      </c>
      <c r="C676" s="1" t="s">
        <v>1716</v>
      </c>
      <c r="D676" s="1" t="s">
        <v>1717</v>
      </c>
      <c r="E676" s="1">
        <v>774199</v>
      </c>
      <c r="F676" s="21">
        <v>43009</v>
      </c>
      <c r="G676" s="21">
        <v>45016</v>
      </c>
      <c r="H676" s="1" t="s">
        <v>22</v>
      </c>
      <c r="I676" s="1" t="s">
        <v>1718</v>
      </c>
      <c r="J676" s="1" t="s">
        <v>22</v>
      </c>
      <c r="K676" s="1" t="s">
        <v>22</v>
      </c>
      <c r="L676" s="1" t="s">
        <v>1219</v>
      </c>
      <c r="M676" s="102" t="s">
        <v>1719</v>
      </c>
      <c r="N676" s="1" t="s">
        <v>1720</v>
      </c>
      <c r="O676" s="1" t="s">
        <v>1721</v>
      </c>
      <c r="P676" s="1" t="s">
        <v>22</v>
      </c>
      <c r="Q676" s="97">
        <f>IFERROR(INDEX(BP:BP, MATCH(R676, BN:BN, 0)), "")</f>
        <v>1</v>
      </c>
      <c r="R676" s="1" t="s">
        <v>1766</v>
      </c>
      <c r="S676" s="1" t="s">
        <v>1512</v>
      </c>
      <c r="T676" s="1" t="s">
        <v>1767</v>
      </c>
      <c r="U676" s="1" t="s">
        <v>22</v>
      </c>
      <c r="V676" s="1" t="s">
        <v>22</v>
      </c>
      <c r="W676" s="1" t="s">
        <v>22</v>
      </c>
      <c r="X676" s="1" t="s">
        <v>22</v>
      </c>
      <c r="Y676" s="1" t="s">
        <v>22</v>
      </c>
      <c r="Z676" s="1" t="s">
        <v>22</v>
      </c>
      <c r="AA676" s="1" t="s">
        <v>22</v>
      </c>
      <c r="AB676" s="4" t="s">
        <v>22</v>
      </c>
      <c r="AC676" s="4" t="s">
        <v>22</v>
      </c>
      <c r="BN676" s="93" t="str">
        <v>APPLIED RESEARCH AND COMMUNICATIONS FUND</v>
      </c>
      <c r="BO676" t="s">
        <v>2615</v>
      </c>
      <c r="BP676" cm="1">
        <f t="array" ref="BP676">SUM(IF(FREQUENCY(IF($R$2:$R$3000=BO676, MATCH($C$2:$C$3000, $C$2:$C$3000, 0)), ROW($C$2:$C$3000)-ROW($C$2)+1), 1))</f>
        <v>1</v>
      </c>
      <c r="BV676" t="str">
        <v>APPLIED RESEARCH AND COMMUNICATIONS FUND</v>
      </c>
      <c r="BW676" cm="1">
        <f t="array" ref="BW676">SUM(--(FREQUENCY(IF($R$2:$R$1538=BV676, MATCH($C$2:$C$1538, $C$2:$C$1538, 0)), ROW($C$2:$C$1538)-ROW($C$2)+1)&gt;0))</f>
        <v>1</v>
      </c>
    </row>
    <row r="677" spans="1:75" ht="31.8" customHeight="1" x14ac:dyDescent="0.3">
      <c r="A677" s="56">
        <v>15</v>
      </c>
      <c r="B677" s="54" t="s">
        <v>3713</v>
      </c>
      <c r="C677" s="1" t="s">
        <v>1716</v>
      </c>
      <c r="D677" s="1" t="s">
        <v>1717</v>
      </c>
      <c r="E677" s="1">
        <v>774199</v>
      </c>
      <c r="F677" s="21">
        <v>43009</v>
      </c>
      <c r="G677" s="21">
        <v>45016</v>
      </c>
      <c r="H677" s="1" t="s">
        <v>22</v>
      </c>
      <c r="I677" s="1" t="s">
        <v>1718</v>
      </c>
      <c r="J677" s="1" t="s">
        <v>22</v>
      </c>
      <c r="K677" s="1" t="s">
        <v>22</v>
      </c>
      <c r="L677" s="1" t="s">
        <v>1219</v>
      </c>
      <c r="M677" s="102" t="s">
        <v>1719</v>
      </c>
      <c r="N677" s="1" t="s">
        <v>1720</v>
      </c>
      <c r="O677" s="1" t="s">
        <v>1721</v>
      </c>
      <c r="P677" s="1" t="s">
        <v>689</v>
      </c>
      <c r="Q677" s="97">
        <f>IFERROR(INDEX(BP:BP, MATCH(R677, BN:BN, 0)), "")</f>
        <v>1</v>
      </c>
      <c r="R677" s="1" t="s">
        <v>1757</v>
      </c>
      <c r="S677" s="1" t="s">
        <v>1512</v>
      </c>
      <c r="T677" s="1" t="s">
        <v>1758</v>
      </c>
      <c r="U677" s="1" t="s">
        <v>22</v>
      </c>
      <c r="V677" s="1" t="s">
        <v>22</v>
      </c>
      <c r="W677" s="1" t="s">
        <v>22</v>
      </c>
      <c r="X677" s="1" t="s">
        <v>22</v>
      </c>
      <c r="Y677" s="1" t="s">
        <v>22</v>
      </c>
      <c r="Z677" s="1" t="s">
        <v>22</v>
      </c>
      <c r="AA677" s="1" t="s">
        <v>22</v>
      </c>
      <c r="AB677" s="4" t="s">
        <v>22</v>
      </c>
      <c r="AC677" s="4" t="s">
        <v>22</v>
      </c>
      <c r="BN677" s="1" t="str">
        <v>CONSENSUS, KOMUNIKACIJE ZA ODGOVORNO DRUZBO, D.O.O.</v>
      </c>
      <c r="BO677" t="s">
        <v>2620</v>
      </c>
      <c r="BP677" cm="1">
        <f t="array" ref="BP677">SUM(IF(FREQUENCY(IF($R$2:$R$3000=BO677, MATCH($C$2:$C$3000, $C$2:$C$3000, 0)), ROW($C$2:$C$3000)-ROW($C$2)+1), 1))</f>
        <v>2</v>
      </c>
      <c r="BV677" t="str">
        <v>CONSENSUS, KOMUNIKACIJE ZA ODGOVORNO DRUZBO, D.O.O.</v>
      </c>
      <c r="BW677" cm="1">
        <f t="array" ref="BW677">SUM(--(FREQUENCY(IF($R$2:$R$1538=BV677, MATCH($C$2:$C$1538, $C$2:$C$1538, 0)), ROW($C$2:$C$1538)-ROW($C$2)+1)&gt;0))</f>
        <v>1</v>
      </c>
    </row>
    <row r="678" spans="1:75" ht="31.8" customHeight="1" x14ac:dyDescent="0.3">
      <c r="A678" s="56">
        <v>15</v>
      </c>
      <c r="B678" s="54" t="s">
        <v>3713</v>
      </c>
      <c r="C678" s="1" t="s">
        <v>1716</v>
      </c>
      <c r="D678" s="1" t="s">
        <v>1717</v>
      </c>
      <c r="E678" s="1">
        <v>774199</v>
      </c>
      <c r="F678" s="21">
        <v>43009</v>
      </c>
      <c r="G678" s="21">
        <v>45016</v>
      </c>
      <c r="H678" s="1" t="s">
        <v>22</v>
      </c>
      <c r="I678" s="1" t="s">
        <v>1718</v>
      </c>
      <c r="J678" s="1" t="s">
        <v>22</v>
      </c>
      <c r="K678" s="1" t="s">
        <v>22</v>
      </c>
      <c r="L678" s="1" t="s">
        <v>1219</v>
      </c>
      <c r="M678" s="102" t="s">
        <v>1719</v>
      </c>
      <c r="N678" s="1" t="s">
        <v>1720</v>
      </c>
      <c r="O678" s="1" t="s">
        <v>1721</v>
      </c>
      <c r="P678" s="1" t="s">
        <v>22</v>
      </c>
      <c r="Q678" s="97">
        <f>IFERROR(INDEX(BP:BP, MATCH(R678, BN:BN, 0)), "")</f>
        <v>1</v>
      </c>
      <c r="R678" s="1" t="s">
        <v>1484</v>
      </c>
      <c r="S678" s="1" t="s">
        <v>1512</v>
      </c>
      <c r="T678" s="1" t="s">
        <v>1754</v>
      </c>
      <c r="U678" s="1" t="s">
        <v>22</v>
      </c>
      <c r="V678" s="1" t="s">
        <v>22</v>
      </c>
      <c r="W678" s="1" t="s">
        <v>22</v>
      </c>
      <c r="X678" s="1" t="s">
        <v>22</v>
      </c>
      <c r="Y678" s="1" t="s">
        <v>22</v>
      </c>
      <c r="Z678" s="1" t="s">
        <v>22</v>
      </c>
      <c r="AA678" s="1" t="s">
        <v>22</v>
      </c>
      <c r="AB678" s="4" t="s">
        <v>22</v>
      </c>
      <c r="AC678" s="4" t="s">
        <v>22</v>
      </c>
      <c r="BN678" s="93" t="str">
        <v>DUTCH RESEARCH INSTITUTE FOR TRANSITIONS BV</v>
      </c>
      <c r="BO678" t="s">
        <v>2633</v>
      </c>
      <c r="BP678" cm="1">
        <f t="array" ref="BP678">SUM(IF(FREQUENCY(IF($R$2:$R$3000=BO678, MATCH($C$2:$C$3000, $C$2:$C$3000, 0)), ROW($C$2:$C$3000)-ROW($C$2)+1), 1))</f>
        <v>1</v>
      </c>
      <c r="BV678" t="str">
        <v>DUTCH RESEARCH INSTITUTE FOR TRANSITIONS BV</v>
      </c>
      <c r="BW678" cm="1">
        <f t="array" ref="BW678">SUM(--(FREQUENCY(IF($R$2:$R$1538=BV678, MATCH($C$2:$C$1538, $C$2:$C$1538, 0)), ROW($C$2:$C$1538)-ROW($C$2)+1)&gt;0))</f>
        <v>1</v>
      </c>
    </row>
    <row r="679" spans="1:75" ht="31.8" customHeight="1" x14ac:dyDescent="0.3">
      <c r="A679" s="56">
        <v>15</v>
      </c>
      <c r="B679" s="54" t="s">
        <v>3713</v>
      </c>
      <c r="C679" s="1" t="s">
        <v>1716</v>
      </c>
      <c r="D679" s="1" t="s">
        <v>1717</v>
      </c>
      <c r="E679" s="1">
        <v>774199</v>
      </c>
      <c r="F679" s="21">
        <v>43009</v>
      </c>
      <c r="G679" s="21">
        <v>45016</v>
      </c>
      <c r="H679" s="1" t="s">
        <v>22</v>
      </c>
      <c r="I679" s="1" t="s">
        <v>1718</v>
      </c>
      <c r="J679" s="1" t="s">
        <v>22</v>
      </c>
      <c r="K679" s="1" t="s">
        <v>22</v>
      </c>
      <c r="L679" s="1" t="s">
        <v>1219</v>
      </c>
      <c r="M679" s="102" t="s">
        <v>1719</v>
      </c>
      <c r="N679" s="1" t="s">
        <v>1720</v>
      </c>
      <c r="O679" s="1" t="s">
        <v>1721</v>
      </c>
      <c r="P679" s="1" t="s">
        <v>22</v>
      </c>
      <c r="Q679" s="97">
        <f>IFERROR(INDEX(BP:BP, MATCH(R679, BN:BN, 0)), "")</f>
        <v>1</v>
      </c>
      <c r="R679" s="1" t="s">
        <v>1828</v>
      </c>
      <c r="S679" s="1" t="s">
        <v>1729</v>
      </c>
      <c r="T679" s="1" t="s">
        <v>1829</v>
      </c>
      <c r="U679" s="1" t="s">
        <v>22</v>
      </c>
      <c r="V679" s="1" t="s">
        <v>22</v>
      </c>
      <c r="W679" s="1" t="s">
        <v>22</v>
      </c>
      <c r="X679" s="1" t="s">
        <v>22</v>
      </c>
      <c r="Y679" s="1" t="s">
        <v>22</v>
      </c>
      <c r="Z679" s="1" t="s">
        <v>22</v>
      </c>
      <c r="AA679" s="1" t="s">
        <v>22</v>
      </c>
      <c r="AB679" s="4" t="s">
        <v>22</v>
      </c>
      <c r="AC679" s="4" t="s">
        <v>22</v>
      </c>
      <c r="BN679" s="1" t="str">
        <v>ERASMUS UNIVERSITEIT ROTTERDAM</v>
      </c>
      <c r="BO679" t="s">
        <v>2641</v>
      </c>
      <c r="BP679" cm="1">
        <f t="array" ref="BP679">SUM(IF(FREQUENCY(IF($R$2:$R$3000=BO679, MATCH($C$2:$C$3000, $C$2:$C$3000, 0)), ROW($C$2:$C$3000)-ROW($C$2)+1), 1))</f>
        <v>1</v>
      </c>
      <c r="BV679" t="str">
        <v>ERASMUS UNIVERSITEIT ROTTERDAM</v>
      </c>
      <c r="BW679" cm="1">
        <f t="array" ref="BW679">SUM(--(FREQUENCY(IF($R$2:$R$1538=BV679, MATCH($C$2:$C$1538, $C$2:$C$1538, 0)), ROW($C$2:$C$1538)-ROW($C$2)+1)&gt;0))</f>
        <v>2</v>
      </c>
    </row>
    <row r="680" spans="1:75" ht="31.8" customHeight="1" x14ac:dyDescent="0.3">
      <c r="A680" s="56">
        <v>15</v>
      </c>
      <c r="B680" s="54" t="s">
        <v>3713</v>
      </c>
      <c r="C680" s="1" t="s">
        <v>1716</v>
      </c>
      <c r="D680" s="1" t="s">
        <v>1717</v>
      </c>
      <c r="E680" s="1">
        <v>774199</v>
      </c>
      <c r="F680" s="21">
        <v>43009</v>
      </c>
      <c r="G680" s="21">
        <v>45016</v>
      </c>
      <c r="H680" s="1" t="s">
        <v>22</v>
      </c>
      <c r="I680" s="1" t="s">
        <v>1718</v>
      </c>
      <c r="J680" s="1" t="s">
        <v>22</v>
      </c>
      <c r="K680" s="1" t="s">
        <v>22</v>
      </c>
      <c r="L680" s="1" t="s">
        <v>1219</v>
      </c>
      <c r="M680" s="102" t="s">
        <v>1719</v>
      </c>
      <c r="N680" s="1" t="s">
        <v>1720</v>
      </c>
      <c r="O680" s="1" t="s">
        <v>1721</v>
      </c>
      <c r="P680" s="1" t="s">
        <v>22</v>
      </c>
      <c r="Q680" s="97">
        <f>IFERROR(INDEX(BP:BP, MATCH(R680, BN:BN, 0)), "")</f>
        <v>1</v>
      </c>
      <c r="R680" s="1" t="s">
        <v>1737</v>
      </c>
      <c r="S680" s="1" t="s">
        <v>1729</v>
      </c>
      <c r="T680" s="2">
        <v>0</v>
      </c>
      <c r="U680" s="1" t="s">
        <v>22</v>
      </c>
      <c r="V680" s="1" t="s">
        <v>22</v>
      </c>
      <c r="W680" s="1" t="s">
        <v>22</v>
      </c>
      <c r="X680" s="1" t="s">
        <v>22</v>
      </c>
      <c r="Y680" s="1" t="s">
        <v>22</v>
      </c>
      <c r="Z680" s="1" t="s">
        <v>22</v>
      </c>
      <c r="AA680" s="1" t="s">
        <v>22</v>
      </c>
      <c r="AB680" s="4" t="s">
        <v>22</v>
      </c>
      <c r="AC680" s="4" t="s">
        <v>22</v>
      </c>
      <c r="BN680" s="93" t="str">
        <v>INSTITUT FUR OKOLOGISCHE WIRTSCHAFTSFORSCHUNG GMBH</v>
      </c>
      <c r="BO680" t="s">
        <v>2662</v>
      </c>
      <c r="BP680" cm="1">
        <f t="array" ref="BP680">SUM(IF(FREQUENCY(IF($R$2:$R$3000=BO680, MATCH($C$2:$C$3000, $C$2:$C$3000, 0)), ROW($C$2:$C$3000)-ROW($C$2)+1), 1))</f>
        <v>1</v>
      </c>
      <c r="BV680" t="str">
        <v>INSTITUT FUR OKOLOGISCHE WIRTSCHAFTSFORSCHUNG GMBH</v>
      </c>
      <c r="BW680" cm="1">
        <f t="array" ref="BW680">SUM(--(FREQUENCY(IF($R$2:$R$1538=BV680, MATCH($C$2:$C$1538, $C$2:$C$1538, 0)), ROW($C$2:$C$1538)-ROW($C$2)+1)&gt;0))</f>
        <v>1</v>
      </c>
    </row>
    <row r="681" spans="1:75" ht="31.8" customHeight="1" x14ac:dyDescent="0.3">
      <c r="A681" s="56">
        <v>15</v>
      </c>
      <c r="B681" s="54" t="s">
        <v>3713</v>
      </c>
      <c r="C681" s="1" t="s">
        <v>1716</v>
      </c>
      <c r="D681" s="1" t="s">
        <v>1717</v>
      </c>
      <c r="E681" s="1">
        <v>774199</v>
      </c>
      <c r="F681" s="21">
        <v>43009</v>
      </c>
      <c r="G681" s="21">
        <v>45016</v>
      </c>
      <c r="H681" s="1" t="s">
        <v>22</v>
      </c>
      <c r="I681" s="1" t="s">
        <v>1718</v>
      </c>
      <c r="J681" s="1" t="s">
        <v>22</v>
      </c>
      <c r="K681" s="1" t="s">
        <v>22</v>
      </c>
      <c r="L681" s="1" t="s">
        <v>1219</v>
      </c>
      <c r="M681" s="102" t="s">
        <v>1719</v>
      </c>
      <c r="N681" s="1" t="s">
        <v>1720</v>
      </c>
      <c r="O681" s="1" t="s">
        <v>1721</v>
      </c>
      <c r="P681" s="1" t="s">
        <v>22</v>
      </c>
      <c r="Q681" s="97">
        <f>IFERROR(INDEX(BP:BP, MATCH(R681, BN:BN, 0)), "")</f>
        <v>1</v>
      </c>
      <c r="R681" s="1" t="s">
        <v>1761</v>
      </c>
      <c r="S681" s="1" t="s">
        <v>1512</v>
      </c>
      <c r="T681" s="2">
        <v>0</v>
      </c>
      <c r="U681" s="1" t="s">
        <v>22</v>
      </c>
      <c r="V681" s="1" t="s">
        <v>22</v>
      </c>
      <c r="W681" s="1" t="s">
        <v>22</v>
      </c>
      <c r="X681" s="1" t="s">
        <v>22</v>
      </c>
      <c r="Y681" s="1" t="s">
        <v>22</v>
      </c>
      <c r="Z681" s="1" t="s">
        <v>22</v>
      </c>
      <c r="AA681" s="1" t="s">
        <v>22</v>
      </c>
      <c r="AB681" s="4" t="s">
        <v>22</v>
      </c>
      <c r="AC681" s="4" t="s">
        <v>22</v>
      </c>
      <c r="BN681" s="1" t="str">
        <v>POWER PARITY S.A.</v>
      </c>
      <c r="BO681" t="s">
        <v>2679</v>
      </c>
      <c r="BP681" cm="1">
        <f t="array" ref="BP681">SUM(IF(FREQUENCY(IF($R$2:$R$3000=BO681, MATCH($C$2:$C$3000, $C$2:$C$3000, 0)), ROW($C$2:$C$3000)-ROW($C$2)+1), 1))</f>
        <v>1</v>
      </c>
      <c r="BV681" t="str">
        <v>POWER PARITY S.A.</v>
      </c>
      <c r="BW681" cm="1">
        <f t="array" ref="BW681">SUM(--(FREQUENCY(IF($R$2:$R$1538=BV681, MATCH($C$2:$C$1538, $C$2:$C$1538, 0)), ROW($C$2:$C$1538)-ROW($C$2)+1)&gt;0))</f>
        <v>1</v>
      </c>
    </row>
    <row r="682" spans="1:75" ht="31.8" customHeight="1" x14ac:dyDescent="0.3">
      <c r="A682" s="56">
        <v>15</v>
      </c>
      <c r="B682" s="54" t="s">
        <v>3713</v>
      </c>
      <c r="C682" s="1" t="s">
        <v>1716</v>
      </c>
      <c r="D682" s="1" t="s">
        <v>1717</v>
      </c>
      <c r="E682" s="1">
        <v>774199</v>
      </c>
      <c r="F682" s="21">
        <v>43009</v>
      </c>
      <c r="G682" s="21">
        <v>45016</v>
      </c>
      <c r="H682" s="1" t="s">
        <v>22</v>
      </c>
      <c r="I682" s="1" t="s">
        <v>1718</v>
      </c>
      <c r="J682" s="1" t="s">
        <v>22</v>
      </c>
      <c r="K682" s="1" t="s">
        <v>22</v>
      </c>
      <c r="L682" s="1" t="s">
        <v>1219</v>
      </c>
      <c r="M682" s="102" t="s">
        <v>1719</v>
      </c>
      <c r="N682" s="1" t="s">
        <v>1720</v>
      </c>
      <c r="O682" s="1" t="s">
        <v>1721</v>
      </c>
      <c r="P682" s="1" t="s">
        <v>22</v>
      </c>
      <c r="Q682" s="97">
        <f>IFERROR(INDEX(BP:BP, MATCH(R682, BN:BN, 0)), "")</f>
        <v>1</v>
      </c>
      <c r="R682" s="1" t="s">
        <v>1805</v>
      </c>
      <c r="S682" s="1" t="s">
        <v>551</v>
      </c>
      <c r="T682" s="1" t="s">
        <v>1806</v>
      </c>
      <c r="U682" s="1" t="s">
        <v>22</v>
      </c>
      <c r="V682" s="1" t="s">
        <v>22</v>
      </c>
      <c r="W682" s="1" t="s">
        <v>22</v>
      </c>
      <c r="X682" s="1" t="s">
        <v>22</v>
      </c>
      <c r="Y682" s="1" t="s">
        <v>22</v>
      </c>
      <c r="Z682" s="1" t="s">
        <v>22</v>
      </c>
      <c r="AA682" s="1" t="s">
        <v>22</v>
      </c>
      <c r="AB682" s="4" t="s">
        <v>22</v>
      </c>
      <c r="AC682" s="4" t="s">
        <v>22</v>
      </c>
      <c r="BN682" s="93" t="str">
        <v>RENEWABLES GRID INITIATIVE EV</v>
      </c>
      <c r="BO682" t="s">
        <v>2684</v>
      </c>
      <c r="BP682" cm="1">
        <f t="array" ref="BP682">SUM(IF(FREQUENCY(IF($R$2:$R$3000=BO682, MATCH($C$2:$C$3000, $C$2:$C$3000, 0)), ROW($C$2:$C$3000)-ROW($C$2)+1), 1))</f>
        <v>1</v>
      </c>
      <c r="BV682" t="str">
        <v>RENEWABLES GRID INITIATIVE EV</v>
      </c>
      <c r="BW682" cm="1">
        <f t="array" ref="BW682">SUM(--(FREQUENCY(IF($R$2:$R$1538=BV682, MATCH($C$2:$C$1538, $C$2:$C$1538, 0)), ROW($C$2:$C$1538)-ROW($C$2)+1)&gt;0))</f>
        <v>1</v>
      </c>
    </row>
    <row r="683" spans="1:75" ht="31.8" customHeight="1" x14ac:dyDescent="0.3">
      <c r="A683" s="56">
        <v>15</v>
      </c>
      <c r="B683" s="54" t="s">
        <v>3713</v>
      </c>
      <c r="C683" s="1" t="s">
        <v>1716</v>
      </c>
      <c r="D683" s="1" t="s">
        <v>1717</v>
      </c>
      <c r="E683" s="1">
        <v>774199</v>
      </c>
      <c r="F683" s="21">
        <v>43009</v>
      </c>
      <c r="G683" s="21">
        <v>45016</v>
      </c>
      <c r="H683" s="1" t="s">
        <v>22</v>
      </c>
      <c r="I683" s="1" t="s">
        <v>1718</v>
      </c>
      <c r="J683" s="1" t="s">
        <v>22</v>
      </c>
      <c r="K683" s="1" t="s">
        <v>22</v>
      </c>
      <c r="L683" s="1" t="s">
        <v>1219</v>
      </c>
      <c r="M683" s="102" t="s">
        <v>1719</v>
      </c>
      <c r="N683" s="1" t="s">
        <v>1720</v>
      </c>
      <c r="O683" s="1" t="s">
        <v>1721</v>
      </c>
      <c r="P683" s="1" t="s">
        <v>22</v>
      </c>
      <c r="Q683" s="97">
        <f>IFERROR(INDEX(BP:BP, MATCH(R683, BN:BN, 0)), "")</f>
        <v>1</v>
      </c>
      <c r="R683" s="1" t="s">
        <v>1832</v>
      </c>
      <c r="S683" s="1" t="s">
        <v>1512</v>
      </c>
      <c r="T683" s="1" t="s">
        <v>1833</v>
      </c>
      <c r="U683" s="1" t="s">
        <v>22</v>
      </c>
      <c r="V683" s="1" t="s">
        <v>22</v>
      </c>
      <c r="W683" s="1" t="s">
        <v>22</v>
      </c>
      <c r="X683" s="1" t="s">
        <v>22</v>
      </c>
      <c r="Y683" s="1" t="s">
        <v>22</v>
      </c>
      <c r="Z683" s="1" t="s">
        <v>22</v>
      </c>
      <c r="AA683" s="1" t="s">
        <v>22</v>
      </c>
      <c r="AB683" s="4" t="s">
        <v>22</v>
      </c>
      <c r="AC683" s="4" t="s">
        <v>22</v>
      </c>
      <c r="BN683" s="1" t="str">
        <v>THE UNIVERSITY OF SUSSEX</v>
      </c>
      <c r="BO683" t="s">
        <v>2687</v>
      </c>
      <c r="BP683" cm="1">
        <f t="array" ref="BP683">SUM(IF(FREQUENCY(IF($R$2:$R$3000=BO683, MATCH($C$2:$C$3000, $C$2:$C$3000, 0)), ROW($C$2:$C$3000)-ROW($C$2)+1), 1))</f>
        <v>1</v>
      </c>
      <c r="BV683" t="str">
        <v>THE UNIVERSITY OF SUSSEX</v>
      </c>
      <c r="BW683" cm="1">
        <f t="array" ref="BW683">SUM(--(FREQUENCY(IF($R$2:$R$1538=BV683, MATCH($C$2:$C$1538, $C$2:$C$1538, 0)), ROW($C$2:$C$1538)-ROW($C$2)+1)&gt;0))</f>
        <v>1</v>
      </c>
    </row>
    <row r="684" spans="1:75" ht="31.8" customHeight="1" x14ac:dyDescent="0.3">
      <c r="A684" s="56">
        <v>15</v>
      </c>
      <c r="B684" s="54" t="s">
        <v>3713</v>
      </c>
      <c r="C684" s="1" t="s">
        <v>1716</v>
      </c>
      <c r="D684" s="1" t="s">
        <v>1717</v>
      </c>
      <c r="E684" s="1">
        <v>774199</v>
      </c>
      <c r="F684" s="21">
        <v>43009</v>
      </c>
      <c r="G684" s="21">
        <v>45016</v>
      </c>
      <c r="H684" s="1" t="s">
        <v>22</v>
      </c>
      <c r="I684" s="1" t="s">
        <v>1718</v>
      </c>
      <c r="J684" s="1" t="s">
        <v>22</v>
      </c>
      <c r="K684" s="1" t="s">
        <v>22</v>
      </c>
      <c r="L684" s="1" t="s">
        <v>1219</v>
      </c>
      <c r="M684" s="102" t="s">
        <v>1719</v>
      </c>
      <c r="N684" s="1" t="s">
        <v>1720</v>
      </c>
      <c r="O684" s="1" t="s">
        <v>1721</v>
      </c>
      <c r="P684" s="1" t="s">
        <v>22</v>
      </c>
      <c r="Q684" s="97">
        <f>IFERROR(INDEX(BP:BP, MATCH(R684, BN:BN, 0)), "")</f>
        <v>3</v>
      </c>
      <c r="R684" s="1" t="s">
        <v>1090</v>
      </c>
      <c r="S684" s="1" t="s">
        <v>551</v>
      </c>
      <c r="T684" s="1" t="s">
        <v>1818</v>
      </c>
      <c r="U684" s="1" t="s">
        <v>22</v>
      </c>
      <c r="V684" s="1" t="s">
        <v>22</v>
      </c>
      <c r="W684" s="1" t="s">
        <v>22</v>
      </c>
      <c r="X684" s="1" t="s">
        <v>22</v>
      </c>
      <c r="Y684" s="1" t="s">
        <v>22</v>
      </c>
      <c r="Z684" s="1" t="s">
        <v>22</v>
      </c>
      <c r="AA684" s="1" t="s">
        <v>22</v>
      </c>
      <c r="AB684" s="4" t="s">
        <v>22</v>
      </c>
      <c r="AC684" s="4" t="s">
        <v>22</v>
      </c>
      <c r="BN684" s="93" t="str">
        <v>CREADIS SPOLKA Z OGRANICZONA ODPOWIEDZIALNOSCIA</v>
      </c>
      <c r="BO684" t="s">
        <v>2696</v>
      </c>
      <c r="BP684" cm="1">
        <f t="array" ref="BP684">SUM(IF(FREQUENCY(IF($R$2:$R$3000=BO684, MATCH($C$2:$C$3000, $C$2:$C$3000, 0)), ROW($C$2:$C$3000)-ROW($C$2)+1), 1))</f>
        <v>1</v>
      </c>
      <c r="BV684" t="str">
        <v>CREADIS SPOLKA Z OGRANICZONA ODPOWIEDZIALNOSCIA</v>
      </c>
      <c r="BW684" cm="1">
        <f t="array" ref="BW684">SUM(--(FREQUENCY(IF($R$2:$R$1538=BV684, MATCH($C$2:$C$1538, $C$2:$C$1538, 0)), ROW($C$2:$C$1538)-ROW($C$2)+1)&gt;0))</f>
        <v>1</v>
      </c>
    </row>
    <row r="685" spans="1:75" ht="31.8" customHeight="1" x14ac:dyDescent="0.3">
      <c r="A685" s="56">
        <v>15</v>
      </c>
      <c r="B685" s="54" t="s">
        <v>3713</v>
      </c>
      <c r="C685" s="1" t="s">
        <v>1716</v>
      </c>
      <c r="D685" s="1" t="s">
        <v>1717</v>
      </c>
      <c r="E685" s="1">
        <v>774199</v>
      </c>
      <c r="F685" s="21">
        <v>43009</v>
      </c>
      <c r="G685" s="21">
        <v>45016</v>
      </c>
      <c r="H685" s="1" t="s">
        <v>22</v>
      </c>
      <c r="I685" s="1" t="s">
        <v>1718</v>
      </c>
      <c r="J685" s="1" t="s">
        <v>22</v>
      </c>
      <c r="K685" s="1" t="s">
        <v>22</v>
      </c>
      <c r="L685" s="1" t="s">
        <v>1219</v>
      </c>
      <c r="M685" s="102" t="s">
        <v>1719</v>
      </c>
      <c r="N685" s="1" t="s">
        <v>1720</v>
      </c>
      <c r="O685" s="1" t="s">
        <v>1721</v>
      </c>
      <c r="P685" s="1" t="s">
        <v>22</v>
      </c>
      <c r="Q685" s="97">
        <f>IFERROR(INDEX(BP:BP, MATCH(R685, BN:BN, 0)), "")</f>
        <v>1</v>
      </c>
      <c r="R685" s="1" t="s">
        <v>1822</v>
      </c>
      <c r="S685" s="1" t="s">
        <v>1656</v>
      </c>
      <c r="T685" s="1" t="s">
        <v>1823</v>
      </c>
      <c r="U685" s="1" t="s">
        <v>22</v>
      </c>
      <c r="V685" s="1" t="s">
        <v>22</v>
      </c>
      <c r="W685" s="1" t="s">
        <v>22</v>
      </c>
      <c r="X685" s="1" t="s">
        <v>22</v>
      </c>
      <c r="Y685" s="1" t="s">
        <v>22</v>
      </c>
      <c r="Z685" s="1" t="s">
        <v>22</v>
      </c>
      <c r="AA685" s="1" t="s">
        <v>22</v>
      </c>
      <c r="AB685" s="4" t="s">
        <v>22</v>
      </c>
      <c r="AC685" s="4" t="s">
        <v>22</v>
      </c>
      <c r="BN685" s="1" t="str">
        <v>DANSK INGENIORSERVICE A/S</v>
      </c>
      <c r="BO685" t="s">
        <v>2698</v>
      </c>
      <c r="BP685" cm="1">
        <f t="array" ref="BP685">SUM(IF(FREQUENCY(IF($R$2:$R$3000=BO685, MATCH($C$2:$C$3000, $C$2:$C$3000, 0)), ROW($C$2:$C$3000)-ROW($C$2)+1), 1))</f>
        <v>1</v>
      </c>
      <c r="BV685" t="str">
        <v>DANSK INGENIORSERVICE A/S</v>
      </c>
      <c r="BW685" cm="1">
        <f t="array" ref="BW685">SUM(--(FREQUENCY(IF($R$2:$R$1538=BV685, MATCH($C$2:$C$1538, $C$2:$C$1538, 0)), ROW($C$2:$C$1538)-ROW($C$2)+1)&gt;0))</f>
        <v>1</v>
      </c>
    </row>
    <row r="686" spans="1:75" ht="31.8" customHeight="1" x14ac:dyDescent="0.3">
      <c r="A686" s="56">
        <v>15</v>
      </c>
      <c r="B686" s="54" t="s">
        <v>3713</v>
      </c>
      <c r="C686" s="1" t="s">
        <v>1716</v>
      </c>
      <c r="D686" s="1" t="s">
        <v>1717</v>
      </c>
      <c r="E686" s="1">
        <v>774199</v>
      </c>
      <c r="F686" s="21">
        <v>43009</v>
      </c>
      <c r="G686" s="21">
        <v>45016</v>
      </c>
      <c r="H686" s="1" t="s">
        <v>22</v>
      </c>
      <c r="I686" s="1" t="s">
        <v>1718</v>
      </c>
      <c r="J686" s="1" t="s">
        <v>22</v>
      </c>
      <c r="K686" s="1" t="s">
        <v>22</v>
      </c>
      <c r="L686" s="1" t="s">
        <v>1219</v>
      </c>
      <c r="M686" s="102" t="s">
        <v>1719</v>
      </c>
      <c r="N686" s="1" t="s">
        <v>1720</v>
      </c>
      <c r="O686" s="1" t="s">
        <v>1721</v>
      </c>
      <c r="P686" s="1" t="s">
        <v>22</v>
      </c>
      <c r="Q686" s="97">
        <f>IFERROR(INDEX(BP:BP, MATCH(R686, BN:BN, 0)), "")</f>
        <v>1</v>
      </c>
      <c r="R686" s="1" t="s">
        <v>1722</v>
      </c>
      <c r="S686" s="1" t="s">
        <v>110</v>
      </c>
      <c r="T686" s="1" t="s">
        <v>1723</v>
      </c>
      <c r="U686" s="1" t="s">
        <v>22</v>
      </c>
      <c r="V686" s="1" t="s">
        <v>22</v>
      </c>
      <c r="W686" s="1" t="s">
        <v>1724</v>
      </c>
      <c r="X686" s="1" t="s">
        <v>408</v>
      </c>
      <c r="Y686" s="1" t="s">
        <v>1725</v>
      </c>
      <c r="Z686" s="1" t="s">
        <v>1726</v>
      </c>
      <c r="AA686" s="1" t="s">
        <v>1727</v>
      </c>
      <c r="AB686" s="4" t="s">
        <v>22</v>
      </c>
      <c r="AC686" s="4" t="s">
        <v>22</v>
      </c>
      <c r="BN686" s="93" t="str">
        <v>EURO-FUNDING EU PROJECTS SOCIEDAD LIMITADA</v>
      </c>
      <c r="BO686" t="s">
        <v>2700</v>
      </c>
      <c r="BP686" cm="1">
        <f t="array" ref="BP686">SUM(IF(FREQUENCY(IF($R$2:$R$3000=BO686, MATCH($C$2:$C$3000, $C$2:$C$3000, 0)), ROW($C$2:$C$3000)-ROW($C$2)+1), 1))</f>
        <v>1</v>
      </c>
      <c r="BV686" t="str">
        <v>EURO-FUNDING EU PROJECTS SOCIEDAD LIMITADA</v>
      </c>
      <c r="BW686" cm="1">
        <f t="array" ref="BW686">SUM(--(FREQUENCY(IF($R$2:$R$1538=BV686, MATCH($C$2:$C$1538, $C$2:$C$1538, 0)), ROW($C$2:$C$1538)-ROW($C$2)+1)&gt;0))</f>
        <v>1</v>
      </c>
    </row>
    <row r="687" spans="1:75" ht="31.8" customHeight="1" x14ac:dyDescent="0.3">
      <c r="A687" s="56">
        <v>15</v>
      </c>
      <c r="B687" s="54" t="s">
        <v>3713</v>
      </c>
      <c r="C687" s="1" t="s">
        <v>1716</v>
      </c>
      <c r="D687" s="1" t="s">
        <v>1717</v>
      </c>
      <c r="E687" s="1">
        <v>774199</v>
      </c>
      <c r="F687" s="21">
        <v>43009</v>
      </c>
      <c r="G687" s="21">
        <v>45016</v>
      </c>
      <c r="H687" s="1" t="s">
        <v>22</v>
      </c>
      <c r="I687" s="1" t="s">
        <v>1718</v>
      </c>
      <c r="J687" s="1" t="s">
        <v>22</v>
      </c>
      <c r="K687" s="1" t="s">
        <v>22</v>
      </c>
      <c r="L687" s="1" t="s">
        <v>1219</v>
      </c>
      <c r="M687" s="102" t="s">
        <v>1719</v>
      </c>
      <c r="N687" s="1" t="s">
        <v>1720</v>
      </c>
      <c r="O687" s="1" t="s">
        <v>1721</v>
      </c>
      <c r="P687" s="1" t="s">
        <v>689</v>
      </c>
      <c r="Q687" s="97">
        <f>IFERROR(INDEX(BP:BP, MATCH(R687, BN:BN, 0)), "")</f>
        <v>1</v>
      </c>
      <c r="R687" s="1" t="s">
        <v>1777</v>
      </c>
      <c r="S687" s="1" t="s">
        <v>1773</v>
      </c>
      <c r="T687" s="1" t="s">
        <v>1778</v>
      </c>
      <c r="U687" s="1" t="s">
        <v>22</v>
      </c>
      <c r="V687" s="1" t="s">
        <v>22</v>
      </c>
      <c r="W687" s="1" t="s">
        <v>22</v>
      </c>
      <c r="X687" s="1" t="s">
        <v>22</v>
      </c>
      <c r="Y687" s="1" t="s">
        <v>22</v>
      </c>
      <c r="Z687" s="1" t="s">
        <v>22</v>
      </c>
      <c r="AA687" s="1" t="s">
        <v>22</v>
      </c>
      <c r="AB687" s="4" t="s">
        <v>22</v>
      </c>
      <c r="AC687" s="4" t="s">
        <v>22</v>
      </c>
      <c r="BN687" s="1" t="str">
        <v>EXPONENTIAL RENEWABLES SL</v>
      </c>
      <c r="BO687" t="s">
        <v>2703</v>
      </c>
      <c r="BP687" cm="1">
        <f t="array" ref="BP687">SUM(IF(FREQUENCY(IF($R$2:$R$3000=BO687, MATCH($C$2:$C$3000, $C$2:$C$3000, 0)), ROW($C$2:$C$3000)-ROW($C$2)+1), 1))</f>
        <v>1</v>
      </c>
      <c r="BV687" t="str">
        <v>EXPONENTIAL RENEWABLES SL</v>
      </c>
      <c r="BW687" cm="1">
        <f t="array" ref="BW687">SUM(--(FREQUENCY(IF($R$2:$R$1538=BV687, MATCH($C$2:$C$1538, $C$2:$C$1538, 0)), ROW($C$2:$C$1538)-ROW($C$2)+1)&gt;0))</f>
        <v>1</v>
      </c>
    </row>
    <row r="688" spans="1:75" ht="31.8" customHeight="1" x14ac:dyDescent="0.3">
      <c r="A688" s="56">
        <v>15</v>
      </c>
      <c r="B688" s="54" t="s">
        <v>3713</v>
      </c>
      <c r="C688" s="1" t="s">
        <v>1716</v>
      </c>
      <c r="D688" s="1" t="s">
        <v>1717</v>
      </c>
      <c r="E688" s="1">
        <v>774199</v>
      </c>
      <c r="F688" s="21">
        <v>43009</v>
      </c>
      <c r="G688" s="21">
        <v>45016</v>
      </c>
      <c r="H688" s="1" t="s">
        <v>22</v>
      </c>
      <c r="I688" s="1" t="s">
        <v>1718</v>
      </c>
      <c r="J688" s="1" t="s">
        <v>22</v>
      </c>
      <c r="K688" s="1" t="s">
        <v>22</v>
      </c>
      <c r="L688" s="1" t="s">
        <v>1219</v>
      </c>
      <c r="M688" s="102" t="s">
        <v>1719</v>
      </c>
      <c r="N688" s="1" t="s">
        <v>1720</v>
      </c>
      <c r="O688" s="1" t="s">
        <v>1721</v>
      </c>
      <c r="P688" s="1" t="s">
        <v>22</v>
      </c>
      <c r="Q688" s="97">
        <f>IFERROR(INDEX(BP:BP, MATCH(R688, BN:BN, 0)), "")</f>
        <v>1</v>
      </c>
      <c r="R688" s="1" t="s">
        <v>1772</v>
      </c>
      <c r="S688" s="1" t="s">
        <v>1773</v>
      </c>
      <c r="T688" s="1" t="s">
        <v>1774</v>
      </c>
      <c r="U688" s="1" t="s">
        <v>22</v>
      </c>
      <c r="V688" s="1" t="s">
        <v>22</v>
      </c>
      <c r="W688" s="1" t="s">
        <v>22</v>
      </c>
      <c r="X688" s="1" t="s">
        <v>22</v>
      </c>
      <c r="Y688" s="1" t="s">
        <v>22</v>
      </c>
      <c r="Z688" s="1" t="s">
        <v>22</v>
      </c>
      <c r="AA688" s="1" t="s">
        <v>22</v>
      </c>
      <c r="AB688" s="4" t="s">
        <v>22</v>
      </c>
      <c r="AC688" s="4" t="s">
        <v>22</v>
      </c>
      <c r="BN688" s="93" t="str">
        <v>MARINE RESOURCES ADVISORY TEAM AS</v>
      </c>
      <c r="BO688" t="s">
        <v>2713</v>
      </c>
      <c r="BP688" cm="1">
        <f t="array" ref="BP688">SUM(IF(FREQUENCY(IF($R$2:$R$3000=BO688, MATCH($C$2:$C$3000, $C$2:$C$3000, 0)), ROW($C$2:$C$3000)-ROW($C$2)+1), 1))</f>
        <v>3</v>
      </c>
      <c r="BV688" t="str">
        <v>MARINE RESOURCES ADVISORY TEAM AS</v>
      </c>
      <c r="BW688" cm="1">
        <f t="array" ref="BW688">SUM(--(FREQUENCY(IF($R$2:$R$1538=BV688, MATCH($C$2:$C$1538, $C$2:$C$1538, 0)), ROW($C$2:$C$1538)-ROW($C$2)+1)&gt;0))</f>
        <v>1</v>
      </c>
    </row>
    <row r="689" spans="1:75" ht="31.8" customHeight="1" x14ac:dyDescent="0.3">
      <c r="A689" s="56">
        <v>15</v>
      </c>
      <c r="B689" s="54" t="s">
        <v>3713</v>
      </c>
      <c r="C689" s="1" t="s">
        <v>1716</v>
      </c>
      <c r="D689" s="1" t="s">
        <v>1717</v>
      </c>
      <c r="E689" s="1">
        <v>774199</v>
      </c>
      <c r="F689" s="21">
        <v>43009</v>
      </c>
      <c r="G689" s="21">
        <v>45016</v>
      </c>
      <c r="H689" s="1" t="s">
        <v>22</v>
      </c>
      <c r="I689" s="1" t="s">
        <v>1718</v>
      </c>
      <c r="J689" s="1" t="s">
        <v>22</v>
      </c>
      <c r="K689" s="1" t="s">
        <v>22</v>
      </c>
      <c r="L689" s="1" t="s">
        <v>1219</v>
      </c>
      <c r="M689" s="102" t="s">
        <v>1719</v>
      </c>
      <c r="N689" s="1" t="s">
        <v>1720</v>
      </c>
      <c r="O689" s="1" t="s">
        <v>1721</v>
      </c>
      <c r="P689" s="1" t="s">
        <v>22</v>
      </c>
      <c r="Q689" s="97">
        <f>IFERROR(INDEX(BP:BP, MATCH(R689, BN:BN, 0)), "")</f>
        <v>1</v>
      </c>
      <c r="R689" s="1" t="s">
        <v>1785</v>
      </c>
      <c r="S689" s="1" t="s">
        <v>1773</v>
      </c>
      <c r="T689" s="1" t="s">
        <v>1786</v>
      </c>
      <c r="U689" s="1" t="s">
        <v>22</v>
      </c>
      <c r="V689" s="1" t="s">
        <v>22</v>
      </c>
      <c r="W689" s="1" t="s">
        <v>22</v>
      </c>
      <c r="X689" s="1" t="s">
        <v>22</v>
      </c>
      <c r="Y689" s="1" t="s">
        <v>22</v>
      </c>
      <c r="Z689" s="1" t="s">
        <v>22</v>
      </c>
      <c r="AA689" s="1" t="s">
        <v>22</v>
      </c>
      <c r="AB689" s="4" t="s">
        <v>22</v>
      </c>
      <c r="AC689" s="4" t="s">
        <v>22</v>
      </c>
      <c r="BN689" s="1" t="str">
        <v>OPTIMIZED GENERATORS SL</v>
      </c>
      <c r="BO689" t="s">
        <v>2715</v>
      </c>
      <c r="BP689" cm="1">
        <f t="array" ref="BP689">SUM(IF(FREQUENCY(IF($R$2:$R$3000=BO689, MATCH($C$2:$C$3000, $C$2:$C$3000, 0)), ROW($C$2:$C$3000)-ROW($C$2)+1), 1))</f>
        <v>1</v>
      </c>
      <c r="BV689" t="str">
        <v>OPTIMIZED GENERATORS SL</v>
      </c>
      <c r="BW689" cm="1">
        <f t="array" ref="BW689">SUM(--(FREQUENCY(IF($R$2:$R$1538=BV689, MATCH($C$2:$C$1538, $C$2:$C$1538, 0)), ROW($C$2:$C$1538)-ROW($C$2)+1)&gt;0))</f>
        <v>1</v>
      </c>
    </row>
    <row r="690" spans="1:75" ht="31.8" customHeight="1" x14ac:dyDescent="0.3">
      <c r="A690" s="56">
        <v>15</v>
      </c>
      <c r="B690" s="54" t="s">
        <v>3713</v>
      </c>
      <c r="C690" s="1" t="s">
        <v>1716</v>
      </c>
      <c r="D690" s="1" t="s">
        <v>1717</v>
      </c>
      <c r="E690" s="1">
        <v>774199</v>
      </c>
      <c r="F690" s="21">
        <v>43009</v>
      </c>
      <c r="G690" s="21">
        <v>45016</v>
      </c>
      <c r="H690" s="1" t="s">
        <v>22</v>
      </c>
      <c r="I690" s="1" t="s">
        <v>1718</v>
      </c>
      <c r="J690" s="1" t="s">
        <v>22</v>
      </c>
      <c r="K690" s="1" t="s">
        <v>22</v>
      </c>
      <c r="L690" s="1" t="s">
        <v>1219</v>
      </c>
      <c r="M690" s="102" t="s">
        <v>1719</v>
      </c>
      <c r="N690" s="1" t="s">
        <v>1720</v>
      </c>
      <c r="O690" s="1" t="s">
        <v>1721</v>
      </c>
      <c r="P690" s="1" t="s">
        <v>22</v>
      </c>
      <c r="Q690" s="97">
        <f>IFERROR(INDEX(BP:BP, MATCH(R690, BN:BN, 0)), "")</f>
        <v>1</v>
      </c>
      <c r="R690" s="1" t="s">
        <v>1816</v>
      </c>
      <c r="S690" s="1" t="s">
        <v>1812</v>
      </c>
      <c r="T690" s="1" t="s">
        <v>1817</v>
      </c>
      <c r="U690" s="1" t="s">
        <v>22</v>
      </c>
      <c r="V690" s="1" t="s">
        <v>22</v>
      </c>
      <c r="W690" s="1" t="s">
        <v>22</v>
      </c>
      <c r="X690" s="1" t="s">
        <v>22</v>
      </c>
      <c r="Y690" s="1" t="s">
        <v>22</v>
      </c>
      <c r="Z690" s="1" t="s">
        <v>22</v>
      </c>
      <c r="AA690" s="1" t="s">
        <v>22</v>
      </c>
      <c r="AB690" s="4" t="s">
        <v>22</v>
      </c>
      <c r="AC690" s="4" t="s">
        <v>22</v>
      </c>
      <c r="BN690" s="93" t="str">
        <v>ECO ICE KALTE GMBH</v>
      </c>
      <c r="BO690" t="s">
        <v>2716</v>
      </c>
      <c r="BP690" cm="1">
        <f t="array" ref="BP690">SUM(IF(FREQUENCY(IF($R$2:$R$3000=BO690, MATCH($C$2:$C$3000, $C$2:$C$3000, 0)), ROW($C$2:$C$3000)-ROW($C$2)+1), 1))</f>
        <v>1</v>
      </c>
      <c r="BV690" t="str">
        <v>ECO ICE KALTE GMBH</v>
      </c>
      <c r="BW690" cm="1">
        <f t="array" ref="BW690">SUM(--(FREQUENCY(IF($R$2:$R$1538=BV690, MATCH($C$2:$C$1538, $C$2:$C$1538, 0)), ROW($C$2:$C$1538)-ROW($C$2)+1)&gt;0))</f>
        <v>1</v>
      </c>
    </row>
    <row r="691" spans="1:75" ht="31.8" customHeight="1" x14ac:dyDescent="0.3">
      <c r="A691" s="56">
        <v>15</v>
      </c>
      <c r="B691" s="54" t="s">
        <v>3713</v>
      </c>
      <c r="C691" s="1" t="s">
        <v>1716</v>
      </c>
      <c r="D691" s="1" t="s">
        <v>1717</v>
      </c>
      <c r="E691" s="1">
        <v>774199</v>
      </c>
      <c r="F691" s="21">
        <v>43009</v>
      </c>
      <c r="G691" s="21">
        <v>45016</v>
      </c>
      <c r="H691" s="1" t="s">
        <v>22</v>
      </c>
      <c r="I691" s="1" t="s">
        <v>1718</v>
      </c>
      <c r="J691" s="1" t="s">
        <v>22</v>
      </c>
      <c r="K691" s="1" t="s">
        <v>22</v>
      </c>
      <c r="L691" s="1" t="s">
        <v>1219</v>
      </c>
      <c r="M691" s="102" t="s">
        <v>1719</v>
      </c>
      <c r="N691" s="1" t="s">
        <v>1720</v>
      </c>
      <c r="O691" s="1" t="s">
        <v>1721</v>
      </c>
      <c r="P691" s="1" t="s">
        <v>689</v>
      </c>
      <c r="Q691" s="97">
        <f>IFERROR(INDEX(BP:BP, MATCH(R691, BN:BN, 0)), "")</f>
        <v>1</v>
      </c>
      <c r="R691" s="1" t="s">
        <v>1759</v>
      </c>
      <c r="S691" s="1" t="s">
        <v>1512</v>
      </c>
      <c r="T691" s="1" t="s">
        <v>1760</v>
      </c>
      <c r="U691" s="1" t="s">
        <v>22</v>
      </c>
      <c r="V691" s="1" t="s">
        <v>22</v>
      </c>
      <c r="W691" s="1" t="s">
        <v>22</v>
      </c>
      <c r="X691" s="1" t="s">
        <v>22</v>
      </c>
      <c r="Y691" s="1" t="s">
        <v>22</v>
      </c>
      <c r="Z691" s="1" t="s">
        <v>22</v>
      </c>
      <c r="AA691" s="1" t="s">
        <v>22</v>
      </c>
      <c r="AB691" s="4" t="s">
        <v>22</v>
      </c>
      <c r="AC691" s="4" t="s">
        <v>22</v>
      </c>
      <c r="BN691" s="1" t="str">
        <v>ENEVATE BV</v>
      </c>
      <c r="BO691" t="s">
        <v>2718</v>
      </c>
      <c r="BP691" cm="1">
        <f t="array" ref="BP691">SUM(IF(FREQUENCY(IF($R$2:$R$3000=BO691, MATCH($C$2:$C$3000, $C$2:$C$3000, 0)), ROW($C$2:$C$3000)-ROW($C$2)+1), 1))</f>
        <v>1</v>
      </c>
      <c r="BV691" t="str">
        <v>ENEVATE BV</v>
      </c>
      <c r="BW691" cm="1">
        <f t="array" ref="BW691">SUM(--(FREQUENCY(IF($R$2:$R$1538=BV691, MATCH($C$2:$C$1538, $C$2:$C$1538, 0)), ROW($C$2:$C$1538)-ROW($C$2)+1)&gt;0))</f>
        <v>1</v>
      </c>
    </row>
    <row r="692" spans="1:75" ht="31.8" customHeight="1" x14ac:dyDescent="0.3">
      <c r="A692" s="56">
        <v>15</v>
      </c>
      <c r="B692" s="54" t="s">
        <v>3713</v>
      </c>
      <c r="C692" s="1" t="s">
        <v>1716</v>
      </c>
      <c r="D692" s="1" t="s">
        <v>1717</v>
      </c>
      <c r="E692" s="1">
        <v>774199</v>
      </c>
      <c r="F692" s="21">
        <v>43009</v>
      </c>
      <c r="G692" s="21">
        <v>45016</v>
      </c>
      <c r="H692" s="1" t="s">
        <v>22</v>
      </c>
      <c r="I692" s="1" t="s">
        <v>1718</v>
      </c>
      <c r="J692" s="1" t="s">
        <v>22</v>
      </c>
      <c r="K692" s="1" t="s">
        <v>22</v>
      </c>
      <c r="L692" s="1" t="s">
        <v>1219</v>
      </c>
      <c r="M692" s="102" t="s">
        <v>1719</v>
      </c>
      <c r="N692" s="1" t="s">
        <v>1720</v>
      </c>
      <c r="O692" s="1" t="s">
        <v>1721</v>
      </c>
      <c r="P692" s="1" t="s">
        <v>22</v>
      </c>
      <c r="Q692" s="97">
        <f>IFERROR(INDEX(BP:BP, MATCH(R692, BN:BN, 0)), "")</f>
        <v>1</v>
      </c>
      <c r="R692" s="1" t="s">
        <v>1779</v>
      </c>
      <c r="S692" s="1" t="s">
        <v>1773</v>
      </c>
      <c r="T692" s="1" t="s">
        <v>1780</v>
      </c>
      <c r="U692" s="1" t="s">
        <v>22</v>
      </c>
      <c r="V692" s="1" t="s">
        <v>22</v>
      </c>
      <c r="W692" s="1" t="s">
        <v>22</v>
      </c>
      <c r="X692" s="1" t="s">
        <v>22</v>
      </c>
      <c r="Y692" s="1" t="s">
        <v>22</v>
      </c>
      <c r="Z692" s="1" t="s">
        <v>22</v>
      </c>
      <c r="AA692" s="1" t="s">
        <v>22</v>
      </c>
      <c r="AB692" s="4" t="s">
        <v>22</v>
      </c>
      <c r="AC692" s="4" t="s">
        <v>22</v>
      </c>
      <c r="BN692" s="93" t="str">
        <v>FONDAZIONE ICONS</v>
      </c>
      <c r="BO692" t="s">
        <v>2720</v>
      </c>
      <c r="BP692" cm="1">
        <f t="array" ref="BP692">SUM(IF(FREQUENCY(IF($R$2:$R$3000=BO692, MATCH($C$2:$C$3000, $C$2:$C$3000, 0)), ROW($C$2:$C$3000)-ROW($C$2)+1), 1))</f>
        <v>1</v>
      </c>
      <c r="BV692" t="str">
        <v>FONDAZIONE ICONS</v>
      </c>
      <c r="BW692" cm="1">
        <f t="array" ref="BW692">SUM(--(FREQUENCY(IF($R$2:$R$1538=BV692, MATCH($C$2:$C$1538, $C$2:$C$1538, 0)), ROW($C$2:$C$1538)-ROW($C$2)+1)&gt;0))</f>
        <v>2</v>
      </c>
    </row>
    <row r="693" spans="1:75" ht="31.8" customHeight="1" x14ac:dyDescent="0.3">
      <c r="A693" s="56">
        <v>15</v>
      </c>
      <c r="B693" s="54" t="s">
        <v>3713</v>
      </c>
      <c r="C693" s="1" t="s">
        <v>1716</v>
      </c>
      <c r="D693" s="1" t="s">
        <v>1717</v>
      </c>
      <c r="E693" s="1">
        <v>774199</v>
      </c>
      <c r="F693" s="21">
        <v>43009</v>
      </c>
      <c r="G693" s="21">
        <v>45016</v>
      </c>
      <c r="H693" s="1" t="s">
        <v>22</v>
      </c>
      <c r="I693" s="1" t="s">
        <v>1718</v>
      </c>
      <c r="J693" s="1" t="s">
        <v>22</v>
      </c>
      <c r="K693" s="1" t="s">
        <v>22</v>
      </c>
      <c r="L693" s="1" t="s">
        <v>1219</v>
      </c>
      <c r="M693" s="102" t="s">
        <v>1719</v>
      </c>
      <c r="N693" s="1" t="s">
        <v>1720</v>
      </c>
      <c r="O693" s="1" t="s">
        <v>1721</v>
      </c>
      <c r="P693" s="1" t="s">
        <v>22</v>
      </c>
      <c r="Q693" s="97">
        <f>IFERROR(INDEX(BP:BP, MATCH(R693, BN:BN, 0)), "")</f>
        <v>1</v>
      </c>
      <c r="R693" s="1" t="s">
        <v>1731</v>
      </c>
      <c r="S693" s="1" t="s">
        <v>1729</v>
      </c>
      <c r="T693" s="1" t="s">
        <v>1732</v>
      </c>
      <c r="U693" s="1" t="s">
        <v>22</v>
      </c>
      <c r="V693" s="1" t="s">
        <v>22</v>
      </c>
      <c r="W693" s="1" t="s">
        <v>22</v>
      </c>
      <c r="X693" s="1" t="s">
        <v>22</v>
      </c>
      <c r="Y693" s="1" t="s">
        <v>22</v>
      </c>
      <c r="Z693" s="1" t="s">
        <v>22</v>
      </c>
      <c r="AA693" s="1" t="s">
        <v>22</v>
      </c>
      <c r="AB693" s="4" t="s">
        <v>22</v>
      </c>
      <c r="AC693" s="4" t="s">
        <v>22</v>
      </c>
      <c r="BN693" s="1" t="str">
        <v>KITEKRAFT GMBH</v>
      </c>
      <c r="BO693" t="s">
        <v>2722</v>
      </c>
      <c r="BP693" cm="1">
        <f t="array" ref="BP693">SUM(IF(FREQUENCY(IF($R$2:$R$3000=BO693, MATCH($C$2:$C$3000, $C$2:$C$3000, 0)), ROW($C$2:$C$3000)-ROW($C$2)+1), 1))</f>
        <v>1</v>
      </c>
      <c r="BV693" t="str">
        <v>KITEKRAFT GMBH</v>
      </c>
      <c r="BW693" cm="1">
        <f t="array" ref="BW693">SUM(--(FREQUENCY(IF($R$2:$R$1538=BV693, MATCH($C$2:$C$1538, $C$2:$C$1538, 0)), ROW($C$2:$C$1538)-ROW($C$2)+1)&gt;0))</f>
        <v>1</v>
      </c>
    </row>
    <row r="694" spans="1:75" ht="31.8" customHeight="1" x14ac:dyDescent="0.3">
      <c r="A694" s="56">
        <v>15</v>
      </c>
      <c r="B694" s="54" t="s">
        <v>3713</v>
      </c>
      <c r="C694" s="1" t="s">
        <v>1716</v>
      </c>
      <c r="D694" s="1" t="s">
        <v>1717</v>
      </c>
      <c r="E694" s="1">
        <v>774199</v>
      </c>
      <c r="F694" s="21">
        <v>43009</v>
      </c>
      <c r="G694" s="21">
        <v>45016</v>
      </c>
      <c r="H694" s="1" t="s">
        <v>22</v>
      </c>
      <c r="I694" s="1" t="s">
        <v>1718</v>
      </c>
      <c r="J694" s="1" t="s">
        <v>22</v>
      </c>
      <c r="K694" s="1" t="s">
        <v>22</v>
      </c>
      <c r="L694" s="1" t="s">
        <v>1219</v>
      </c>
      <c r="M694" s="102" t="s">
        <v>1719</v>
      </c>
      <c r="N694" s="1" t="s">
        <v>1720</v>
      </c>
      <c r="O694" s="1" t="s">
        <v>1721</v>
      </c>
      <c r="P694" s="1" t="s">
        <v>689</v>
      </c>
      <c r="Q694" s="97">
        <f>IFERROR(INDEX(BP:BP, MATCH(R694, BN:BN, 0)), "")</f>
        <v>1</v>
      </c>
      <c r="R694" s="1" t="s">
        <v>1830</v>
      </c>
      <c r="S694" s="1" t="s">
        <v>1729</v>
      </c>
      <c r="T694" s="1" t="s">
        <v>1831</v>
      </c>
      <c r="U694" s="1" t="s">
        <v>22</v>
      </c>
      <c r="V694" s="1" t="s">
        <v>22</v>
      </c>
      <c r="W694" s="1" t="s">
        <v>22</v>
      </c>
      <c r="X694" s="1" t="s">
        <v>22</v>
      </c>
      <c r="Y694" s="1" t="s">
        <v>22</v>
      </c>
      <c r="Z694" s="1" t="s">
        <v>22</v>
      </c>
      <c r="AA694" s="1" t="s">
        <v>22</v>
      </c>
      <c r="AB694" s="4" t="s">
        <v>22</v>
      </c>
      <c r="AC694" s="4" t="s">
        <v>22</v>
      </c>
      <c r="BN694" s="93" t="str">
        <v>KITENERGY SOCIETA A RESPONSABILITA LIMITATA</v>
      </c>
      <c r="BO694" t="s">
        <v>2724</v>
      </c>
      <c r="BP694" cm="1">
        <f t="array" ref="BP694">SUM(IF(FREQUENCY(IF($R$2:$R$3000=BO694, MATCH($C$2:$C$3000, $C$2:$C$3000, 0)), ROW($C$2:$C$3000)-ROW($C$2)+1), 1))</f>
        <v>1</v>
      </c>
      <c r="BV694" t="str">
        <v>KITENERGY SOCIETA A RESPONSABILITA LIMITATA</v>
      </c>
      <c r="BW694" cm="1">
        <f t="array" ref="BW694">SUM(--(FREQUENCY(IF($R$2:$R$1538=BV694, MATCH($C$2:$C$1538, $C$2:$C$1538, 0)), ROW($C$2:$C$1538)-ROW($C$2)+1)&gt;0))</f>
        <v>1</v>
      </c>
    </row>
    <row r="695" spans="1:75" ht="31.8" customHeight="1" x14ac:dyDescent="0.3">
      <c r="A695" s="56">
        <v>15</v>
      </c>
      <c r="B695" s="54" t="s">
        <v>3713</v>
      </c>
      <c r="C695" s="1" t="s">
        <v>1716</v>
      </c>
      <c r="D695" s="1" t="s">
        <v>1717</v>
      </c>
      <c r="E695" s="1">
        <v>774199</v>
      </c>
      <c r="F695" s="21">
        <v>43009</v>
      </c>
      <c r="G695" s="21">
        <v>45016</v>
      </c>
      <c r="H695" s="1" t="s">
        <v>22</v>
      </c>
      <c r="I695" s="1" t="s">
        <v>1718</v>
      </c>
      <c r="J695" s="1" t="s">
        <v>22</v>
      </c>
      <c r="K695" s="1" t="s">
        <v>22</v>
      </c>
      <c r="L695" s="1" t="s">
        <v>1219</v>
      </c>
      <c r="M695" s="102" t="s">
        <v>1719</v>
      </c>
      <c r="N695" s="1" t="s">
        <v>1720</v>
      </c>
      <c r="O695" s="1" t="s">
        <v>1721</v>
      </c>
      <c r="P695" s="1" t="s">
        <v>689</v>
      </c>
      <c r="Q695" s="97">
        <f>IFERROR(INDEX(BP:BP, MATCH(R695, BN:BN, 0)), "")</f>
        <v>1</v>
      </c>
      <c r="R695" s="1" t="s">
        <v>1749</v>
      </c>
      <c r="S695" s="1" t="s">
        <v>1512</v>
      </c>
      <c r="T695" s="1" t="s">
        <v>1750</v>
      </c>
      <c r="U695" s="1" t="s">
        <v>22</v>
      </c>
      <c r="V695" s="1" t="s">
        <v>22</v>
      </c>
      <c r="W695" s="1" t="s">
        <v>22</v>
      </c>
      <c r="X695" s="1" t="s">
        <v>22</v>
      </c>
      <c r="Y695" s="1" t="s">
        <v>22</v>
      </c>
      <c r="Z695" s="1" t="s">
        <v>22</v>
      </c>
      <c r="AA695" s="1" t="s">
        <v>22</v>
      </c>
      <c r="AB695" s="4" t="s">
        <v>22</v>
      </c>
      <c r="AC695" s="4" t="s">
        <v>22</v>
      </c>
      <c r="BN695" s="1" t="str">
        <v>National Renewable Energy Laboratory</v>
      </c>
      <c r="BO695" t="s">
        <v>2727</v>
      </c>
      <c r="BP695" cm="1">
        <f t="array" ref="BP695">SUM(IF(FREQUENCY(IF($R$2:$R$3000=BO695, MATCH($C$2:$C$3000, $C$2:$C$3000, 0)), ROW($C$2:$C$3000)-ROW($C$2)+1), 1))</f>
        <v>1</v>
      </c>
      <c r="BV695" t="str">
        <v>National Renewable Energy Laboratory</v>
      </c>
      <c r="BW695" cm="1">
        <f t="array" ref="BW695">SUM(--(FREQUENCY(IF($R$2:$R$1538=BV695, MATCH($C$2:$C$1538, $C$2:$C$1538, 0)), ROW($C$2:$C$1538)-ROW($C$2)+1)&gt;0))</f>
        <v>1</v>
      </c>
    </row>
    <row r="696" spans="1:75" ht="31.8" customHeight="1" x14ac:dyDescent="0.3">
      <c r="A696" s="56">
        <v>15</v>
      </c>
      <c r="B696" s="54" t="s">
        <v>3713</v>
      </c>
      <c r="C696" s="1" t="s">
        <v>1716</v>
      </c>
      <c r="D696" s="1" t="s">
        <v>1717</v>
      </c>
      <c r="E696" s="1">
        <v>774199</v>
      </c>
      <c r="F696" s="21">
        <v>43009</v>
      </c>
      <c r="G696" s="21">
        <v>45016</v>
      </c>
      <c r="H696" s="1" t="s">
        <v>22</v>
      </c>
      <c r="I696" s="1" t="s">
        <v>1718</v>
      </c>
      <c r="J696" s="1" t="s">
        <v>22</v>
      </c>
      <c r="K696" s="1" t="s">
        <v>22</v>
      </c>
      <c r="L696" s="1" t="s">
        <v>1219</v>
      </c>
      <c r="M696" s="102" t="s">
        <v>1719</v>
      </c>
      <c r="N696" s="1" t="s">
        <v>1720</v>
      </c>
      <c r="O696" s="1" t="s">
        <v>1721</v>
      </c>
      <c r="P696" s="1" t="s">
        <v>22</v>
      </c>
      <c r="Q696" s="97">
        <f>IFERROR(INDEX(BP:BP, MATCH(R696, BN:BN, 0)), "")</f>
        <v>1</v>
      </c>
      <c r="R696" s="1" t="s">
        <v>1747</v>
      </c>
      <c r="S696" s="1" t="s">
        <v>1512</v>
      </c>
      <c r="T696" s="1" t="s">
        <v>1748</v>
      </c>
      <c r="U696" s="1" t="s">
        <v>22</v>
      </c>
      <c r="V696" s="1" t="s">
        <v>22</v>
      </c>
      <c r="W696" s="1" t="s">
        <v>22</v>
      </c>
      <c r="X696" s="1" t="s">
        <v>22</v>
      </c>
      <c r="Y696" s="1" t="s">
        <v>22</v>
      </c>
      <c r="Z696" s="1" t="s">
        <v>22</v>
      </c>
      <c r="AA696" s="1" t="s">
        <v>22</v>
      </c>
      <c r="AB696" s="4" t="s">
        <v>22</v>
      </c>
      <c r="AC696" s="4" t="s">
        <v>22</v>
      </c>
      <c r="BN696" s="93" t="str">
        <v>WHIFFLE BV</v>
      </c>
      <c r="BO696" t="s">
        <v>2730</v>
      </c>
      <c r="BP696" cm="1">
        <f t="array" ref="BP696">SUM(IF(FREQUENCY(IF($R$2:$R$3000=BO696, MATCH($C$2:$C$3000, $C$2:$C$3000, 0)), ROW($C$2:$C$3000)-ROW($C$2)+1), 1))</f>
        <v>1</v>
      </c>
      <c r="BV696" t="str">
        <v>WHIFFLE BV</v>
      </c>
      <c r="BW696" cm="1">
        <f t="array" ref="BW696">SUM(--(FREQUENCY(IF($R$2:$R$1538=BV696, MATCH($C$2:$C$1538, $C$2:$C$1538, 0)), ROW($C$2:$C$1538)-ROW($C$2)+1)&gt;0))</f>
        <v>1</v>
      </c>
    </row>
    <row r="697" spans="1:75" ht="31.8" customHeight="1" x14ac:dyDescent="0.3">
      <c r="A697" s="56">
        <v>15</v>
      </c>
      <c r="B697" s="54" t="s">
        <v>3713</v>
      </c>
      <c r="C697" s="1" t="s">
        <v>1716</v>
      </c>
      <c r="D697" s="1" t="s">
        <v>1717</v>
      </c>
      <c r="E697" s="1">
        <v>774199</v>
      </c>
      <c r="F697" s="21">
        <v>43009</v>
      </c>
      <c r="G697" s="21">
        <v>45016</v>
      </c>
      <c r="H697" s="1" t="s">
        <v>22</v>
      </c>
      <c r="I697" s="1" t="s">
        <v>1718</v>
      </c>
      <c r="J697" s="1" t="s">
        <v>22</v>
      </c>
      <c r="K697" s="1" t="s">
        <v>22</v>
      </c>
      <c r="L697" s="1" t="s">
        <v>1219</v>
      </c>
      <c r="M697" s="102" t="s">
        <v>1719</v>
      </c>
      <c r="N697" s="1" t="s">
        <v>1720</v>
      </c>
      <c r="O697" s="1" t="s">
        <v>1721</v>
      </c>
      <c r="P697" s="1" t="s">
        <v>22</v>
      </c>
      <c r="Q697" s="97">
        <f>IFERROR(INDEX(BP:BP, MATCH(R697, BN:BN, 0)), "")</f>
        <v>1</v>
      </c>
      <c r="R697" s="1" t="s">
        <v>1783</v>
      </c>
      <c r="S697" s="1" t="s">
        <v>1773</v>
      </c>
      <c r="T697" s="1" t="s">
        <v>1784</v>
      </c>
      <c r="U697" s="1" t="s">
        <v>22</v>
      </c>
      <c r="V697" s="1" t="s">
        <v>22</v>
      </c>
      <c r="W697" s="1" t="s">
        <v>22</v>
      </c>
      <c r="X697" s="1" t="s">
        <v>22</v>
      </c>
      <c r="Y697" s="1" t="s">
        <v>22</v>
      </c>
      <c r="Z697" s="1" t="s">
        <v>22</v>
      </c>
      <c r="AA697" s="1" t="s">
        <v>22</v>
      </c>
      <c r="AB697" s="4" t="s">
        <v>22</v>
      </c>
      <c r="AC697" s="4" t="s">
        <v>22</v>
      </c>
      <c r="BN697" s="1" t="str">
        <v>ACEA PINEROLESE INDUSTRIALE SPA</v>
      </c>
      <c r="BO697" t="s">
        <v>2732</v>
      </c>
      <c r="BP697" cm="1">
        <f t="array" ref="BP697">SUM(IF(FREQUENCY(IF($R$2:$R$3000=BO697, MATCH($C$2:$C$3000, $C$2:$C$3000, 0)), ROW($C$2:$C$3000)-ROW($C$2)+1), 1))</f>
        <v>1</v>
      </c>
      <c r="BV697" t="str">
        <v>ACEA PINEROLESE INDUSTRIALE SPA</v>
      </c>
      <c r="BW697" cm="1">
        <f t="array" ref="BW697">SUM(--(FREQUENCY(IF($R$2:$R$1538=BV697, MATCH($C$2:$C$1538, $C$2:$C$1538, 0)), ROW($C$2:$C$1538)-ROW($C$2)+1)&gt;0))</f>
        <v>1</v>
      </c>
    </row>
    <row r="698" spans="1:75" ht="31.8" customHeight="1" x14ac:dyDescent="0.3">
      <c r="A698" s="56">
        <v>15</v>
      </c>
      <c r="B698" s="54" t="s">
        <v>3713</v>
      </c>
      <c r="C698" s="1" t="s">
        <v>1716</v>
      </c>
      <c r="D698" s="1" t="s">
        <v>1717</v>
      </c>
      <c r="E698" s="1">
        <v>774199</v>
      </c>
      <c r="F698" s="21">
        <v>43009</v>
      </c>
      <c r="G698" s="21">
        <v>45016</v>
      </c>
      <c r="H698" s="1" t="s">
        <v>22</v>
      </c>
      <c r="I698" s="1" t="s">
        <v>1718</v>
      </c>
      <c r="J698" s="1" t="s">
        <v>22</v>
      </c>
      <c r="K698" s="1" t="s">
        <v>22</v>
      </c>
      <c r="L698" s="1" t="s">
        <v>1219</v>
      </c>
      <c r="M698" s="102" t="s">
        <v>1719</v>
      </c>
      <c r="N698" s="1" t="s">
        <v>1720</v>
      </c>
      <c r="O698" s="1" t="s">
        <v>1721</v>
      </c>
      <c r="P698" s="1" t="s">
        <v>22</v>
      </c>
      <c r="Q698" s="97">
        <f>IFERROR(INDEX(BP:BP, MATCH(R698, BN:BN, 0)), "")</f>
        <v>5</v>
      </c>
      <c r="R698" s="1" t="s">
        <v>1803</v>
      </c>
      <c r="S698" s="1" t="s">
        <v>551</v>
      </c>
      <c r="T698" s="1" t="s">
        <v>1804</v>
      </c>
      <c r="U698" s="1" t="s">
        <v>22</v>
      </c>
      <c r="V698" s="1" t="s">
        <v>22</v>
      </c>
      <c r="W698" s="1" t="s">
        <v>22</v>
      </c>
      <c r="X698" s="1" t="s">
        <v>22</v>
      </c>
      <c r="Y698" s="1" t="s">
        <v>22</v>
      </c>
      <c r="Z698" s="1" t="s">
        <v>22</v>
      </c>
      <c r="AA698" s="1" t="s">
        <v>22</v>
      </c>
      <c r="AB698" s="4" t="s">
        <v>22</v>
      </c>
      <c r="AC698" s="4" t="s">
        <v>22</v>
      </c>
      <c r="BN698" s="93" t="str">
        <v>ASSOCIACAO FRAUNHOFER PORTUGAL RESEARCH</v>
      </c>
      <c r="BO698" t="s">
        <v>2734</v>
      </c>
      <c r="BP698" cm="1">
        <f t="array" ref="BP698">SUM(IF(FREQUENCY(IF($R$2:$R$3000=BO698, MATCH($C$2:$C$3000, $C$2:$C$3000, 0)), ROW($C$2:$C$3000)-ROW($C$2)+1), 1))</f>
        <v>1</v>
      </c>
      <c r="BV698" t="str">
        <v>ASSOCIACAO FRAUNHOFER PORTUGAL RESEARCH</v>
      </c>
      <c r="BW698" cm="1">
        <f t="array" ref="BW698">SUM(--(FREQUENCY(IF($R$2:$R$1538=BV698, MATCH($C$2:$C$1538, $C$2:$C$1538, 0)), ROW($C$2:$C$1538)-ROW($C$2)+1)&gt;0))</f>
        <v>1</v>
      </c>
    </row>
    <row r="699" spans="1:75" ht="31.8" customHeight="1" x14ac:dyDescent="0.3">
      <c r="A699" s="56">
        <v>15</v>
      </c>
      <c r="B699" s="54" t="s">
        <v>3713</v>
      </c>
      <c r="C699" s="1" t="s">
        <v>1716</v>
      </c>
      <c r="D699" s="1" t="s">
        <v>1717</v>
      </c>
      <c r="E699" s="1">
        <v>774199</v>
      </c>
      <c r="F699" s="21">
        <v>43009</v>
      </c>
      <c r="G699" s="21">
        <v>45016</v>
      </c>
      <c r="H699" s="1" t="s">
        <v>22</v>
      </c>
      <c r="I699" s="1" t="s">
        <v>1718</v>
      </c>
      <c r="J699" s="1" t="s">
        <v>22</v>
      </c>
      <c r="K699" s="1" t="s">
        <v>22</v>
      </c>
      <c r="L699" s="1" t="s">
        <v>1219</v>
      </c>
      <c r="M699" s="102" t="s">
        <v>1719</v>
      </c>
      <c r="N699" s="1" t="s">
        <v>1720</v>
      </c>
      <c r="O699" s="1" t="s">
        <v>1721</v>
      </c>
      <c r="P699" s="1" t="s">
        <v>22</v>
      </c>
      <c r="Q699" s="97">
        <f>IFERROR(INDEX(BP:BP, MATCH(R699, BN:BN, 0)), "")</f>
        <v>2</v>
      </c>
      <c r="R699" s="1" t="s">
        <v>1811</v>
      </c>
      <c r="S699" s="1" t="s">
        <v>1812</v>
      </c>
      <c r="T699" s="1" t="s">
        <v>1813</v>
      </c>
      <c r="U699" s="1" t="s">
        <v>22</v>
      </c>
      <c r="V699" s="1" t="s">
        <v>22</v>
      </c>
      <c r="W699" s="1" t="s">
        <v>22</v>
      </c>
      <c r="X699" s="1" t="s">
        <v>22</v>
      </c>
      <c r="Y699" s="1" t="s">
        <v>22</v>
      </c>
      <c r="Z699" s="1" t="s">
        <v>22</v>
      </c>
      <c r="AA699" s="1" t="s">
        <v>22</v>
      </c>
      <c r="AB699" s="4" t="s">
        <v>22</v>
      </c>
      <c r="AC699" s="4" t="s">
        <v>22</v>
      </c>
      <c r="BN699" s="1" t="str">
        <v>DBI GAS UND UMWELTTECHNIK GMBH</v>
      </c>
      <c r="BO699" t="s">
        <v>2742</v>
      </c>
      <c r="BP699" cm="1">
        <f t="array" ref="BP699">SUM(IF(FREQUENCY(IF($R$2:$R$3000=BO699, MATCH($C$2:$C$3000, $C$2:$C$3000, 0)), ROW($C$2:$C$3000)-ROW($C$2)+1), 1))</f>
        <v>2</v>
      </c>
      <c r="BV699" t="str">
        <v>DBI GAS UND UMWELTTECHNIK GMBH</v>
      </c>
      <c r="BW699" cm="1">
        <f t="array" ref="BW699">SUM(--(FREQUENCY(IF($R$2:$R$1538=BV699, MATCH($C$2:$C$1538, $C$2:$C$1538, 0)), ROW($C$2:$C$1538)-ROW($C$2)+1)&gt;0))</f>
        <v>1</v>
      </c>
    </row>
    <row r="700" spans="1:75" ht="31.8" customHeight="1" x14ac:dyDescent="0.3">
      <c r="A700" s="56">
        <v>15</v>
      </c>
      <c r="B700" s="54" t="s">
        <v>3713</v>
      </c>
      <c r="C700" s="1" t="s">
        <v>1716</v>
      </c>
      <c r="D700" s="1" t="s">
        <v>1717</v>
      </c>
      <c r="E700" s="1">
        <v>774199</v>
      </c>
      <c r="F700" s="21">
        <v>43009</v>
      </c>
      <c r="G700" s="21">
        <v>45016</v>
      </c>
      <c r="H700" s="1" t="s">
        <v>22</v>
      </c>
      <c r="I700" s="1" t="s">
        <v>1718</v>
      </c>
      <c r="J700" s="1" t="s">
        <v>22</v>
      </c>
      <c r="K700" s="1" t="s">
        <v>22</v>
      </c>
      <c r="L700" s="1" t="s">
        <v>1219</v>
      </c>
      <c r="M700" s="102" t="s">
        <v>1719</v>
      </c>
      <c r="N700" s="1" t="s">
        <v>1720</v>
      </c>
      <c r="O700" s="1" t="s">
        <v>1721</v>
      </c>
      <c r="P700" s="1" t="s">
        <v>22</v>
      </c>
      <c r="Q700" s="97">
        <f>IFERROR(INDEX(BP:BP, MATCH(R700, BN:BN, 0)), "")</f>
        <v>2</v>
      </c>
      <c r="R700" s="1" t="s">
        <v>1768</v>
      </c>
      <c r="S700" s="1" t="s">
        <v>1512</v>
      </c>
      <c r="T700" s="1" t="s">
        <v>1769</v>
      </c>
      <c r="U700" s="1" t="s">
        <v>22</v>
      </c>
      <c r="V700" s="1" t="s">
        <v>22</v>
      </c>
      <c r="W700" s="1" t="s">
        <v>22</v>
      </c>
      <c r="X700" s="1" t="s">
        <v>22</v>
      </c>
      <c r="Y700" s="1" t="s">
        <v>22</v>
      </c>
      <c r="Z700" s="1" t="s">
        <v>22</v>
      </c>
      <c r="AA700" s="1" t="s">
        <v>22</v>
      </c>
      <c r="AB700" s="4" t="s">
        <v>22</v>
      </c>
      <c r="AC700" s="4" t="s">
        <v>22</v>
      </c>
      <c r="BN700" s="93" t="str">
        <v>DELAUNAY ET FILS</v>
      </c>
      <c r="BO700" t="s">
        <v>2752</v>
      </c>
      <c r="BP700" cm="1">
        <f t="array" ref="BP700">SUM(IF(FREQUENCY(IF($R$2:$R$3000=BO700, MATCH($C$2:$C$3000, $C$2:$C$3000, 0)), ROW($C$2:$C$3000)-ROW($C$2)+1), 1))</f>
        <v>1</v>
      </c>
      <c r="BV700" t="str">
        <v>DELAUNAY ET FILS</v>
      </c>
      <c r="BW700" cm="1">
        <f t="array" ref="BW700">SUM(--(FREQUENCY(IF($R$2:$R$1538=BV700, MATCH($C$2:$C$1538, $C$2:$C$1538, 0)), ROW($C$2:$C$1538)-ROW($C$2)+1)&gt;0))</f>
        <v>1</v>
      </c>
    </row>
    <row r="701" spans="1:75" ht="31.8" customHeight="1" x14ac:dyDescent="0.3">
      <c r="A701" s="56">
        <v>15</v>
      </c>
      <c r="B701" s="54" t="s">
        <v>3713</v>
      </c>
      <c r="C701" s="1" t="s">
        <v>1716</v>
      </c>
      <c r="D701" s="1" t="s">
        <v>1717</v>
      </c>
      <c r="E701" s="1">
        <v>774199</v>
      </c>
      <c r="F701" s="21">
        <v>43009</v>
      </c>
      <c r="G701" s="21">
        <v>45016</v>
      </c>
      <c r="H701" s="1" t="s">
        <v>22</v>
      </c>
      <c r="I701" s="1" t="s">
        <v>1718</v>
      </c>
      <c r="J701" s="1" t="s">
        <v>22</v>
      </c>
      <c r="K701" s="1" t="s">
        <v>22</v>
      </c>
      <c r="L701" s="1" t="s">
        <v>1219</v>
      </c>
      <c r="M701" s="102" t="s">
        <v>1719</v>
      </c>
      <c r="N701" s="1" t="s">
        <v>1720</v>
      </c>
      <c r="O701" s="1" t="s">
        <v>1721</v>
      </c>
      <c r="P701" s="1" t="s">
        <v>22</v>
      </c>
      <c r="Q701" s="97">
        <f>IFERROR(INDEX(BP:BP, MATCH(R701, BN:BN, 0)), "")</f>
        <v>1</v>
      </c>
      <c r="R701" s="1" t="s">
        <v>1799</v>
      </c>
      <c r="S701" s="1" t="s">
        <v>1796</v>
      </c>
      <c r="T701" s="1" t="s">
        <v>1800</v>
      </c>
      <c r="U701" s="1" t="s">
        <v>22</v>
      </c>
      <c r="V701" s="1" t="s">
        <v>22</v>
      </c>
      <c r="W701" s="1" t="s">
        <v>22</v>
      </c>
      <c r="X701" s="1" t="s">
        <v>22</v>
      </c>
      <c r="Y701" s="1" t="s">
        <v>22</v>
      </c>
      <c r="Z701" s="1" t="s">
        <v>22</v>
      </c>
      <c r="AA701" s="1" t="s">
        <v>22</v>
      </c>
      <c r="AB701" s="4" t="s">
        <v>22</v>
      </c>
      <c r="AC701" s="4" t="s">
        <v>22</v>
      </c>
      <c r="BN701" s="1" t="str">
        <v>ECOLE POLYTECHNIQUE FEDERALE DE LAUSANNE</v>
      </c>
      <c r="BO701" t="s">
        <v>2779</v>
      </c>
      <c r="BP701" cm="1">
        <f t="array" ref="BP701">SUM(IF(FREQUENCY(IF($R$2:$R$3000=BO701, MATCH($C$2:$C$3000, $C$2:$C$3000, 0)), ROW($C$2:$C$3000)-ROW($C$2)+1), 1))</f>
        <v>1</v>
      </c>
      <c r="BV701" t="str">
        <v>ECOLE POLYTECHNIQUE FEDERALE DE LAUSANNE</v>
      </c>
      <c r="BW701" cm="1">
        <f t="array" ref="BW701">SUM(--(FREQUENCY(IF($R$2:$R$1538=BV701, MATCH($C$2:$C$1538, $C$2:$C$1538, 0)), ROW($C$2:$C$1538)-ROW($C$2)+1)&gt;0))</f>
        <v>2</v>
      </c>
    </row>
    <row r="702" spans="1:75" ht="31.8" customHeight="1" x14ac:dyDescent="0.3">
      <c r="A702" s="56">
        <v>15</v>
      </c>
      <c r="B702" s="54" t="s">
        <v>3713</v>
      </c>
      <c r="C702" s="1" t="s">
        <v>1716</v>
      </c>
      <c r="D702" s="1" t="s">
        <v>1717</v>
      </c>
      <c r="E702" s="1">
        <v>774199</v>
      </c>
      <c r="F702" s="21">
        <v>43009</v>
      </c>
      <c r="G702" s="21">
        <v>45016</v>
      </c>
      <c r="H702" s="1" t="s">
        <v>22</v>
      </c>
      <c r="I702" s="1" t="s">
        <v>1718</v>
      </c>
      <c r="J702" s="1" t="s">
        <v>22</v>
      </c>
      <c r="K702" s="1" t="s">
        <v>22</v>
      </c>
      <c r="L702" s="1" t="s">
        <v>1219</v>
      </c>
      <c r="M702" s="102" t="s">
        <v>1719</v>
      </c>
      <c r="N702" s="1" t="s">
        <v>1720</v>
      </c>
      <c r="O702" s="1" t="s">
        <v>1721</v>
      </c>
      <c r="P702" s="1" t="s">
        <v>22</v>
      </c>
      <c r="Q702" s="97">
        <f>IFERROR(INDEX(BP:BP, MATCH(R702, BN:BN, 0)), "")</f>
        <v>1</v>
      </c>
      <c r="R702" s="1" t="s">
        <v>1735</v>
      </c>
      <c r="S702" s="1" t="s">
        <v>1729</v>
      </c>
      <c r="T702" s="1" t="s">
        <v>1736</v>
      </c>
      <c r="U702" s="1" t="s">
        <v>22</v>
      </c>
      <c r="V702" s="1" t="s">
        <v>22</v>
      </c>
      <c r="W702" s="1" t="s">
        <v>22</v>
      </c>
      <c r="X702" s="1" t="s">
        <v>22</v>
      </c>
      <c r="Y702" s="1" t="s">
        <v>22</v>
      </c>
      <c r="Z702" s="1" t="s">
        <v>22</v>
      </c>
      <c r="AA702" s="1" t="s">
        <v>22</v>
      </c>
      <c r="AB702" s="4" t="s">
        <v>22</v>
      </c>
      <c r="AC702" s="4" t="s">
        <v>22</v>
      </c>
      <c r="BN702" s="93" t="str">
        <v>ENAGAS TRANSPORTE SA</v>
      </c>
      <c r="BO702" t="s">
        <v>2786</v>
      </c>
      <c r="BP702" cm="1">
        <f t="array" ref="BP702">SUM(IF(FREQUENCY(IF($R$2:$R$3000=BO702, MATCH($C$2:$C$3000, $C$2:$C$3000, 0)), ROW($C$2:$C$3000)-ROW($C$2)+1), 1))</f>
        <v>1</v>
      </c>
      <c r="BV702" t="str">
        <v>ENAGAS TRANSPORTE SA</v>
      </c>
      <c r="BW702" cm="1">
        <f t="array" ref="BW702">SUM(--(FREQUENCY(IF($R$2:$R$1538=BV702, MATCH($C$2:$C$1538, $C$2:$C$1538, 0)), ROW($C$2:$C$1538)-ROW($C$2)+1)&gt;0))</f>
        <v>1</v>
      </c>
    </row>
    <row r="703" spans="1:75" ht="31.8" customHeight="1" x14ac:dyDescent="0.3">
      <c r="A703" s="56">
        <v>15</v>
      </c>
      <c r="B703" s="54" t="s">
        <v>3713</v>
      </c>
      <c r="C703" s="1" t="s">
        <v>1716</v>
      </c>
      <c r="D703" s="1" t="s">
        <v>1717</v>
      </c>
      <c r="E703" s="1">
        <v>774199</v>
      </c>
      <c r="F703" s="21">
        <v>43009</v>
      </c>
      <c r="G703" s="21">
        <v>45016</v>
      </c>
      <c r="H703" s="1" t="s">
        <v>22</v>
      </c>
      <c r="I703" s="1" t="s">
        <v>1718</v>
      </c>
      <c r="J703" s="1" t="s">
        <v>22</v>
      </c>
      <c r="K703" s="1" t="s">
        <v>22</v>
      </c>
      <c r="L703" s="1" t="s">
        <v>1219</v>
      </c>
      <c r="M703" s="102" t="s">
        <v>1719</v>
      </c>
      <c r="N703" s="1" t="s">
        <v>1720</v>
      </c>
      <c r="O703" s="1" t="s">
        <v>1721</v>
      </c>
      <c r="P703" s="1" t="s">
        <v>22</v>
      </c>
      <c r="Q703" s="97">
        <f>IFERROR(INDEX(BP:BP, MATCH(R703, BN:BN, 0)), "")</f>
        <v>2</v>
      </c>
      <c r="R703" s="1" t="s">
        <v>1738</v>
      </c>
      <c r="S703" s="1" t="s">
        <v>1729</v>
      </c>
      <c r="T703" s="1" t="s">
        <v>1739</v>
      </c>
      <c r="U703" s="1" t="s">
        <v>22</v>
      </c>
      <c r="V703" s="1" t="s">
        <v>22</v>
      </c>
      <c r="W703" s="1" t="s">
        <v>22</v>
      </c>
      <c r="X703" s="1" t="s">
        <v>22</v>
      </c>
      <c r="Y703" s="1" t="s">
        <v>22</v>
      </c>
      <c r="Z703" s="1" t="s">
        <v>22</v>
      </c>
      <c r="AA703" s="1" t="s">
        <v>22</v>
      </c>
      <c r="AB703" s="4" t="s">
        <v>22</v>
      </c>
      <c r="AC703" s="4" t="s">
        <v>22</v>
      </c>
      <c r="BN703" s="1" t="str">
        <v>EUROPEAN RENEWABLE GAS REGISTRY</v>
      </c>
      <c r="BO703" t="s">
        <v>2789</v>
      </c>
      <c r="BP703" cm="1">
        <f t="array" ref="BP703">SUM(IF(FREQUENCY(IF($R$2:$R$3000=BO703, MATCH($C$2:$C$3000, $C$2:$C$3000, 0)), ROW($C$2:$C$3000)-ROW($C$2)+1), 1))</f>
        <v>1</v>
      </c>
      <c r="BV703" t="str">
        <v>EUROPEAN RENEWABLE GAS REGISTRY</v>
      </c>
      <c r="BW703" cm="1">
        <f t="array" ref="BW703">SUM(--(FREQUENCY(IF($R$2:$R$1538=BV703, MATCH($C$2:$C$1538, $C$2:$C$1538, 0)), ROW($C$2:$C$1538)-ROW($C$2)+1)&gt;0))</f>
        <v>2</v>
      </c>
    </row>
    <row r="704" spans="1:75" ht="31.8" customHeight="1" x14ac:dyDescent="0.3">
      <c r="A704" s="56">
        <v>15</v>
      </c>
      <c r="B704" s="54" t="s">
        <v>3713</v>
      </c>
      <c r="C704" s="1" t="s">
        <v>1716</v>
      </c>
      <c r="D704" s="1" t="s">
        <v>1717</v>
      </c>
      <c r="E704" s="1">
        <v>774199</v>
      </c>
      <c r="F704" s="21">
        <v>43009</v>
      </c>
      <c r="G704" s="21">
        <v>45016</v>
      </c>
      <c r="H704" s="1" t="s">
        <v>22</v>
      </c>
      <c r="I704" s="1" t="s">
        <v>1718</v>
      </c>
      <c r="J704" s="1" t="s">
        <v>22</v>
      </c>
      <c r="K704" s="1" t="s">
        <v>22</v>
      </c>
      <c r="L704" s="1" t="s">
        <v>1219</v>
      </c>
      <c r="M704" s="102" t="s">
        <v>1719</v>
      </c>
      <c r="N704" s="1" t="s">
        <v>1720</v>
      </c>
      <c r="O704" s="1" t="s">
        <v>1721</v>
      </c>
      <c r="P704" s="1" t="s">
        <v>22</v>
      </c>
      <c r="Q704" s="97">
        <f>IFERROR(INDEX(BP:BP, MATCH(R704, BN:BN, 0)), "")</f>
        <v>3</v>
      </c>
      <c r="R704" s="1" t="s">
        <v>1787</v>
      </c>
      <c r="S704" s="1" t="s">
        <v>1773</v>
      </c>
      <c r="T704" s="1" t="s">
        <v>1788</v>
      </c>
      <c r="U704" s="1" t="s">
        <v>22</v>
      </c>
      <c r="V704" s="1" t="s">
        <v>22</v>
      </c>
      <c r="W704" s="1" t="s">
        <v>22</v>
      </c>
      <c r="X704" s="1" t="s">
        <v>22</v>
      </c>
      <c r="Y704" s="1" t="s">
        <v>22</v>
      </c>
      <c r="Z704" s="1" t="s">
        <v>22</v>
      </c>
      <c r="AA704" s="1" t="s">
        <v>22</v>
      </c>
      <c r="AB704" s="4" t="s">
        <v>22</v>
      </c>
      <c r="AC704" s="4" t="s">
        <v>22</v>
      </c>
      <c r="BN704" s="93" t="str">
        <v>EUROQUALITY SAS</v>
      </c>
      <c r="BO704" t="s">
        <v>2791</v>
      </c>
      <c r="BP704" cm="1">
        <f t="array" ref="BP704">SUM(IF(FREQUENCY(IF($R$2:$R$3000=BO704, MATCH($C$2:$C$3000, $C$2:$C$3000, 0)), ROW($C$2:$C$3000)-ROW($C$2)+1), 1))</f>
        <v>1</v>
      </c>
      <c r="BV704" t="str">
        <v>EUROQUALITY SAS</v>
      </c>
      <c r="BW704" cm="1">
        <f t="array" ref="BW704">SUM(--(FREQUENCY(IF($R$2:$R$1538=BV704, MATCH($C$2:$C$1538, $C$2:$C$1538, 0)), ROW($C$2:$C$1538)-ROW($C$2)+1)&gt;0))</f>
        <v>1</v>
      </c>
    </row>
    <row r="705" spans="1:75" ht="31.8" customHeight="1" x14ac:dyDescent="0.3">
      <c r="A705" s="56">
        <v>15</v>
      </c>
      <c r="B705" s="54" t="s">
        <v>3713</v>
      </c>
      <c r="C705" s="1" t="s">
        <v>1716</v>
      </c>
      <c r="D705" s="1" t="s">
        <v>1717</v>
      </c>
      <c r="E705" s="1">
        <v>774199</v>
      </c>
      <c r="F705" s="21">
        <v>43009</v>
      </c>
      <c r="G705" s="21">
        <v>45016</v>
      </c>
      <c r="H705" s="1" t="s">
        <v>22</v>
      </c>
      <c r="I705" s="1" t="s">
        <v>1718</v>
      </c>
      <c r="J705" s="1" t="s">
        <v>22</v>
      </c>
      <c r="K705" s="1" t="s">
        <v>22</v>
      </c>
      <c r="L705" s="1" t="s">
        <v>1219</v>
      </c>
      <c r="M705" s="102" t="s">
        <v>1719</v>
      </c>
      <c r="N705" s="1" t="s">
        <v>1720</v>
      </c>
      <c r="O705" s="1" t="s">
        <v>1721</v>
      </c>
      <c r="P705" s="1" t="s">
        <v>22</v>
      </c>
      <c r="Q705" s="97">
        <f>IFERROR(INDEX(BP:BP, MATCH(R705, BN:BN, 0)), "")</f>
        <v>2</v>
      </c>
      <c r="R705" s="1" t="s">
        <v>716</v>
      </c>
      <c r="S705" s="1" t="s">
        <v>1773</v>
      </c>
      <c r="T705" s="1" t="s">
        <v>1821</v>
      </c>
      <c r="U705" s="1" t="s">
        <v>22</v>
      </c>
      <c r="V705" s="1" t="s">
        <v>22</v>
      </c>
      <c r="W705" s="1" t="s">
        <v>22</v>
      </c>
      <c r="X705" s="1" t="s">
        <v>22</v>
      </c>
      <c r="Y705" s="1" t="s">
        <v>22</v>
      </c>
      <c r="Z705" s="1" t="s">
        <v>22</v>
      </c>
      <c r="AA705" s="1" t="s">
        <v>22</v>
      </c>
      <c r="AB705" s="4" t="s">
        <v>22</v>
      </c>
      <c r="AC705" s="4" t="s">
        <v>22</v>
      </c>
      <c r="BN705" s="1" t="str">
        <v>GAZOTECH</v>
      </c>
      <c r="BO705" t="s">
        <v>2793</v>
      </c>
      <c r="BP705" cm="1">
        <f t="array" ref="BP705">SUM(IF(FREQUENCY(IF($R$2:$R$3000=BO705, MATCH($C$2:$C$3000, $C$2:$C$3000, 0)), ROW($C$2:$C$3000)-ROW($C$2)+1), 1))</f>
        <v>1</v>
      </c>
      <c r="BV705" t="str">
        <v>GAZOTECH</v>
      </c>
      <c r="BW705" cm="1">
        <f t="array" ref="BW705">SUM(--(FREQUENCY(IF($R$2:$R$1538=BV705, MATCH($C$2:$C$1538, $C$2:$C$1538, 0)), ROW($C$2:$C$1538)-ROW($C$2)+1)&gt;0))</f>
        <v>1</v>
      </c>
    </row>
    <row r="706" spans="1:75" ht="31.8" customHeight="1" x14ac:dyDescent="0.3">
      <c r="A706" s="56">
        <v>15</v>
      </c>
      <c r="B706" s="54" t="s">
        <v>3713</v>
      </c>
      <c r="C706" s="1" t="s">
        <v>1716</v>
      </c>
      <c r="D706" s="1" t="s">
        <v>1717</v>
      </c>
      <c r="E706" s="1">
        <v>774199</v>
      </c>
      <c r="F706" s="21">
        <v>43009</v>
      </c>
      <c r="G706" s="21">
        <v>45016</v>
      </c>
      <c r="H706" s="1" t="s">
        <v>22</v>
      </c>
      <c r="I706" s="1" t="s">
        <v>1718</v>
      </c>
      <c r="J706" s="1" t="s">
        <v>22</v>
      </c>
      <c r="K706" s="1" t="s">
        <v>22</v>
      </c>
      <c r="L706" s="1" t="s">
        <v>1219</v>
      </c>
      <c r="M706" s="102" t="s">
        <v>1719</v>
      </c>
      <c r="N706" s="1" t="s">
        <v>1720</v>
      </c>
      <c r="O706" s="1" t="s">
        <v>1721</v>
      </c>
      <c r="P706" s="1" t="s">
        <v>22</v>
      </c>
      <c r="Q706" s="97">
        <f>IFERROR(INDEX(BP:BP, MATCH(R706, BN:BN, 0)), "")</f>
        <v>1</v>
      </c>
      <c r="R706" s="1" t="s">
        <v>1819</v>
      </c>
      <c r="S706" s="1" t="s">
        <v>1773</v>
      </c>
      <c r="T706" s="1" t="s">
        <v>1820</v>
      </c>
      <c r="U706" s="1" t="s">
        <v>22</v>
      </c>
      <c r="V706" s="1" t="s">
        <v>22</v>
      </c>
      <c r="W706" s="1" t="s">
        <v>22</v>
      </c>
      <c r="X706" s="1" t="s">
        <v>22</v>
      </c>
      <c r="Y706" s="1" t="s">
        <v>22</v>
      </c>
      <c r="Z706" s="1" t="s">
        <v>22</v>
      </c>
      <c r="AA706" s="1" t="s">
        <v>22</v>
      </c>
      <c r="AB706" s="4" t="s">
        <v>22</v>
      </c>
      <c r="AC706" s="4" t="s">
        <v>22</v>
      </c>
      <c r="BN706" s="93" t="str">
        <v>HYSYTECH SRL</v>
      </c>
      <c r="BO706" t="s">
        <v>2795</v>
      </c>
      <c r="BP706" cm="1">
        <f t="array" ref="BP706">SUM(IF(FREQUENCY(IF($R$2:$R$3000=BO706, MATCH($C$2:$C$3000, $C$2:$C$3000, 0)), ROW($C$2:$C$3000)-ROW($C$2)+1), 1))</f>
        <v>1</v>
      </c>
      <c r="BV706" t="str">
        <v>HYSYTECH SRL</v>
      </c>
      <c r="BW706" cm="1">
        <f t="array" ref="BW706">SUM(--(FREQUENCY(IF($R$2:$R$1538=BV706, MATCH($C$2:$C$1538, $C$2:$C$1538, 0)), ROW($C$2:$C$1538)-ROW($C$2)+1)&gt;0))</f>
        <v>1</v>
      </c>
    </row>
    <row r="707" spans="1:75" ht="31.8" customHeight="1" x14ac:dyDescent="0.3">
      <c r="A707" s="56">
        <v>15</v>
      </c>
      <c r="B707" s="54" t="s">
        <v>3713</v>
      </c>
      <c r="C707" s="1" t="s">
        <v>1716</v>
      </c>
      <c r="D707" s="1" t="s">
        <v>1717</v>
      </c>
      <c r="E707" s="1">
        <v>774199</v>
      </c>
      <c r="F707" s="21">
        <v>43009</v>
      </c>
      <c r="G707" s="21">
        <v>45016</v>
      </c>
      <c r="H707" s="1" t="s">
        <v>22</v>
      </c>
      <c r="I707" s="1" t="s">
        <v>1718</v>
      </c>
      <c r="J707" s="1" t="s">
        <v>22</v>
      </c>
      <c r="K707" s="1" t="s">
        <v>22</v>
      </c>
      <c r="L707" s="1" t="s">
        <v>1219</v>
      </c>
      <c r="M707" s="102" t="s">
        <v>1719</v>
      </c>
      <c r="N707" s="1" t="s">
        <v>1720</v>
      </c>
      <c r="O707" s="1" t="s">
        <v>1721</v>
      </c>
      <c r="P707" s="1" t="s">
        <v>22</v>
      </c>
      <c r="Q707" s="97">
        <f>IFERROR(INDEX(BP:BP, MATCH(R707, BN:BN, 0)), "")</f>
        <v>1</v>
      </c>
      <c r="R707" s="1" t="s">
        <v>1733</v>
      </c>
      <c r="S707" s="1" t="s">
        <v>1729</v>
      </c>
      <c r="T707" s="1" t="s">
        <v>1734</v>
      </c>
      <c r="U707" s="1" t="s">
        <v>22</v>
      </c>
      <c r="V707" s="1" t="s">
        <v>22</v>
      </c>
      <c r="W707" s="1" t="s">
        <v>22</v>
      </c>
      <c r="X707" s="1" t="s">
        <v>22</v>
      </c>
      <c r="Y707" s="1" t="s">
        <v>22</v>
      </c>
      <c r="Z707" s="1" t="s">
        <v>22</v>
      </c>
      <c r="AA707" s="1" t="s">
        <v>22</v>
      </c>
      <c r="AB707" s="4" t="s">
        <v>22</v>
      </c>
      <c r="AC707" s="4" t="s">
        <v>22</v>
      </c>
      <c r="BN707" s="1" t="str">
        <v>LOMARTOV SL</v>
      </c>
      <c r="BO707" t="s">
        <v>2797</v>
      </c>
      <c r="BP707" cm="1">
        <f t="array" ref="BP707">SUM(IF(FREQUENCY(IF($R$2:$R$3000=BO707, MATCH($C$2:$C$3000, $C$2:$C$3000, 0)), ROW($C$2:$C$3000)-ROW($C$2)+1), 1))</f>
        <v>1</v>
      </c>
      <c r="BV707" t="str">
        <v>LOMARTOV SL</v>
      </c>
      <c r="BW707" cm="1">
        <f t="array" ref="BW707">SUM(--(FREQUENCY(IF($R$2:$R$1538=BV707, MATCH($C$2:$C$1538, $C$2:$C$1538, 0)), ROW($C$2:$C$1538)-ROW($C$2)+1)&gt;0))</f>
        <v>1</v>
      </c>
    </row>
    <row r="708" spans="1:75" ht="31.8" customHeight="1" x14ac:dyDescent="0.3">
      <c r="A708" s="56">
        <v>15</v>
      </c>
      <c r="B708" s="54" t="s">
        <v>3713</v>
      </c>
      <c r="C708" s="1" t="s">
        <v>1716</v>
      </c>
      <c r="D708" s="1" t="s">
        <v>1717</v>
      </c>
      <c r="E708" s="1">
        <v>774199</v>
      </c>
      <c r="F708" s="21">
        <v>43009</v>
      </c>
      <c r="G708" s="21">
        <v>45016</v>
      </c>
      <c r="H708" s="1" t="s">
        <v>22</v>
      </c>
      <c r="I708" s="1" t="s">
        <v>1718</v>
      </c>
      <c r="J708" s="1" t="s">
        <v>22</v>
      </c>
      <c r="K708" s="1" t="s">
        <v>22</v>
      </c>
      <c r="L708" s="1" t="s">
        <v>1219</v>
      </c>
      <c r="M708" s="102" t="s">
        <v>1719</v>
      </c>
      <c r="N708" s="1" t="s">
        <v>1720</v>
      </c>
      <c r="O708" s="1" t="s">
        <v>1721</v>
      </c>
      <c r="P708" s="1" t="s">
        <v>22</v>
      </c>
      <c r="Q708" s="97">
        <f>IFERROR(INDEX(BP:BP, MATCH(R708, BN:BN, 0)), "")</f>
        <v>1</v>
      </c>
      <c r="R708" s="1" t="s">
        <v>1728</v>
      </c>
      <c r="S708" s="1" t="s">
        <v>1729</v>
      </c>
      <c r="T708" s="1" t="s">
        <v>1730</v>
      </c>
      <c r="U708" s="1" t="s">
        <v>22</v>
      </c>
      <c r="V708" s="1" t="s">
        <v>22</v>
      </c>
      <c r="W708" s="1" t="s">
        <v>22</v>
      </c>
      <c r="X708" s="1" t="s">
        <v>22</v>
      </c>
      <c r="Y708" s="1" t="s">
        <v>22</v>
      </c>
      <c r="Z708" s="1" t="s">
        <v>22</v>
      </c>
      <c r="AA708" s="1" t="s">
        <v>22</v>
      </c>
      <c r="AB708" s="4" t="s">
        <v>22</v>
      </c>
      <c r="AC708" s="4" t="s">
        <v>22</v>
      </c>
      <c r="BN708" s="93" t="str">
        <v>T.EN NETHERLANDS B V</v>
      </c>
      <c r="BO708" t="s">
        <v>2799</v>
      </c>
      <c r="BP708" cm="1">
        <f t="array" ref="BP708">SUM(IF(FREQUENCY(IF($R$2:$R$3000=BO708, MATCH($C$2:$C$3000, $C$2:$C$3000, 0)), ROW($C$2:$C$3000)-ROW($C$2)+1), 1))</f>
        <v>1</v>
      </c>
      <c r="BV708" t="str">
        <v>T.EN NETHERLANDS B V</v>
      </c>
      <c r="BW708" cm="1">
        <f t="array" ref="BW708">SUM(--(FREQUENCY(IF($R$2:$R$1538=BV708, MATCH($C$2:$C$1538, $C$2:$C$1538, 0)), ROW($C$2:$C$1538)-ROW($C$2)+1)&gt;0))</f>
        <v>1</v>
      </c>
    </row>
    <row r="709" spans="1:75" ht="31.8" customHeight="1" x14ac:dyDescent="0.3">
      <c r="A709" s="56">
        <v>15</v>
      </c>
      <c r="B709" s="54" t="s">
        <v>3713</v>
      </c>
      <c r="C709" s="1" t="s">
        <v>1716</v>
      </c>
      <c r="D709" s="1" t="s">
        <v>1717</v>
      </c>
      <c r="E709" s="1">
        <v>774199</v>
      </c>
      <c r="F709" s="21">
        <v>43009</v>
      </c>
      <c r="G709" s="21">
        <v>45016</v>
      </c>
      <c r="H709" s="1" t="s">
        <v>22</v>
      </c>
      <c r="I709" s="1" t="s">
        <v>1718</v>
      </c>
      <c r="J709" s="1" t="s">
        <v>22</v>
      </c>
      <c r="K709" s="1" t="s">
        <v>22</v>
      </c>
      <c r="L709" s="1" t="s">
        <v>1219</v>
      </c>
      <c r="M709" s="102" t="s">
        <v>1719</v>
      </c>
      <c r="N709" s="1" t="s">
        <v>1720</v>
      </c>
      <c r="O709" s="1" t="s">
        <v>1721</v>
      </c>
      <c r="P709" s="1" t="s">
        <v>22</v>
      </c>
      <c r="Q709" s="97">
        <f>IFERROR(INDEX(BP:BP, MATCH(R709, BN:BN, 0)), "")</f>
        <v>1</v>
      </c>
      <c r="R709" s="1" t="s">
        <v>1745</v>
      </c>
      <c r="S709" s="1" t="s">
        <v>1729</v>
      </c>
      <c r="T709" s="1" t="s">
        <v>1746</v>
      </c>
      <c r="U709" s="1" t="s">
        <v>22</v>
      </c>
      <c r="V709" s="1" t="s">
        <v>22</v>
      </c>
      <c r="W709" s="1" t="s">
        <v>22</v>
      </c>
      <c r="X709" s="1" t="s">
        <v>22</v>
      </c>
      <c r="Y709" s="1" t="s">
        <v>22</v>
      </c>
      <c r="Z709" s="1" t="s">
        <v>22</v>
      </c>
      <c r="AA709" s="1" t="s">
        <v>22</v>
      </c>
      <c r="AB709" s="4" t="s">
        <v>22</v>
      </c>
      <c r="AC709" s="4" t="s">
        <v>22</v>
      </c>
      <c r="BN709" s="1" t="str">
        <v>TECHNIP ENERGIES FRANCE</v>
      </c>
      <c r="BO709" t="s">
        <v>2801</v>
      </c>
      <c r="BP709" cm="1">
        <f t="array" ref="BP709">SUM(IF(FREQUENCY(IF($R$2:$R$3000=BO709, MATCH($C$2:$C$3000, $C$2:$C$3000, 0)), ROW($C$2:$C$3000)-ROW($C$2)+1), 1))</f>
        <v>1</v>
      </c>
      <c r="BV709" t="str">
        <v>TECHNIP ENERGIES FRANCE</v>
      </c>
      <c r="BW709" cm="1">
        <f t="array" ref="BW709">SUM(--(FREQUENCY(IF($R$2:$R$1538=BV709, MATCH($C$2:$C$1538, $C$2:$C$1538, 0)), ROW($C$2:$C$1538)-ROW($C$2)+1)&gt;0))</f>
        <v>1</v>
      </c>
    </row>
    <row r="710" spans="1:75" ht="31.8" customHeight="1" x14ac:dyDescent="0.3">
      <c r="A710" s="56">
        <v>15</v>
      </c>
      <c r="B710" s="54" t="s">
        <v>3713</v>
      </c>
      <c r="C710" s="1" t="s">
        <v>1716</v>
      </c>
      <c r="D710" s="1" t="s">
        <v>1717</v>
      </c>
      <c r="E710" s="1">
        <v>774199</v>
      </c>
      <c r="F710" s="21">
        <v>43009</v>
      </c>
      <c r="G710" s="21">
        <v>45016</v>
      </c>
      <c r="H710" s="1" t="s">
        <v>22</v>
      </c>
      <c r="I710" s="1" t="s">
        <v>1718</v>
      </c>
      <c r="J710" s="1" t="s">
        <v>22</v>
      </c>
      <c r="K710" s="1" t="s">
        <v>22</v>
      </c>
      <c r="L710" s="1" t="s">
        <v>1219</v>
      </c>
      <c r="M710" s="102" t="s">
        <v>1719</v>
      </c>
      <c r="N710" s="1" t="s">
        <v>1720</v>
      </c>
      <c r="O710" s="1" t="s">
        <v>1721</v>
      </c>
      <c r="P710" s="1" t="s">
        <v>22</v>
      </c>
      <c r="Q710" s="97">
        <f>IFERROR(INDEX(BP:BP, MATCH(R710, BN:BN, 0)), "")</f>
        <v>1</v>
      </c>
      <c r="R710" s="1" t="s">
        <v>1791</v>
      </c>
      <c r="S710" s="1" t="s">
        <v>1773</v>
      </c>
      <c r="T710" s="1" t="s">
        <v>1792</v>
      </c>
      <c r="U710" s="1" t="s">
        <v>22</v>
      </c>
      <c r="V710" s="1" t="s">
        <v>22</v>
      </c>
      <c r="W710" s="1" t="s">
        <v>22</v>
      </c>
      <c r="X710" s="1" t="s">
        <v>22</v>
      </c>
      <c r="Y710" s="1" t="s">
        <v>22</v>
      </c>
      <c r="Z710" s="1" t="s">
        <v>22</v>
      </c>
      <c r="AA710" s="1" t="s">
        <v>22</v>
      </c>
      <c r="AB710" s="4" t="s">
        <v>22</v>
      </c>
      <c r="AC710" s="4" t="s">
        <v>22</v>
      </c>
      <c r="BN710" s="93" t="str">
        <v>TECHNIP ENERGIES ITALY SPA</v>
      </c>
      <c r="BO710" t="s">
        <v>2803</v>
      </c>
      <c r="BP710" cm="1">
        <f t="array" ref="BP710">SUM(IF(FREQUENCY(IF($R$2:$R$3000=BO710, MATCH($C$2:$C$3000, $C$2:$C$3000, 0)), ROW($C$2:$C$3000)-ROW($C$2)+1), 1))</f>
        <v>1</v>
      </c>
      <c r="BV710" t="str">
        <v>TECHNIP ENERGIES ITALY SPA</v>
      </c>
      <c r="BW710" cm="1">
        <f t="array" ref="BW710">SUM(--(FREQUENCY(IF($R$2:$R$1538=BV710, MATCH($C$2:$C$1538, $C$2:$C$1538, 0)), ROW($C$2:$C$1538)-ROW($C$2)+1)&gt;0))</f>
        <v>1</v>
      </c>
    </row>
    <row r="711" spans="1:75" ht="31.8" customHeight="1" x14ac:dyDescent="0.3">
      <c r="A711" s="56">
        <v>15</v>
      </c>
      <c r="B711" s="54" t="s">
        <v>3713</v>
      </c>
      <c r="C711" s="1" t="s">
        <v>1716</v>
      </c>
      <c r="D711" s="1" t="s">
        <v>1717</v>
      </c>
      <c r="E711" s="1">
        <v>774199</v>
      </c>
      <c r="F711" s="21">
        <v>43009</v>
      </c>
      <c r="G711" s="21">
        <v>45016</v>
      </c>
      <c r="H711" s="1" t="s">
        <v>22</v>
      </c>
      <c r="I711" s="1" t="s">
        <v>1718</v>
      </c>
      <c r="J711" s="1" t="s">
        <v>22</v>
      </c>
      <c r="K711" s="1" t="s">
        <v>22</v>
      </c>
      <c r="L711" s="1" t="s">
        <v>1219</v>
      </c>
      <c r="M711" s="102" t="s">
        <v>1719</v>
      </c>
      <c r="N711" s="1" t="s">
        <v>1720</v>
      </c>
      <c r="O711" s="1" t="s">
        <v>1721</v>
      </c>
      <c r="P711" s="1" t="s">
        <v>22</v>
      </c>
      <c r="Q711" s="97">
        <f>IFERROR(INDEX(BP:BP, MATCH(R711, BN:BN, 0)), "")</f>
        <v>2</v>
      </c>
      <c r="R711" s="1" t="s">
        <v>1793</v>
      </c>
      <c r="S711" s="1" t="s">
        <v>1773</v>
      </c>
      <c r="T711" s="1" t="s">
        <v>1794</v>
      </c>
      <c r="U711" s="1" t="s">
        <v>22</v>
      </c>
      <c r="V711" s="1" t="s">
        <v>22</v>
      </c>
      <c r="W711" s="1" t="s">
        <v>22</v>
      </c>
      <c r="X711" s="1" t="s">
        <v>22</v>
      </c>
      <c r="Y711" s="1" t="s">
        <v>22</v>
      </c>
      <c r="Z711" s="1" t="s">
        <v>22</v>
      </c>
      <c r="AA711" s="1" t="s">
        <v>22</v>
      </c>
      <c r="AB711" s="4" t="s">
        <v>22</v>
      </c>
      <c r="AC711" s="4" t="s">
        <v>22</v>
      </c>
      <c r="BN711" s="1" t="str">
        <v>ABS-INTERNATIONAL</v>
      </c>
      <c r="BO711" t="s">
        <v>2810</v>
      </c>
      <c r="BP711" cm="1">
        <f t="array" ref="BP711">SUM(IF(FREQUENCY(IF($R$2:$R$3000=BO711, MATCH($C$2:$C$3000, $C$2:$C$3000, 0)), ROW($C$2:$C$3000)-ROW($C$2)+1), 1))</f>
        <v>1</v>
      </c>
      <c r="BV711" t="str">
        <v>ABS-INTERNATIONAL</v>
      </c>
      <c r="BW711" cm="1">
        <f t="array" ref="BW711">SUM(--(FREQUENCY(IF($R$2:$R$1538=BV711, MATCH($C$2:$C$1538, $C$2:$C$1538, 0)), ROW($C$2:$C$1538)-ROW($C$2)+1)&gt;0))</f>
        <v>1</v>
      </c>
    </row>
    <row r="712" spans="1:75" ht="31.8" customHeight="1" x14ac:dyDescent="0.3">
      <c r="A712" s="56">
        <v>15</v>
      </c>
      <c r="B712" s="54" t="s">
        <v>3713</v>
      </c>
      <c r="C712" s="1" t="s">
        <v>1716</v>
      </c>
      <c r="D712" s="1" t="s">
        <v>1717</v>
      </c>
      <c r="E712" s="1">
        <v>774199</v>
      </c>
      <c r="F712" s="21">
        <v>43009</v>
      </c>
      <c r="G712" s="21">
        <v>45016</v>
      </c>
      <c r="H712" s="1" t="s">
        <v>22</v>
      </c>
      <c r="I712" s="1" t="s">
        <v>1718</v>
      </c>
      <c r="J712" s="1" t="s">
        <v>22</v>
      </c>
      <c r="K712" s="1" t="s">
        <v>22</v>
      </c>
      <c r="L712" s="1" t="s">
        <v>1219</v>
      </c>
      <c r="M712" s="102" t="s">
        <v>1719</v>
      </c>
      <c r="N712" s="1" t="s">
        <v>1720</v>
      </c>
      <c r="O712" s="1" t="s">
        <v>1721</v>
      </c>
      <c r="P712" s="1" t="s">
        <v>22</v>
      </c>
      <c r="Q712" s="97">
        <f>IFERROR(INDEX(BP:BP, MATCH(R712, BN:BN, 0)), "")</f>
        <v>1</v>
      </c>
      <c r="R712" s="1" t="s">
        <v>1814</v>
      </c>
      <c r="S712" s="1" t="s">
        <v>1812</v>
      </c>
      <c r="T712" s="1" t="s">
        <v>1815</v>
      </c>
      <c r="U712" s="1" t="s">
        <v>22</v>
      </c>
      <c r="V712" s="1" t="s">
        <v>22</v>
      </c>
      <c r="W712" s="1" t="s">
        <v>22</v>
      </c>
      <c r="X712" s="1" t="s">
        <v>22</v>
      </c>
      <c r="Y712" s="1" t="s">
        <v>22</v>
      </c>
      <c r="Z712" s="1" t="s">
        <v>22</v>
      </c>
      <c r="AA712" s="1" t="s">
        <v>22</v>
      </c>
      <c r="AB712" s="4" t="s">
        <v>22</v>
      </c>
      <c r="AC712" s="4" t="s">
        <v>22</v>
      </c>
      <c r="BN712" s="93" t="str">
        <v>AEV ENERGY GMBH</v>
      </c>
      <c r="BO712" t="s">
        <v>2816</v>
      </c>
      <c r="BP712" cm="1">
        <f t="array" ref="BP712">SUM(IF(FREQUENCY(IF($R$2:$R$3000=BO712, MATCH($C$2:$C$3000, $C$2:$C$3000, 0)), ROW($C$2:$C$3000)-ROW($C$2)+1), 1))</f>
        <v>1</v>
      </c>
      <c r="BV712" t="str">
        <v>AEV ENERGY GMBH</v>
      </c>
      <c r="BW712" cm="1">
        <f t="array" ref="BW712">SUM(--(FREQUENCY(IF($R$2:$R$1538=BV712, MATCH($C$2:$C$1538, $C$2:$C$1538, 0)), ROW($C$2:$C$1538)-ROW($C$2)+1)&gt;0))</f>
        <v>1</v>
      </c>
    </row>
    <row r="713" spans="1:75" ht="31.8" customHeight="1" x14ac:dyDescent="0.3">
      <c r="A713" s="56">
        <v>15</v>
      </c>
      <c r="B713" s="54" t="s">
        <v>3713</v>
      </c>
      <c r="C713" s="1" t="s">
        <v>1716</v>
      </c>
      <c r="D713" s="1" t="s">
        <v>1717</v>
      </c>
      <c r="E713" s="1">
        <v>774199</v>
      </c>
      <c r="F713" s="21">
        <v>43009</v>
      </c>
      <c r="G713" s="21">
        <v>45016</v>
      </c>
      <c r="H713" s="1" t="s">
        <v>22</v>
      </c>
      <c r="I713" s="1" t="s">
        <v>1718</v>
      </c>
      <c r="J713" s="1" t="s">
        <v>22</v>
      </c>
      <c r="K713" s="1" t="s">
        <v>22</v>
      </c>
      <c r="L713" s="1" t="s">
        <v>1219</v>
      </c>
      <c r="M713" s="102" t="s">
        <v>1719</v>
      </c>
      <c r="N713" s="1" t="s">
        <v>1720</v>
      </c>
      <c r="O713" s="1" t="s">
        <v>1721</v>
      </c>
      <c r="P713" s="1" t="s">
        <v>22</v>
      </c>
      <c r="Q713" s="97">
        <f>IFERROR(INDEX(BP:BP, MATCH(R713, BN:BN, 0)), "")</f>
        <v>2</v>
      </c>
      <c r="R713" s="1" t="s">
        <v>1751</v>
      </c>
      <c r="S713" s="1" t="s">
        <v>1512</v>
      </c>
      <c r="T713" s="1" t="s">
        <v>1752</v>
      </c>
      <c r="U713" s="1" t="s">
        <v>22</v>
      </c>
      <c r="V713" s="1" t="s">
        <v>22</v>
      </c>
      <c r="W713" s="1" t="s">
        <v>22</v>
      </c>
      <c r="X713" s="1" t="s">
        <v>22</v>
      </c>
      <c r="Y713" s="1" t="s">
        <v>22</v>
      </c>
      <c r="Z713" s="1" t="s">
        <v>22</v>
      </c>
      <c r="AA713" s="1" t="s">
        <v>22</v>
      </c>
      <c r="AB713" s="4" t="s">
        <v>22</v>
      </c>
      <c r="AC713" s="4" t="s">
        <v>22</v>
      </c>
      <c r="BN713" s="1" t="str">
        <v>AYUNTAMIENTO DE ARAS DE LOS OLMOS</v>
      </c>
      <c r="BO713" t="s">
        <v>2819</v>
      </c>
      <c r="BP713" cm="1">
        <f t="array" ref="BP713">SUM(IF(FREQUENCY(IF($R$2:$R$3000=BO713, MATCH($C$2:$C$3000, $C$2:$C$3000, 0)), ROW($C$2:$C$3000)-ROW($C$2)+1), 1))</f>
        <v>1</v>
      </c>
      <c r="BV713" t="str">
        <v>AYUNTAMIENTO DE ARAS DE LOS OLMOS</v>
      </c>
      <c r="BW713" cm="1">
        <f t="array" ref="BW713">SUM(--(FREQUENCY(IF($R$2:$R$1538=BV713, MATCH($C$2:$C$1538, $C$2:$C$1538, 0)), ROW($C$2:$C$1538)-ROW($C$2)+1)&gt;0))</f>
        <v>1</v>
      </c>
    </row>
    <row r="714" spans="1:75" ht="31.8" customHeight="1" x14ac:dyDescent="0.3">
      <c r="A714" s="56">
        <v>15</v>
      </c>
      <c r="B714" s="54" t="s">
        <v>3713</v>
      </c>
      <c r="C714" s="1" t="s">
        <v>1716</v>
      </c>
      <c r="D714" s="1" t="s">
        <v>1717</v>
      </c>
      <c r="E714" s="1">
        <v>774199</v>
      </c>
      <c r="F714" s="21">
        <v>43009</v>
      </c>
      <c r="G714" s="21">
        <v>45016</v>
      </c>
      <c r="H714" s="1" t="s">
        <v>22</v>
      </c>
      <c r="I714" s="1" t="s">
        <v>1718</v>
      </c>
      <c r="J714" s="1" t="s">
        <v>22</v>
      </c>
      <c r="K714" s="1" t="s">
        <v>22</v>
      </c>
      <c r="L714" s="1" t="s">
        <v>1219</v>
      </c>
      <c r="M714" s="102" t="s">
        <v>1719</v>
      </c>
      <c r="N714" s="1" t="s">
        <v>1720</v>
      </c>
      <c r="O714" s="1" t="s">
        <v>1721</v>
      </c>
      <c r="P714" s="1" t="s">
        <v>22</v>
      </c>
      <c r="Q714" s="97">
        <f>IFERROR(INDEX(BP:BP, MATCH(R714, BN:BN, 0)), "")</f>
        <v>1</v>
      </c>
      <c r="R714" s="1" t="s">
        <v>1740</v>
      </c>
      <c r="S714" s="1" t="s">
        <v>1729</v>
      </c>
      <c r="T714" s="1" t="s">
        <v>1741</v>
      </c>
      <c r="U714" s="1" t="s">
        <v>22</v>
      </c>
      <c r="V714" s="1" t="s">
        <v>22</v>
      </c>
      <c r="W714" s="1" t="s">
        <v>22</v>
      </c>
      <c r="X714" s="1" t="s">
        <v>22</v>
      </c>
      <c r="Y714" s="1" t="s">
        <v>22</v>
      </c>
      <c r="Z714" s="1" t="s">
        <v>22</v>
      </c>
      <c r="AA714" s="1" t="s">
        <v>22</v>
      </c>
      <c r="AB714" s="4" t="s">
        <v>22</v>
      </c>
      <c r="AC714" s="4" t="s">
        <v>22</v>
      </c>
      <c r="BN714" s="93" t="str">
        <v>BIOCLEAR EARTH BV</v>
      </c>
      <c r="BO714" t="s">
        <v>2821</v>
      </c>
      <c r="BP714" cm="1">
        <f t="array" ref="BP714">SUM(IF(FREQUENCY(IF($R$2:$R$3000=BO714, MATCH($C$2:$C$3000, $C$2:$C$3000, 0)), ROW($C$2:$C$3000)-ROW($C$2)+1), 1))</f>
        <v>1</v>
      </c>
      <c r="BV714" t="str">
        <v>BIOCLEAR EARTH BV</v>
      </c>
      <c r="BW714" cm="1">
        <f t="array" ref="BW714">SUM(--(FREQUENCY(IF($R$2:$R$1538=BV714, MATCH($C$2:$C$1538, $C$2:$C$1538, 0)), ROW($C$2:$C$1538)-ROW($C$2)+1)&gt;0))</f>
        <v>1</v>
      </c>
    </row>
    <row r="715" spans="1:75" ht="31.8" customHeight="1" x14ac:dyDescent="0.3">
      <c r="A715" s="56">
        <v>15</v>
      </c>
      <c r="B715" s="54" t="s">
        <v>3713</v>
      </c>
      <c r="C715" s="1" t="s">
        <v>1716</v>
      </c>
      <c r="D715" s="1" t="s">
        <v>1717</v>
      </c>
      <c r="E715" s="1">
        <v>774199</v>
      </c>
      <c r="F715" s="21">
        <v>43009</v>
      </c>
      <c r="G715" s="21">
        <v>45016</v>
      </c>
      <c r="H715" s="1" t="s">
        <v>22</v>
      </c>
      <c r="I715" s="1" t="s">
        <v>1718</v>
      </c>
      <c r="J715" s="1" t="s">
        <v>22</v>
      </c>
      <c r="K715" s="1" t="s">
        <v>22</v>
      </c>
      <c r="L715" s="1" t="s">
        <v>1219</v>
      </c>
      <c r="M715" s="102" t="s">
        <v>1719</v>
      </c>
      <c r="N715" s="1" t="s">
        <v>1720</v>
      </c>
      <c r="O715" s="1" t="s">
        <v>1721</v>
      </c>
      <c r="P715" s="1" t="s">
        <v>689</v>
      </c>
      <c r="Q715" s="97">
        <f>IFERROR(INDEX(BP:BP, MATCH(R715, BN:BN, 0)), "")</f>
        <v>2</v>
      </c>
      <c r="R715" s="1" t="s">
        <v>1742</v>
      </c>
      <c r="S715" s="1" t="s">
        <v>1729</v>
      </c>
      <c r="T715" s="1" t="s">
        <v>942</v>
      </c>
      <c r="U715" s="1" t="s">
        <v>22</v>
      </c>
      <c r="V715" s="1" t="s">
        <v>22</v>
      </c>
      <c r="W715" s="1" t="s">
        <v>22</v>
      </c>
      <c r="X715" s="1" t="s">
        <v>22</v>
      </c>
      <c r="Y715" s="1" t="s">
        <v>22</v>
      </c>
      <c r="Z715" s="1" t="s">
        <v>22</v>
      </c>
      <c r="AA715" s="1" t="s">
        <v>22</v>
      </c>
      <c r="AB715" s="4" t="s">
        <v>22</v>
      </c>
      <c r="AC715" s="4" t="s">
        <v>22</v>
      </c>
      <c r="BN715" s="1" t="str">
        <v>BIOENERGIE VERBUND EV</v>
      </c>
      <c r="BO715" t="s">
        <v>2823</v>
      </c>
      <c r="BP715" cm="1">
        <f t="array" ref="BP715">SUM(IF(FREQUENCY(IF($R$2:$R$3000=BO715, MATCH($C$2:$C$3000, $C$2:$C$3000, 0)), ROW($C$2:$C$3000)-ROW($C$2)+1), 1))</f>
        <v>1</v>
      </c>
      <c r="BV715" t="str">
        <v>BIOENERGIE VERBUND EV</v>
      </c>
      <c r="BW715" cm="1">
        <f t="array" ref="BW715">SUM(--(FREQUENCY(IF($R$2:$R$1538=BV715, MATCH($C$2:$C$1538, $C$2:$C$1538, 0)), ROW($C$2:$C$1538)-ROW($C$2)+1)&gt;0))</f>
        <v>1</v>
      </c>
    </row>
    <row r="716" spans="1:75" ht="31.8" customHeight="1" x14ac:dyDescent="0.3">
      <c r="A716" s="56">
        <v>15</v>
      </c>
      <c r="B716" s="54" t="s">
        <v>3713</v>
      </c>
      <c r="C716" s="1" t="s">
        <v>1716</v>
      </c>
      <c r="D716" s="1" t="s">
        <v>1717</v>
      </c>
      <c r="E716" s="1">
        <v>774199</v>
      </c>
      <c r="F716" s="21">
        <v>43009</v>
      </c>
      <c r="G716" s="21">
        <v>45016</v>
      </c>
      <c r="H716" s="1" t="s">
        <v>22</v>
      </c>
      <c r="I716" s="1" t="s">
        <v>1718</v>
      </c>
      <c r="J716" s="1" t="s">
        <v>22</v>
      </c>
      <c r="K716" s="1" t="s">
        <v>22</v>
      </c>
      <c r="L716" s="1" t="s">
        <v>1219</v>
      </c>
      <c r="M716" s="102" t="s">
        <v>1719</v>
      </c>
      <c r="N716" s="1" t="s">
        <v>1720</v>
      </c>
      <c r="O716" s="1" t="s">
        <v>1721</v>
      </c>
      <c r="P716" s="1" t="s">
        <v>689</v>
      </c>
      <c r="Q716" s="97">
        <f>IFERROR(INDEX(BP:BP, MATCH(R716, BN:BN, 0)), "")</f>
        <v>1</v>
      </c>
      <c r="R716" s="1" t="s">
        <v>1743</v>
      </c>
      <c r="S716" s="1" t="s">
        <v>1729</v>
      </c>
      <c r="T716" s="1" t="s">
        <v>1744</v>
      </c>
      <c r="U716" s="1" t="s">
        <v>22</v>
      </c>
      <c r="V716" s="1" t="s">
        <v>22</v>
      </c>
      <c r="W716" s="1" t="s">
        <v>22</v>
      </c>
      <c r="X716" s="1" t="s">
        <v>22</v>
      </c>
      <c r="Y716" s="1" t="s">
        <v>22</v>
      </c>
      <c r="Z716" s="1" t="s">
        <v>22</v>
      </c>
      <c r="AA716" s="1" t="s">
        <v>22</v>
      </c>
      <c r="AB716" s="4" t="s">
        <v>22</v>
      </c>
      <c r="AC716" s="4" t="s">
        <v>22</v>
      </c>
      <c r="BN716" s="93" t="str">
        <v>BRANDENBURGISCHE TECHNISCHE UNIVERSITAT COTTBUS-SENFTENBERG</v>
      </c>
      <c r="BO716" t="s">
        <v>2825</v>
      </c>
      <c r="BP716" cm="1">
        <f t="array" ref="BP716">SUM(IF(FREQUENCY(IF($R$2:$R$3000=BO716, MATCH($C$2:$C$3000, $C$2:$C$3000, 0)), ROW($C$2:$C$3000)-ROW($C$2)+1), 1))</f>
        <v>1</v>
      </c>
      <c r="BV716" t="str">
        <v>BRANDENBURGISCHE TECHNISCHE UNIVERSITAT COTTBUS-SENFTENBERG</v>
      </c>
      <c r="BW716" cm="1">
        <f t="array" ref="BW716">SUM(--(FREQUENCY(IF($R$2:$R$1538=BV716, MATCH($C$2:$C$1538, $C$2:$C$1538, 0)), ROW($C$2:$C$1538)-ROW($C$2)+1)&gt;0))</f>
        <v>1</v>
      </c>
    </row>
    <row r="717" spans="1:75" ht="31.8" customHeight="1" x14ac:dyDescent="0.3">
      <c r="A717" s="56">
        <v>15</v>
      </c>
      <c r="B717" s="54" t="s">
        <v>3713</v>
      </c>
      <c r="C717" s="1" t="s">
        <v>1716</v>
      </c>
      <c r="D717" s="1" t="s">
        <v>1717</v>
      </c>
      <c r="E717" s="1">
        <v>774199</v>
      </c>
      <c r="F717" s="21">
        <v>43009</v>
      </c>
      <c r="G717" s="21">
        <v>45016</v>
      </c>
      <c r="H717" s="1" t="s">
        <v>22</v>
      </c>
      <c r="I717" s="1" t="s">
        <v>1718</v>
      </c>
      <c r="J717" s="1" t="s">
        <v>22</v>
      </c>
      <c r="K717" s="1" t="s">
        <v>22</v>
      </c>
      <c r="L717" s="1" t="s">
        <v>1219</v>
      </c>
      <c r="M717" s="102" t="s">
        <v>1719</v>
      </c>
      <c r="N717" s="1" t="s">
        <v>1720</v>
      </c>
      <c r="O717" s="1" t="s">
        <v>1721</v>
      </c>
      <c r="P717" s="1" t="s">
        <v>22</v>
      </c>
      <c r="Q717" s="97">
        <f>IFERROR(INDEX(BP:BP, MATCH(R717, BN:BN, 0)), "")</f>
        <v>1</v>
      </c>
      <c r="R717" s="1" t="s">
        <v>1795</v>
      </c>
      <c r="S717" s="1" t="s">
        <v>1796</v>
      </c>
      <c r="T717" s="1" t="s">
        <v>1521</v>
      </c>
      <c r="U717" s="1" t="s">
        <v>22</v>
      </c>
      <c r="V717" s="1" t="s">
        <v>22</v>
      </c>
      <c r="W717" s="1" t="s">
        <v>22</v>
      </c>
      <c r="X717" s="1" t="s">
        <v>22</v>
      </c>
      <c r="Y717" s="1" t="s">
        <v>22</v>
      </c>
      <c r="Z717" s="1" t="s">
        <v>22</v>
      </c>
      <c r="AA717" s="1" t="s">
        <v>22</v>
      </c>
      <c r="AB717" s="4" t="s">
        <v>22</v>
      </c>
      <c r="AC717" s="4" t="s">
        <v>22</v>
      </c>
      <c r="BN717" s="1" t="str">
        <v>DARWIN BIOPROSPECTING EXCELLENCE SOCIEDAD LIMITADA</v>
      </c>
      <c r="BO717" t="s">
        <v>2828</v>
      </c>
      <c r="BP717" cm="1">
        <f t="array" ref="BP717">SUM(IF(FREQUENCY(IF($R$2:$R$3000=BO717, MATCH($C$2:$C$3000, $C$2:$C$3000, 0)), ROW($C$2:$C$3000)-ROW($C$2)+1), 1))</f>
        <v>1</v>
      </c>
      <c r="BV717" t="str">
        <v>DARWIN BIOPROSPECTING EXCELLENCE SOCIEDAD LIMITADA</v>
      </c>
      <c r="BW717" cm="1">
        <f t="array" ref="BW717">SUM(--(FREQUENCY(IF($R$2:$R$1538=BV717, MATCH($C$2:$C$1538, $C$2:$C$1538, 0)), ROW($C$2:$C$1538)-ROW($C$2)+1)&gt;0))</f>
        <v>1</v>
      </c>
    </row>
    <row r="718" spans="1:75" ht="31.8" customHeight="1" x14ac:dyDescent="0.3">
      <c r="A718" s="56">
        <v>15</v>
      </c>
      <c r="B718" s="54" t="s">
        <v>3713</v>
      </c>
      <c r="C718" s="1" t="s">
        <v>1716</v>
      </c>
      <c r="D718" s="1" t="s">
        <v>1717</v>
      </c>
      <c r="E718" s="1">
        <v>774199</v>
      </c>
      <c r="F718" s="21">
        <v>43009</v>
      </c>
      <c r="G718" s="21">
        <v>45016</v>
      </c>
      <c r="H718" s="1" t="s">
        <v>22</v>
      </c>
      <c r="I718" s="1" t="s">
        <v>1718</v>
      </c>
      <c r="J718" s="1" t="s">
        <v>22</v>
      </c>
      <c r="K718" s="1" t="s">
        <v>22</v>
      </c>
      <c r="L718" s="1" t="s">
        <v>1219</v>
      </c>
      <c r="M718" s="102" t="s">
        <v>1719</v>
      </c>
      <c r="N718" s="1" t="s">
        <v>1720</v>
      </c>
      <c r="O718" s="1" t="s">
        <v>1721</v>
      </c>
      <c r="P718" s="1" t="s">
        <v>22</v>
      </c>
      <c r="Q718" s="97">
        <f>IFERROR(INDEX(BP:BP, MATCH(R718, BN:BN, 0)), "")</f>
        <v>1</v>
      </c>
      <c r="R718" s="1" t="s">
        <v>1801</v>
      </c>
      <c r="S718" s="1" t="s">
        <v>1796</v>
      </c>
      <c r="T718" s="1" t="s">
        <v>1802</v>
      </c>
      <c r="U718" s="1" t="s">
        <v>22</v>
      </c>
      <c r="V718" s="1" t="s">
        <v>22</v>
      </c>
      <c r="W718" s="1" t="s">
        <v>22</v>
      </c>
      <c r="X718" s="1" t="s">
        <v>22</v>
      </c>
      <c r="Y718" s="1" t="s">
        <v>22</v>
      </c>
      <c r="Z718" s="1" t="s">
        <v>22</v>
      </c>
      <c r="AA718" s="1" t="s">
        <v>22</v>
      </c>
      <c r="AB718" s="4" t="s">
        <v>22</v>
      </c>
      <c r="AC718" s="4" t="s">
        <v>22</v>
      </c>
      <c r="BN718" s="93" t="str">
        <v>DRAXIS RESEARCH VENTURES ASTIKI MI KERDOSKOPIKI ETAIRIA</v>
      </c>
      <c r="BO718" t="s">
        <v>2835</v>
      </c>
      <c r="BP718" cm="1">
        <f t="array" ref="BP718">SUM(IF(FREQUENCY(IF($R$2:$R$3000=BO718, MATCH($C$2:$C$3000, $C$2:$C$3000, 0)), ROW($C$2:$C$3000)-ROW($C$2)+1), 1))</f>
        <v>1</v>
      </c>
      <c r="BV718" t="str">
        <v>DRAXIS RESEARCH VENTURES ASTIKI MI KERDOSKOPIKI ETAIRIA</v>
      </c>
      <c r="BW718" cm="1">
        <f t="array" ref="BW718">SUM(--(FREQUENCY(IF($R$2:$R$1538=BV718, MATCH($C$2:$C$1538, $C$2:$C$1538, 0)), ROW($C$2:$C$1538)-ROW($C$2)+1)&gt;0))</f>
        <v>1</v>
      </c>
    </row>
    <row r="719" spans="1:75" ht="31.8" customHeight="1" x14ac:dyDescent="0.3">
      <c r="A719" s="56">
        <v>15</v>
      </c>
      <c r="B719" s="54" t="s">
        <v>3713</v>
      </c>
      <c r="C719" s="1" t="s">
        <v>1716</v>
      </c>
      <c r="D719" s="1" t="s">
        <v>1717</v>
      </c>
      <c r="E719" s="1">
        <v>774199</v>
      </c>
      <c r="F719" s="21">
        <v>43009</v>
      </c>
      <c r="G719" s="21">
        <v>45016</v>
      </c>
      <c r="H719" s="1" t="s">
        <v>22</v>
      </c>
      <c r="I719" s="1" t="s">
        <v>1718</v>
      </c>
      <c r="J719" s="1" t="s">
        <v>22</v>
      </c>
      <c r="K719" s="1" t="s">
        <v>22</v>
      </c>
      <c r="L719" s="1" t="s">
        <v>1219</v>
      </c>
      <c r="M719" s="102" t="s">
        <v>1719</v>
      </c>
      <c r="N719" s="1" t="s">
        <v>1720</v>
      </c>
      <c r="O719" s="1" t="s">
        <v>1721</v>
      </c>
      <c r="P719" s="1" t="s">
        <v>689</v>
      </c>
      <c r="Q719" s="97">
        <f>IFERROR(INDEX(BP:BP, MATCH(R719, BN:BN, 0)), "")</f>
        <v>1</v>
      </c>
      <c r="R719" s="1" t="s">
        <v>1797</v>
      </c>
      <c r="S719" s="1" t="s">
        <v>1796</v>
      </c>
      <c r="T719" s="1" t="s">
        <v>1798</v>
      </c>
      <c r="U719" s="1" t="s">
        <v>22</v>
      </c>
      <c r="V719" s="1" t="s">
        <v>22</v>
      </c>
      <c r="W719" s="1" t="s">
        <v>22</v>
      </c>
      <c r="X719" s="1" t="s">
        <v>22</v>
      </c>
      <c r="Y719" s="1" t="s">
        <v>22</v>
      </c>
      <c r="Z719" s="1" t="s">
        <v>22</v>
      </c>
      <c r="AA719" s="1" t="s">
        <v>22</v>
      </c>
      <c r="AB719" s="4" t="s">
        <v>22</v>
      </c>
      <c r="AC719" s="4" t="s">
        <v>22</v>
      </c>
      <c r="BN719" s="1" t="str">
        <v>FINRENES OY</v>
      </c>
      <c r="BO719" t="s">
        <v>2839</v>
      </c>
      <c r="BP719" cm="1">
        <f t="array" ref="BP719">SUM(IF(FREQUENCY(IF($R$2:$R$3000=BO719, MATCH($C$2:$C$3000, $C$2:$C$3000, 0)), ROW($C$2:$C$3000)-ROW($C$2)+1), 1))</f>
        <v>1</v>
      </c>
      <c r="BV719" t="str">
        <v>FINRENES OY</v>
      </c>
      <c r="BW719" cm="1">
        <f t="array" ref="BW719">SUM(--(FREQUENCY(IF($R$2:$R$1538=BV719, MATCH($C$2:$C$1538, $C$2:$C$1538, 0)), ROW($C$2:$C$1538)-ROW($C$2)+1)&gt;0))</f>
        <v>1</v>
      </c>
    </row>
    <row r="720" spans="1:75" ht="31.8" customHeight="1" x14ac:dyDescent="0.3">
      <c r="A720" s="56">
        <v>15</v>
      </c>
      <c r="B720" s="54" t="s">
        <v>3713</v>
      </c>
      <c r="C720" s="1" t="s">
        <v>1716</v>
      </c>
      <c r="D720" s="1" t="s">
        <v>1717</v>
      </c>
      <c r="E720" s="1">
        <v>774199</v>
      </c>
      <c r="F720" s="21">
        <v>43009</v>
      </c>
      <c r="G720" s="21">
        <v>45016</v>
      </c>
      <c r="H720" s="1" t="s">
        <v>22</v>
      </c>
      <c r="I720" s="1" t="s">
        <v>1718</v>
      </c>
      <c r="J720" s="1" t="s">
        <v>22</v>
      </c>
      <c r="K720" s="1" t="s">
        <v>22</v>
      </c>
      <c r="L720" s="1" t="s">
        <v>1219</v>
      </c>
      <c r="M720" s="102" t="s">
        <v>1719</v>
      </c>
      <c r="N720" s="1" t="s">
        <v>1720</v>
      </c>
      <c r="O720" s="1" t="s">
        <v>1721</v>
      </c>
      <c r="P720" s="1" t="s">
        <v>22</v>
      </c>
      <c r="Q720" s="97">
        <f>IFERROR(INDEX(BP:BP, MATCH(R720, BN:BN, 0)), "")</f>
        <v>1</v>
      </c>
      <c r="R720" s="1" t="s">
        <v>1764</v>
      </c>
      <c r="S720" s="1" t="s">
        <v>1512</v>
      </c>
      <c r="T720" s="1" t="s">
        <v>1765</v>
      </c>
      <c r="U720" s="1" t="s">
        <v>22</v>
      </c>
      <c r="V720" s="1" t="s">
        <v>22</v>
      </c>
      <c r="W720" s="1" t="s">
        <v>22</v>
      </c>
      <c r="X720" s="1" t="s">
        <v>22</v>
      </c>
      <c r="Y720" s="1" t="s">
        <v>22</v>
      </c>
      <c r="Z720" s="1" t="s">
        <v>22</v>
      </c>
      <c r="AA720" s="1" t="s">
        <v>22</v>
      </c>
      <c r="AB720" s="4" t="s">
        <v>22</v>
      </c>
      <c r="AC720" s="4" t="s">
        <v>22</v>
      </c>
      <c r="BN720" s="93" t="str">
        <v>GASTERRA BV</v>
      </c>
      <c r="BO720" t="s">
        <v>2841</v>
      </c>
      <c r="BP720" cm="1">
        <f t="array" ref="BP720">SUM(IF(FREQUENCY(IF($R$2:$R$3000=BO720, MATCH($C$2:$C$3000, $C$2:$C$3000, 0)), ROW($C$2:$C$3000)-ROW($C$2)+1), 1))</f>
        <v>1</v>
      </c>
      <c r="BV720" t="str">
        <v>GASTERRA BV</v>
      </c>
      <c r="BW720" cm="1">
        <f t="array" ref="BW720">SUM(--(FREQUENCY(IF($R$2:$R$1538=BV720, MATCH($C$2:$C$1538, $C$2:$C$1538, 0)), ROW($C$2:$C$1538)-ROW($C$2)+1)&gt;0))</f>
        <v>1</v>
      </c>
    </row>
    <row r="721" spans="1:75" ht="31.8" customHeight="1" x14ac:dyDescent="0.3">
      <c r="A721" s="56">
        <v>15</v>
      </c>
      <c r="B721" s="54" t="s">
        <v>3713</v>
      </c>
      <c r="C721" s="1" t="s">
        <v>1716</v>
      </c>
      <c r="D721" s="1" t="s">
        <v>1717</v>
      </c>
      <c r="E721" s="1">
        <v>774199</v>
      </c>
      <c r="F721" s="21">
        <v>43009</v>
      </c>
      <c r="G721" s="21">
        <v>45016</v>
      </c>
      <c r="H721" s="1" t="s">
        <v>22</v>
      </c>
      <c r="I721" s="1" t="s">
        <v>1718</v>
      </c>
      <c r="J721" s="1" t="s">
        <v>22</v>
      </c>
      <c r="K721" s="1" t="s">
        <v>22</v>
      </c>
      <c r="L721" s="1" t="s">
        <v>1219</v>
      </c>
      <c r="M721" s="102" t="s">
        <v>1719</v>
      </c>
      <c r="N721" s="1" t="s">
        <v>1720</v>
      </c>
      <c r="O721" s="1" t="s">
        <v>1721</v>
      </c>
      <c r="P721" s="1" t="s">
        <v>22</v>
      </c>
      <c r="Q721" s="97">
        <f>IFERROR(INDEX(BP:BP, MATCH(R721, BN:BN, 0)), "")</f>
        <v>1</v>
      </c>
      <c r="R721" s="1" t="s">
        <v>1824</v>
      </c>
      <c r="S721" s="1" t="s">
        <v>620</v>
      </c>
      <c r="T721" s="1" t="s">
        <v>1825</v>
      </c>
      <c r="U721" s="1" t="s">
        <v>22</v>
      </c>
      <c r="V721" s="1" t="s">
        <v>22</v>
      </c>
      <c r="W721" s="1" t="s">
        <v>22</v>
      </c>
      <c r="X721" s="1" t="s">
        <v>22</v>
      </c>
      <c r="Y721" s="1" t="s">
        <v>22</v>
      </c>
      <c r="Z721" s="1" t="s">
        <v>22</v>
      </c>
      <c r="AA721" s="1" t="s">
        <v>22</v>
      </c>
      <c r="AB721" s="4" t="s">
        <v>22</v>
      </c>
      <c r="AC721" s="4" t="s">
        <v>22</v>
      </c>
      <c r="BN721" s="1" t="str">
        <v>SCIENSEED SL</v>
      </c>
      <c r="BO721" t="s">
        <v>2843</v>
      </c>
      <c r="BP721" cm="1">
        <f t="array" ref="BP721">SUM(IF(FREQUENCY(IF($R$2:$R$3000=BO721, MATCH($C$2:$C$3000, $C$2:$C$3000, 0)), ROW($C$2:$C$3000)-ROW($C$2)+1), 1))</f>
        <v>3</v>
      </c>
      <c r="BV721" t="str">
        <v>SCIENSEED SL</v>
      </c>
      <c r="BW721" cm="1">
        <f t="array" ref="BW721">SUM(--(FREQUENCY(IF($R$2:$R$1538=BV721, MATCH($C$2:$C$1538, $C$2:$C$1538, 0)), ROW($C$2:$C$1538)-ROW($C$2)+1)&gt;0))</f>
        <v>1</v>
      </c>
    </row>
    <row r="722" spans="1:75" ht="31.8" customHeight="1" x14ac:dyDescent="0.3">
      <c r="A722" s="56">
        <v>15</v>
      </c>
      <c r="B722" s="54" t="s">
        <v>3713</v>
      </c>
      <c r="C722" s="1" t="s">
        <v>1716</v>
      </c>
      <c r="D722" s="1" t="s">
        <v>1717</v>
      </c>
      <c r="E722" s="1">
        <v>774199</v>
      </c>
      <c r="F722" s="21">
        <v>43009</v>
      </c>
      <c r="G722" s="21">
        <v>45016</v>
      </c>
      <c r="H722" s="1" t="s">
        <v>22</v>
      </c>
      <c r="I722" s="1" t="s">
        <v>1718</v>
      </c>
      <c r="J722" s="1" t="s">
        <v>22</v>
      </c>
      <c r="K722" s="1" t="s">
        <v>22</v>
      </c>
      <c r="L722" s="1" t="s">
        <v>1219</v>
      </c>
      <c r="M722" s="102" t="s">
        <v>1719</v>
      </c>
      <c r="N722" s="1" t="s">
        <v>1720</v>
      </c>
      <c r="O722" s="1" t="s">
        <v>1721</v>
      </c>
      <c r="P722" s="1" t="s">
        <v>22</v>
      </c>
      <c r="Q722" s="97">
        <f>IFERROR(INDEX(BP:BP, MATCH(R722, BN:BN, 0)), "")</f>
        <v>1</v>
      </c>
      <c r="R722" s="1" t="s">
        <v>1770</v>
      </c>
      <c r="S722" s="1" t="s">
        <v>1512</v>
      </c>
      <c r="T722" s="1" t="s">
        <v>1771</v>
      </c>
      <c r="U722" s="1" t="s">
        <v>22</v>
      </c>
      <c r="V722" s="1" t="s">
        <v>22</v>
      </c>
      <c r="W722" s="1" t="s">
        <v>22</v>
      </c>
      <c r="X722" s="1" t="s">
        <v>22</v>
      </c>
      <c r="Y722" s="1" t="s">
        <v>22</v>
      </c>
      <c r="Z722" s="1" t="s">
        <v>22</v>
      </c>
      <c r="AA722" s="1" t="s">
        <v>22</v>
      </c>
      <c r="AB722" s="4" t="s">
        <v>22</v>
      </c>
      <c r="AC722" s="4" t="s">
        <v>22</v>
      </c>
      <c r="BN722" s="93" t="str">
        <v>TECHNISCHE UNIVERSITAET DRESDEN</v>
      </c>
      <c r="BO722" t="s">
        <v>2847</v>
      </c>
      <c r="BP722" cm="1">
        <f t="array" ref="BP722">SUM(IF(FREQUENCY(IF($R$2:$R$3000=BO722, MATCH($C$2:$C$3000, $C$2:$C$3000, 0)), ROW($C$2:$C$3000)-ROW($C$2)+1), 1))</f>
        <v>1</v>
      </c>
      <c r="BV722" t="str">
        <v>TECHNISCHE UNIVERSITAET DRESDEN</v>
      </c>
      <c r="BW722" cm="1">
        <f t="array" ref="BW722">SUM(--(FREQUENCY(IF($R$2:$R$1538=BV722, MATCH($C$2:$C$1538, $C$2:$C$1538, 0)), ROW($C$2:$C$1538)-ROW($C$2)+1)&gt;0))</f>
        <v>1</v>
      </c>
    </row>
    <row r="723" spans="1:75" ht="31.8" customHeight="1" x14ac:dyDescent="0.3">
      <c r="A723" s="56">
        <v>15</v>
      </c>
      <c r="B723" s="54" t="s">
        <v>3713</v>
      </c>
      <c r="C723" s="1" t="s">
        <v>1836</v>
      </c>
      <c r="D723" s="1" t="s">
        <v>1837</v>
      </c>
      <c r="E723" s="1">
        <v>101131261</v>
      </c>
      <c r="F723" s="21">
        <v>45383</v>
      </c>
      <c r="G723" s="21">
        <v>47026</v>
      </c>
      <c r="H723" s="1" t="s">
        <v>22</v>
      </c>
      <c r="I723" s="1" t="s">
        <v>1838</v>
      </c>
      <c r="J723" s="1" t="s">
        <v>22</v>
      </c>
      <c r="K723" s="1" t="s">
        <v>22</v>
      </c>
      <c r="L723" s="1" t="s">
        <v>1839</v>
      </c>
      <c r="M723" s="102" t="s">
        <v>1840</v>
      </c>
      <c r="N723" s="1" t="s">
        <v>1841</v>
      </c>
      <c r="O723" s="1" t="s">
        <v>1842</v>
      </c>
      <c r="P723" s="1" t="s">
        <v>689</v>
      </c>
      <c r="Q723" s="97">
        <f>IFERROR(INDEX(BP:BP, MATCH(R723, BN:BN, 0)), "")</f>
        <v>1</v>
      </c>
      <c r="R723" s="1" t="s">
        <v>231</v>
      </c>
      <c r="S723" s="1" t="s">
        <v>121</v>
      </c>
      <c r="T723" s="2">
        <v>4050000</v>
      </c>
      <c r="U723" s="1" t="s">
        <v>22</v>
      </c>
      <c r="V723" s="1" t="s">
        <v>22</v>
      </c>
      <c r="W723" s="1" t="s">
        <v>22</v>
      </c>
      <c r="X723" s="1" t="s">
        <v>22</v>
      </c>
      <c r="Y723" s="1" t="s">
        <v>22</v>
      </c>
      <c r="Z723" s="1" t="s">
        <v>22</v>
      </c>
      <c r="AA723" s="1" t="s">
        <v>22</v>
      </c>
      <c r="AB723" s="4" t="s">
        <v>22</v>
      </c>
      <c r="AC723" s="4" t="s">
        <v>22</v>
      </c>
      <c r="BN723" s="1" t="str">
        <v>UNIVERSITAT DE VALENCIA</v>
      </c>
      <c r="BO723" t="s">
        <v>2850</v>
      </c>
      <c r="BP723" cm="1">
        <f t="array" ref="BP723">SUM(IF(FREQUENCY(IF($R$2:$R$3000=BO723, MATCH($C$2:$C$3000, $C$2:$C$3000, 0)), ROW($C$2:$C$3000)-ROW($C$2)+1), 1))</f>
        <v>1</v>
      </c>
      <c r="BV723" t="str">
        <v>UNIVERSITAT DE VALENCIA</v>
      </c>
      <c r="BW723" cm="1">
        <f t="array" ref="BW723">SUM(--(FREQUENCY(IF($R$2:$R$1538=BV723, MATCH($C$2:$C$1538, $C$2:$C$1538, 0)), ROW($C$2:$C$1538)-ROW($C$2)+1)&gt;0))</f>
        <v>1</v>
      </c>
    </row>
    <row r="724" spans="1:75" ht="31.8" customHeight="1" x14ac:dyDescent="0.3">
      <c r="A724" s="56">
        <v>15</v>
      </c>
      <c r="B724" s="54" t="s">
        <v>3713</v>
      </c>
      <c r="C724" s="1" t="s">
        <v>1836</v>
      </c>
      <c r="D724" s="1" t="s">
        <v>1837</v>
      </c>
      <c r="E724" s="1">
        <v>101131261</v>
      </c>
      <c r="F724" s="21">
        <v>45383</v>
      </c>
      <c r="G724" s="21">
        <v>47026</v>
      </c>
      <c r="H724" s="1" t="s">
        <v>22</v>
      </c>
      <c r="I724" s="1" t="s">
        <v>1838</v>
      </c>
      <c r="J724" s="1" t="s">
        <v>22</v>
      </c>
      <c r="K724" s="1" t="s">
        <v>22</v>
      </c>
      <c r="L724" s="1" t="s">
        <v>1839</v>
      </c>
      <c r="M724" s="102" t="s">
        <v>1840</v>
      </c>
      <c r="N724" s="1" t="s">
        <v>1841</v>
      </c>
      <c r="O724" s="1" t="s">
        <v>1842</v>
      </c>
      <c r="P724" s="1" t="s">
        <v>22</v>
      </c>
      <c r="Q724" s="97">
        <f>IFERROR(INDEX(BP:BP, MATCH(R724, BN:BN, 0)), "")</f>
        <v>1</v>
      </c>
      <c r="R724" s="1" t="s">
        <v>131</v>
      </c>
      <c r="S724" s="1" t="s">
        <v>132</v>
      </c>
      <c r="T724" s="2">
        <v>4887500</v>
      </c>
      <c r="U724" s="1" t="s">
        <v>22</v>
      </c>
      <c r="V724" s="1" t="s">
        <v>22</v>
      </c>
      <c r="W724" s="1" t="s">
        <v>22</v>
      </c>
      <c r="X724" s="1" t="s">
        <v>22</v>
      </c>
      <c r="Y724" s="1" t="s">
        <v>22</v>
      </c>
      <c r="Z724" s="1" t="s">
        <v>22</v>
      </c>
      <c r="AA724" s="1" t="s">
        <v>22</v>
      </c>
      <c r="AB724" s="4" t="s">
        <v>22</v>
      </c>
      <c r="AC724" s="4" t="s">
        <v>22</v>
      </c>
      <c r="BN724" s="93" t="str">
        <v>AXPO POWER AG</v>
      </c>
      <c r="BO724" t="s">
        <v>2852</v>
      </c>
      <c r="BP724" cm="1">
        <f t="array" ref="BP724">SUM(IF(FREQUENCY(IF($R$2:$R$3000=BO724, MATCH($C$2:$C$3000, $C$2:$C$3000, 0)), ROW($C$2:$C$3000)-ROW($C$2)+1), 1))</f>
        <v>1</v>
      </c>
      <c r="BV724" t="str">
        <v>AXPO POWER AG</v>
      </c>
      <c r="BW724" cm="1">
        <f t="array" ref="BW724">SUM(--(FREQUENCY(IF($R$2:$R$1538=BV724, MATCH($C$2:$C$1538, $C$2:$C$1538, 0)), ROW($C$2:$C$1538)-ROW($C$2)+1)&gt;0))</f>
        <v>1</v>
      </c>
    </row>
    <row r="725" spans="1:75" ht="31.8" customHeight="1" x14ac:dyDescent="0.3">
      <c r="A725" s="56">
        <v>15</v>
      </c>
      <c r="B725" s="54" t="s">
        <v>3713</v>
      </c>
      <c r="C725" s="1" t="s">
        <v>1836</v>
      </c>
      <c r="D725" s="1" t="s">
        <v>1837</v>
      </c>
      <c r="E725" s="1">
        <v>101131261</v>
      </c>
      <c r="F725" s="21">
        <v>45383</v>
      </c>
      <c r="G725" s="21">
        <v>47026</v>
      </c>
      <c r="H725" s="1" t="s">
        <v>22</v>
      </c>
      <c r="I725" s="1" t="s">
        <v>1838</v>
      </c>
      <c r="J725" s="1" t="s">
        <v>22</v>
      </c>
      <c r="K725" s="1" t="s">
        <v>22</v>
      </c>
      <c r="L725" s="1" t="s">
        <v>1839</v>
      </c>
      <c r="M725" s="102" t="s">
        <v>1840</v>
      </c>
      <c r="N725" s="1" t="s">
        <v>1841</v>
      </c>
      <c r="O725" s="1" t="s">
        <v>1842</v>
      </c>
      <c r="P725" s="1" t="s">
        <v>22</v>
      </c>
      <c r="Q725" s="97">
        <f>IFERROR(INDEX(BP:BP, MATCH(R725, BN:BN, 0)), "")</f>
        <v>4</v>
      </c>
      <c r="R725" s="1" t="s">
        <v>1592</v>
      </c>
      <c r="S725" s="1" t="s">
        <v>318</v>
      </c>
      <c r="T725" s="2">
        <v>3885098</v>
      </c>
      <c r="U725" s="1" t="s">
        <v>22</v>
      </c>
      <c r="V725" s="1" t="s">
        <v>22</v>
      </c>
      <c r="W725" s="1" t="s">
        <v>22</v>
      </c>
      <c r="X725" s="1" t="s">
        <v>22</v>
      </c>
      <c r="Y725" s="1" t="s">
        <v>22</v>
      </c>
      <c r="Z725" s="1" t="s">
        <v>22</v>
      </c>
      <c r="AA725" s="1" t="s">
        <v>22</v>
      </c>
      <c r="AB725" s="4" t="s">
        <v>22</v>
      </c>
      <c r="AC725" s="4" t="s">
        <v>22</v>
      </c>
      <c r="BN725" s="1" t="str">
        <v>COILLTE TEORANTA</v>
      </c>
      <c r="BO725" t="s">
        <v>2855</v>
      </c>
      <c r="BP725" cm="1">
        <f t="array" ref="BP725">SUM(IF(FREQUENCY(IF($R$2:$R$3000=BO725, MATCH($C$2:$C$3000, $C$2:$C$3000, 0)), ROW($C$2:$C$3000)-ROW($C$2)+1), 1))</f>
        <v>1</v>
      </c>
      <c r="BV725" t="str">
        <v>COILLTE TEORANTA</v>
      </c>
      <c r="BW725" cm="1">
        <f t="array" ref="BW725">SUM(--(FREQUENCY(IF($R$2:$R$1538=BV725, MATCH($C$2:$C$1538, $C$2:$C$1538, 0)), ROW($C$2:$C$1538)-ROW($C$2)+1)&gt;0))</f>
        <v>1</v>
      </c>
    </row>
    <row r="726" spans="1:75" ht="31.8" customHeight="1" x14ac:dyDescent="0.3">
      <c r="A726" s="56">
        <v>15</v>
      </c>
      <c r="B726" s="54" t="s">
        <v>3713</v>
      </c>
      <c r="C726" s="1" t="s">
        <v>1836</v>
      </c>
      <c r="D726" s="1" t="s">
        <v>1837</v>
      </c>
      <c r="E726" s="1">
        <v>101131261</v>
      </c>
      <c r="F726" s="21">
        <v>45383</v>
      </c>
      <c r="G726" s="21">
        <v>47026</v>
      </c>
      <c r="H726" s="1" t="s">
        <v>22</v>
      </c>
      <c r="I726" s="1" t="s">
        <v>1838</v>
      </c>
      <c r="J726" s="1" t="s">
        <v>22</v>
      </c>
      <c r="K726" s="1" t="s">
        <v>22</v>
      </c>
      <c r="L726" s="1" t="s">
        <v>1839</v>
      </c>
      <c r="M726" s="102" t="s">
        <v>1840</v>
      </c>
      <c r="N726" s="1" t="s">
        <v>1841</v>
      </c>
      <c r="O726" s="1" t="s">
        <v>1842</v>
      </c>
      <c r="P726" s="1" t="s">
        <v>22</v>
      </c>
      <c r="Q726" s="97">
        <f>IFERROR(INDEX(BP:BP, MATCH(R726, BN:BN, 0)), "")</f>
        <v>2</v>
      </c>
      <c r="R726" s="1" t="s">
        <v>1863</v>
      </c>
      <c r="S726" s="1" t="s">
        <v>36</v>
      </c>
      <c r="T726" s="2">
        <v>17893750</v>
      </c>
      <c r="U726" s="1" t="s">
        <v>22</v>
      </c>
      <c r="V726" s="1" t="s">
        <v>22</v>
      </c>
      <c r="W726" s="1" t="s">
        <v>22</v>
      </c>
      <c r="X726" s="1" t="s">
        <v>22</v>
      </c>
      <c r="Y726" s="1" t="s">
        <v>22</v>
      </c>
      <c r="Z726" s="1" t="s">
        <v>22</v>
      </c>
      <c r="AA726" s="1" t="s">
        <v>22</v>
      </c>
      <c r="AB726" s="4" t="s">
        <v>22</v>
      </c>
      <c r="AC726" s="4" t="s">
        <v>22</v>
      </c>
      <c r="BN726" s="93" t="str">
        <v>EMPREENDIMENTOS EOLICOS DO VALE DOMINHO SA</v>
      </c>
      <c r="BO726" t="s">
        <v>2857</v>
      </c>
      <c r="BP726" cm="1">
        <f t="array" ref="BP726">SUM(IF(FREQUENCY(IF($R$2:$R$3000=BO726, MATCH($C$2:$C$3000, $C$2:$C$3000, 0)), ROW($C$2:$C$3000)-ROW($C$2)+1), 1))</f>
        <v>2</v>
      </c>
      <c r="BV726" t="str">
        <v>EMPREENDIMENTOS EOLICOS DO VALE DOMINHO SA</v>
      </c>
      <c r="BW726" cm="1">
        <f t="array" ref="BW726">SUM(--(FREQUENCY(IF($R$2:$R$1538=BV726, MATCH($C$2:$C$1538, $C$2:$C$1538, 0)), ROW($C$2:$C$1538)-ROW($C$2)+1)&gt;0))</f>
        <v>1</v>
      </c>
    </row>
    <row r="727" spans="1:75" ht="31.8" customHeight="1" x14ac:dyDescent="0.3">
      <c r="A727" s="56">
        <v>15</v>
      </c>
      <c r="B727" s="54" t="s">
        <v>3713</v>
      </c>
      <c r="C727" s="1" t="s">
        <v>1836</v>
      </c>
      <c r="D727" s="1" t="s">
        <v>1837</v>
      </c>
      <c r="E727" s="1">
        <v>101131261</v>
      </c>
      <c r="F727" s="21">
        <v>45383</v>
      </c>
      <c r="G727" s="21">
        <v>47026</v>
      </c>
      <c r="H727" s="1" t="s">
        <v>22</v>
      </c>
      <c r="I727" s="1" t="s">
        <v>1838</v>
      </c>
      <c r="J727" s="1" t="s">
        <v>22</v>
      </c>
      <c r="K727" s="1" t="s">
        <v>22</v>
      </c>
      <c r="L727" s="1" t="s">
        <v>1839</v>
      </c>
      <c r="M727" s="102" t="s">
        <v>1840</v>
      </c>
      <c r="N727" s="1" t="s">
        <v>1841</v>
      </c>
      <c r="O727" s="1" t="s">
        <v>1842</v>
      </c>
      <c r="P727" s="1" t="s">
        <v>22</v>
      </c>
      <c r="Q727" s="97">
        <f>IFERROR(INDEX(BP:BP, MATCH(R727, BN:BN, 0)), "")</f>
        <v>1</v>
      </c>
      <c r="R727" s="1" t="s">
        <v>1895</v>
      </c>
      <c r="S727" s="1" t="s">
        <v>864</v>
      </c>
      <c r="T727" s="2">
        <v>3025000</v>
      </c>
      <c r="U727" s="1" t="s">
        <v>22</v>
      </c>
      <c r="V727" s="1" t="s">
        <v>22</v>
      </c>
      <c r="W727" s="1" t="s">
        <v>22</v>
      </c>
      <c r="X727" s="1" t="s">
        <v>22</v>
      </c>
      <c r="Y727" s="1" t="s">
        <v>22</v>
      </c>
      <c r="Z727" s="1" t="s">
        <v>22</v>
      </c>
      <c r="AA727" s="1" t="s">
        <v>22</v>
      </c>
      <c r="AB727" s="4" t="s">
        <v>22</v>
      </c>
      <c r="AC727" s="4" t="s">
        <v>22</v>
      </c>
      <c r="BN727" s="1" t="str">
        <v>Fachagentur Windenergie an Land e.V.</v>
      </c>
      <c r="BO727" t="s">
        <v>2859</v>
      </c>
      <c r="BP727" cm="1">
        <f t="array" ref="BP727">SUM(IF(FREQUENCY(IF($R$2:$R$3000=BO727, MATCH($C$2:$C$3000, $C$2:$C$3000, 0)), ROW($C$2:$C$3000)-ROW($C$2)+1), 1))</f>
        <v>1</v>
      </c>
      <c r="BV727" t="str">
        <v>Fachagentur Windenergie an Land e.V.</v>
      </c>
      <c r="BW727" cm="1">
        <f t="array" ref="BW727">SUM(--(FREQUENCY(IF($R$2:$R$1538=BV727, MATCH($C$2:$C$1538, $C$2:$C$1538, 0)), ROW($C$2:$C$1538)-ROW($C$2)+1)&gt;0))</f>
        <v>1</v>
      </c>
    </row>
    <row r="728" spans="1:75" ht="31.8" customHeight="1" x14ac:dyDescent="0.3">
      <c r="A728" s="56">
        <v>15</v>
      </c>
      <c r="B728" s="54" t="s">
        <v>3713</v>
      </c>
      <c r="C728" s="1" t="s">
        <v>1836</v>
      </c>
      <c r="D728" s="1" t="s">
        <v>1837</v>
      </c>
      <c r="E728" s="1">
        <v>101131261</v>
      </c>
      <c r="F728" s="21">
        <v>45383</v>
      </c>
      <c r="G728" s="21">
        <v>47026</v>
      </c>
      <c r="H728" s="1" t="s">
        <v>22</v>
      </c>
      <c r="I728" s="1" t="s">
        <v>1838</v>
      </c>
      <c r="J728" s="1" t="s">
        <v>22</v>
      </c>
      <c r="K728" s="1" t="s">
        <v>22</v>
      </c>
      <c r="L728" s="1" t="s">
        <v>1839</v>
      </c>
      <c r="M728" s="102" t="s">
        <v>1840</v>
      </c>
      <c r="N728" s="1" t="s">
        <v>1841</v>
      </c>
      <c r="O728" s="1" t="s">
        <v>1842</v>
      </c>
      <c r="P728" s="1" t="s">
        <v>22</v>
      </c>
      <c r="Q728" s="97">
        <f>IFERROR(INDEX(BP:BP, MATCH(R728, BN:BN, 0)), "")</f>
        <v>2</v>
      </c>
      <c r="R728" s="1" t="s">
        <v>1881</v>
      </c>
      <c r="S728" s="1" t="s">
        <v>36</v>
      </c>
      <c r="T728" s="2">
        <v>43821875</v>
      </c>
      <c r="U728" s="1" t="s">
        <v>22</v>
      </c>
      <c r="V728" s="1" t="s">
        <v>22</v>
      </c>
      <c r="W728" s="1" t="s">
        <v>22</v>
      </c>
      <c r="X728" s="1" t="s">
        <v>22</v>
      </c>
      <c r="Y728" s="1" t="s">
        <v>22</v>
      </c>
      <c r="Z728" s="1" t="s">
        <v>22</v>
      </c>
      <c r="AA728" s="1" t="s">
        <v>22</v>
      </c>
      <c r="AB728" s="4" t="s">
        <v>22</v>
      </c>
      <c r="AC728" s="4" t="s">
        <v>22</v>
      </c>
      <c r="BN728" s="93" t="str">
        <v>GEMEINDE NALBACH</v>
      </c>
      <c r="BO728" t="s">
        <v>2861</v>
      </c>
      <c r="BP728" cm="1">
        <f t="array" ref="BP728">SUM(IF(FREQUENCY(IF($R$2:$R$3000=BO728, MATCH($C$2:$C$3000, $C$2:$C$3000, 0)), ROW($C$2:$C$3000)-ROW($C$2)+1), 1))</f>
        <v>1</v>
      </c>
      <c r="BV728" t="str">
        <v>GEMEINDE NALBACH</v>
      </c>
      <c r="BW728" cm="1">
        <f t="array" ref="BW728">SUM(--(FREQUENCY(IF($R$2:$R$1538=BV728, MATCH($C$2:$C$1538, $C$2:$C$1538, 0)), ROW($C$2:$C$1538)-ROW($C$2)+1)&gt;0))</f>
        <v>1</v>
      </c>
    </row>
    <row r="729" spans="1:75" ht="31.8" customHeight="1" x14ac:dyDescent="0.3">
      <c r="A729" s="56">
        <v>15</v>
      </c>
      <c r="B729" s="54" t="s">
        <v>3713</v>
      </c>
      <c r="C729" s="1" t="s">
        <v>1836</v>
      </c>
      <c r="D729" s="1" t="s">
        <v>1837</v>
      </c>
      <c r="E729" s="1">
        <v>101131261</v>
      </c>
      <c r="F729" s="21">
        <v>45383</v>
      </c>
      <c r="G729" s="21">
        <v>47026</v>
      </c>
      <c r="H729" s="1" t="s">
        <v>22</v>
      </c>
      <c r="I729" s="1" t="s">
        <v>1838</v>
      </c>
      <c r="J729" s="1" t="s">
        <v>22</v>
      </c>
      <c r="K729" s="1" t="s">
        <v>22</v>
      </c>
      <c r="L729" s="1" t="s">
        <v>1839</v>
      </c>
      <c r="M729" s="102" t="s">
        <v>1840</v>
      </c>
      <c r="N729" s="1" t="s">
        <v>1841</v>
      </c>
      <c r="O729" s="1" t="s">
        <v>1842</v>
      </c>
      <c r="P729" s="1" t="s">
        <v>22</v>
      </c>
      <c r="Q729" s="97">
        <f>IFERROR(INDEX(BP:BP, MATCH(R729, BN:BN, 0)), "")</f>
        <v>1</v>
      </c>
      <c r="R729" s="1" t="s">
        <v>1368</v>
      </c>
      <c r="S729" s="1" t="s">
        <v>36</v>
      </c>
      <c r="T729" s="2">
        <v>73464034</v>
      </c>
      <c r="U729" s="1" t="s">
        <v>22</v>
      </c>
      <c r="V729" s="1" t="s">
        <v>22</v>
      </c>
      <c r="W729" s="1" t="s">
        <v>22</v>
      </c>
      <c r="X729" s="1" t="s">
        <v>22</v>
      </c>
      <c r="Y729" s="1" t="s">
        <v>22</v>
      </c>
      <c r="Z729" s="1" t="s">
        <v>22</v>
      </c>
      <c r="AA729" s="1" t="s">
        <v>22</v>
      </c>
      <c r="AB729" s="4" t="s">
        <v>22</v>
      </c>
      <c r="AC729" s="4" t="s">
        <v>22</v>
      </c>
      <c r="BN729" s="1" t="str">
        <v>GREEN FOX COMMUNITY ENERGY COOPERATIVE LIMITED</v>
      </c>
      <c r="BO729" t="s">
        <v>2863</v>
      </c>
      <c r="BP729" cm="1">
        <f t="array" ref="BP729">SUM(IF(FREQUENCY(IF($R$2:$R$3000=BO729, MATCH($C$2:$C$3000, $C$2:$C$3000, 0)), ROW($C$2:$C$3000)-ROW($C$2)+1), 1))</f>
        <v>1</v>
      </c>
      <c r="BV729" t="str">
        <v>GREEN FOX COMMUNITY ENERGY COOPERATIVE LIMITED</v>
      </c>
      <c r="BW729" cm="1">
        <f t="array" ref="BW729">SUM(--(FREQUENCY(IF($R$2:$R$1538=BV729, MATCH($C$2:$C$1538, $C$2:$C$1538, 0)), ROW($C$2:$C$1538)-ROW($C$2)+1)&gt;0))</f>
        <v>1</v>
      </c>
    </row>
    <row r="730" spans="1:75" ht="31.8" customHeight="1" x14ac:dyDescent="0.3">
      <c r="A730" s="56">
        <v>15</v>
      </c>
      <c r="B730" s="54" t="s">
        <v>3713</v>
      </c>
      <c r="C730" s="1" t="s">
        <v>1836</v>
      </c>
      <c r="D730" s="1" t="s">
        <v>1837</v>
      </c>
      <c r="E730" s="1">
        <v>101131261</v>
      </c>
      <c r="F730" s="21">
        <v>45383</v>
      </c>
      <c r="G730" s="21">
        <v>47026</v>
      </c>
      <c r="H730" s="1" t="s">
        <v>22</v>
      </c>
      <c r="I730" s="1" t="s">
        <v>1838</v>
      </c>
      <c r="J730" s="1" t="s">
        <v>22</v>
      </c>
      <c r="K730" s="1" t="s">
        <v>22</v>
      </c>
      <c r="L730" s="1" t="s">
        <v>1839</v>
      </c>
      <c r="M730" s="102" t="s">
        <v>1840</v>
      </c>
      <c r="N730" s="1" t="s">
        <v>1841</v>
      </c>
      <c r="O730" s="1" t="s">
        <v>1842</v>
      </c>
      <c r="P730" s="1" t="s">
        <v>689</v>
      </c>
      <c r="Q730" s="97">
        <f>IFERROR(INDEX(BP:BP, MATCH(R730, BN:BN, 0)), "")</f>
        <v>1</v>
      </c>
      <c r="R730" s="1" t="s">
        <v>1869</v>
      </c>
      <c r="S730" s="1" t="s">
        <v>28</v>
      </c>
      <c r="T730" s="2">
        <v>8584339</v>
      </c>
      <c r="U730" s="1" t="s">
        <v>22</v>
      </c>
      <c r="V730" s="1" t="s">
        <v>22</v>
      </c>
      <c r="W730" s="1" t="s">
        <v>22</v>
      </c>
      <c r="X730" s="1" t="s">
        <v>22</v>
      </c>
      <c r="Y730" s="1" t="s">
        <v>22</v>
      </c>
      <c r="Z730" s="1" t="s">
        <v>22</v>
      </c>
      <c r="AA730" s="1" t="s">
        <v>22</v>
      </c>
      <c r="AB730" s="4" t="s">
        <v>22</v>
      </c>
      <c r="AC730" s="4" t="s">
        <v>22</v>
      </c>
      <c r="BN730" s="93" t="str">
        <v>Iscte - Instituto UniversitÃ¡rio de Lisboa</v>
      </c>
      <c r="BO730" t="s">
        <v>2865</v>
      </c>
      <c r="BP730" cm="1">
        <f t="array" ref="BP730">SUM(IF(FREQUENCY(IF($R$2:$R$3000=BO730, MATCH($C$2:$C$3000, $C$2:$C$3000, 0)), ROW($C$2:$C$3000)-ROW($C$2)+1), 1))</f>
        <v>1</v>
      </c>
      <c r="BV730" t="str">
        <v>Iscte - Instituto UniversitÃ¡rio de Lisboa</v>
      </c>
      <c r="BW730" cm="1">
        <f t="array" ref="BW730">SUM(--(FREQUENCY(IF($R$2:$R$1538=BV730, MATCH($C$2:$C$1538, $C$2:$C$1538, 0)), ROW($C$2:$C$1538)-ROW($C$2)+1)&gt;0))</f>
        <v>1</v>
      </c>
    </row>
    <row r="731" spans="1:75" ht="31.8" customHeight="1" x14ac:dyDescent="0.3">
      <c r="A731" s="56">
        <v>15</v>
      </c>
      <c r="B731" s="54" t="s">
        <v>3713</v>
      </c>
      <c r="C731" s="1" t="s">
        <v>1836</v>
      </c>
      <c r="D731" s="1" t="s">
        <v>1837</v>
      </c>
      <c r="E731" s="1">
        <v>101131261</v>
      </c>
      <c r="F731" s="21">
        <v>45383</v>
      </c>
      <c r="G731" s="21">
        <v>47026</v>
      </c>
      <c r="H731" s="1" t="s">
        <v>22</v>
      </c>
      <c r="I731" s="1" t="s">
        <v>1838</v>
      </c>
      <c r="J731" s="1" t="s">
        <v>22</v>
      </c>
      <c r="K731" s="1" t="s">
        <v>22</v>
      </c>
      <c r="L731" s="1" t="s">
        <v>1839</v>
      </c>
      <c r="M731" s="102" t="s">
        <v>1840</v>
      </c>
      <c r="N731" s="1" t="s">
        <v>1841</v>
      </c>
      <c r="O731" s="1" t="s">
        <v>1842</v>
      </c>
      <c r="P731" s="1" t="s">
        <v>689</v>
      </c>
      <c r="Q731" s="97">
        <f>IFERROR(INDEX(BP:BP, MATCH(R731, BN:BN, 0)), "")</f>
        <v>2</v>
      </c>
      <c r="R731" s="1" t="s">
        <v>1870</v>
      </c>
      <c r="S731" s="1" t="s">
        <v>28</v>
      </c>
      <c r="T731" s="2">
        <v>3528125</v>
      </c>
      <c r="U731" s="1" t="s">
        <v>22</v>
      </c>
      <c r="V731" s="1" t="s">
        <v>22</v>
      </c>
      <c r="W731" s="1" t="s">
        <v>22</v>
      </c>
      <c r="X731" s="1" t="s">
        <v>22</v>
      </c>
      <c r="Y731" s="1" t="s">
        <v>22</v>
      </c>
      <c r="Z731" s="1" t="s">
        <v>22</v>
      </c>
      <c r="AA731" s="1" t="s">
        <v>22</v>
      </c>
      <c r="AB731" s="4" t="s">
        <v>22</v>
      </c>
      <c r="AC731" s="4" t="s">
        <v>22</v>
      </c>
      <c r="BN731" s="1" t="str">
        <v>IWEA CLG</v>
      </c>
      <c r="BO731" t="s">
        <v>2919</v>
      </c>
      <c r="BP731" cm="1">
        <f t="array" ref="BP731">SUM(IF(FREQUENCY(IF($R$2:$R$3000=BO731, MATCH($C$2:$C$3000, $C$2:$C$3000, 0)), ROW($C$2:$C$3000)-ROW($C$2)+1), 1))</f>
        <v>3</v>
      </c>
      <c r="BV731" t="str">
        <v>IWEA CLG</v>
      </c>
      <c r="BW731" cm="1">
        <f t="array" ref="BW731">SUM(--(FREQUENCY(IF($R$2:$R$1538=BV731, MATCH($C$2:$C$1538, $C$2:$C$1538, 0)), ROW($C$2:$C$1538)-ROW($C$2)+1)&gt;0))</f>
        <v>1</v>
      </c>
    </row>
    <row r="732" spans="1:75" ht="31.8" customHeight="1" x14ac:dyDescent="0.3">
      <c r="A732" s="56">
        <v>15</v>
      </c>
      <c r="B732" s="54" t="s">
        <v>3713</v>
      </c>
      <c r="C732" s="1" t="s">
        <v>1836</v>
      </c>
      <c r="D732" s="1" t="s">
        <v>1837</v>
      </c>
      <c r="E732" s="1">
        <v>101131261</v>
      </c>
      <c r="F732" s="21">
        <v>45383</v>
      </c>
      <c r="G732" s="21">
        <v>47026</v>
      </c>
      <c r="H732" s="1" t="s">
        <v>22</v>
      </c>
      <c r="I732" s="1" t="s">
        <v>1838</v>
      </c>
      <c r="J732" s="1" t="s">
        <v>22</v>
      </c>
      <c r="K732" s="1" t="s">
        <v>22</v>
      </c>
      <c r="L732" s="1" t="s">
        <v>1839</v>
      </c>
      <c r="M732" s="102" t="s">
        <v>1840</v>
      </c>
      <c r="N732" s="1" t="s">
        <v>1841</v>
      </c>
      <c r="O732" s="1" t="s">
        <v>1842</v>
      </c>
      <c r="P732" s="1" t="s">
        <v>689</v>
      </c>
      <c r="Q732" s="97">
        <f>IFERROR(INDEX(BP:BP, MATCH(R732, BN:BN, 0)), "")</f>
        <v>4</v>
      </c>
      <c r="R732" s="1" t="s">
        <v>1111</v>
      </c>
      <c r="S732" s="1" t="s">
        <v>36</v>
      </c>
      <c r="T732" s="2">
        <v>422125</v>
      </c>
      <c r="U732" s="1" t="s">
        <v>22</v>
      </c>
      <c r="V732" s="1" t="s">
        <v>22</v>
      </c>
      <c r="W732" s="1" t="s">
        <v>22</v>
      </c>
      <c r="X732" s="1" t="s">
        <v>22</v>
      </c>
      <c r="Y732" s="1" t="s">
        <v>22</v>
      </c>
      <c r="Z732" s="1" t="s">
        <v>22</v>
      </c>
      <c r="AA732" s="1" t="s">
        <v>22</v>
      </c>
      <c r="AB732" s="4" t="s">
        <v>22</v>
      </c>
      <c r="AC732" s="4" t="s">
        <v>22</v>
      </c>
      <c r="BN732" s="93" t="str">
        <v>IZES GGMBH</v>
      </c>
      <c r="BO732" t="s">
        <v>2954</v>
      </c>
      <c r="BP732" cm="1">
        <f t="array" ref="BP732">SUM(IF(FREQUENCY(IF($R$2:$R$3000=BO732, MATCH($C$2:$C$3000, $C$2:$C$3000, 0)), ROW($C$2:$C$3000)-ROW($C$2)+1), 1))</f>
        <v>1</v>
      </c>
      <c r="BV732" t="str">
        <v>IZES GGMBH</v>
      </c>
      <c r="BW732" cm="1">
        <f t="array" ref="BW732">SUM(--(FREQUENCY(IF($R$2:$R$1538=BV732, MATCH($C$2:$C$1538, $C$2:$C$1538, 0)), ROW($C$2:$C$1538)-ROW($C$2)+1)&gt;0))</f>
        <v>1</v>
      </c>
    </row>
    <row r="733" spans="1:75" ht="31.8" customHeight="1" x14ac:dyDescent="0.3">
      <c r="A733" s="56">
        <v>15</v>
      </c>
      <c r="B733" s="54" t="s">
        <v>3713</v>
      </c>
      <c r="C733" s="1" t="s">
        <v>1836</v>
      </c>
      <c r="D733" s="1" t="s">
        <v>1837</v>
      </c>
      <c r="E733" s="1">
        <v>101131261</v>
      </c>
      <c r="F733" s="21">
        <v>45383</v>
      </c>
      <c r="G733" s="21">
        <v>47026</v>
      </c>
      <c r="H733" s="1" t="s">
        <v>22</v>
      </c>
      <c r="I733" s="1" t="s">
        <v>1838</v>
      </c>
      <c r="J733" s="1" t="s">
        <v>22</v>
      </c>
      <c r="K733" s="1" t="s">
        <v>22</v>
      </c>
      <c r="L733" s="1" t="s">
        <v>1839</v>
      </c>
      <c r="M733" s="102" t="s">
        <v>1840</v>
      </c>
      <c r="N733" s="1" t="s">
        <v>1841</v>
      </c>
      <c r="O733" s="1" t="s">
        <v>1842</v>
      </c>
      <c r="P733" s="1" t="s">
        <v>22</v>
      </c>
      <c r="Q733" s="97">
        <f>IFERROR(INDEX(BP:BP, MATCH(R733, BN:BN, 0)), "")</f>
        <v>1</v>
      </c>
      <c r="R733" s="1" t="s">
        <v>1124</v>
      </c>
      <c r="S733" s="1" t="s">
        <v>318</v>
      </c>
      <c r="T733" s="2">
        <v>92908259</v>
      </c>
      <c r="U733" s="1" t="s">
        <v>22</v>
      </c>
      <c r="V733" s="1" t="s">
        <v>22</v>
      </c>
      <c r="W733" s="1" t="s">
        <v>22</v>
      </c>
      <c r="X733" s="1" t="s">
        <v>22</v>
      </c>
      <c r="Y733" s="1" t="s">
        <v>22</v>
      </c>
      <c r="Z733" s="1" t="s">
        <v>22</v>
      </c>
      <c r="AA733" s="1" t="s">
        <v>22</v>
      </c>
      <c r="AB733" s="4" t="s">
        <v>22</v>
      </c>
      <c r="AC733" s="4" t="s">
        <v>22</v>
      </c>
      <c r="BN733" s="1" t="str">
        <v>National Economic and Social Development Office</v>
      </c>
      <c r="BO733" t="s">
        <v>2956</v>
      </c>
      <c r="BP733" cm="1">
        <f t="array" ref="BP733">SUM(IF(FREQUENCY(IF($R$2:$R$3000=BO733, MATCH($C$2:$C$3000, $C$2:$C$3000, 0)), ROW($C$2:$C$3000)-ROW($C$2)+1), 1))</f>
        <v>1</v>
      </c>
      <c r="BV733" t="str">
        <v>National Economic and Social Development Office</v>
      </c>
      <c r="BW733" cm="1">
        <f t="array" ref="BW733">SUM(--(FREQUENCY(IF($R$2:$R$1538=BV733, MATCH($C$2:$C$1538, $C$2:$C$1538, 0)), ROW($C$2:$C$1538)-ROW($C$2)+1)&gt;0))</f>
        <v>1</v>
      </c>
    </row>
    <row r="734" spans="1:75" ht="31.8" customHeight="1" x14ac:dyDescent="0.3">
      <c r="A734" s="56">
        <v>15</v>
      </c>
      <c r="B734" s="54" t="s">
        <v>3713</v>
      </c>
      <c r="C734" s="1" t="s">
        <v>1836</v>
      </c>
      <c r="D734" s="1" t="s">
        <v>1837</v>
      </c>
      <c r="E734" s="1">
        <v>101131261</v>
      </c>
      <c r="F734" s="21">
        <v>45383</v>
      </c>
      <c r="G734" s="21">
        <v>47026</v>
      </c>
      <c r="H734" s="1" t="s">
        <v>22</v>
      </c>
      <c r="I734" s="1" t="s">
        <v>1838</v>
      </c>
      <c r="J734" s="1" t="s">
        <v>22</v>
      </c>
      <c r="K734" s="1" t="s">
        <v>22</v>
      </c>
      <c r="L734" s="1" t="s">
        <v>1839</v>
      </c>
      <c r="M734" s="102" t="s">
        <v>1840</v>
      </c>
      <c r="N734" s="1" t="s">
        <v>1841</v>
      </c>
      <c r="O734" s="1" t="s">
        <v>1842</v>
      </c>
      <c r="P734" s="1" t="s">
        <v>22</v>
      </c>
      <c r="Q734" s="97">
        <f>IFERROR(INDEX(BP:BP, MATCH(R734, BN:BN, 0)), "")</f>
        <v>1</v>
      </c>
      <c r="R734" s="1" t="s">
        <v>1880</v>
      </c>
      <c r="S734" s="1" t="s">
        <v>38</v>
      </c>
      <c r="T734" s="2">
        <v>55444000</v>
      </c>
      <c r="U734" s="1" t="s">
        <v>22</v>
      </c>
      <c r="V734" s="1" t="s">
        <v>22</v>
      </c>
      <c r="W734" s="1" t="s">
        <v>22</v>
      </c>
      <c r="X734" s="1" t="s">
        <v>22</v>
      </c>
      <c r="Y734" s="1" t="s">
        <v>22</v>
      </c>
      <c r="Z734" s="1" t="s">
        <v>22</v>
      </c>
      <c r="AA734" s="1" t="s">
        <v>22</v>
      </c>
      <c r="AB734" s="4" t="s">
        <v>22</v>
      </c>
      <c r="AC734" s="4" t="s">
        <v>22</v>
      </c>
      <c r="BN734" s="93" t="str">
        <v>NTR PUBLIC LIMITED COMPANY</v>
      </c>
      <c r="BO734" t="s">
        <v>2958</v>
      </c>
      <c r="BP734" cm="1">
        <f t="array" ref="BP734">SUM(IF(FREQUENCY(IF($R$2:$R$3000=BO734, MATCH($C$2:$C$3000, $C$2:$C$3000, 0)), ROW($C$2:$C$3000)-ROW($C$2)+1), 1))</f>
        <v>1</v>
      </c>
      <c r="BV734" t="str">
        <v>NTR PUBLIC LIMITED COMPANY</v>
      </c>
      <c r="BW734" cm="1">
        <f t="array" ref="BW734">SUM(--(FREQUENCY(IF($R$2:$R$1538=BV734, MATCH($C$2:$C$1538, $C$2:$C$1538, 0)), ROW($C$2:$C$1538)-ROW($C$2)+1)&gt;0))</f>
        <v>1</v>
      </c>
    </row>
    <row r="735" spans="1:75" ht="31.8" customHeight="1" x14ac:dyDescent="0.3">
      <c r="A735" s="56">
        <v>15</v>
      </c>
      <c r="B735" s="54" t="s">
        <v>3713</v>
      </c>
      <c r="C735" s="1" t="s">
        <v>1836</v>
      </c>
      <c r="D735" s="1" t="s">
        <v>1837</v>
      </c>
      <c r="E735" s="1">
        <v>101131261</v>
      </c>
      <c r="F735" s="21">
        <v>45383</v>
      </c>
      <c r="G735" s="21">
        <v>47026</v>
      </c>
      <c r="H735" s="1" t="s">
        <v>22</v>
      </c>
      <c r="I735" s="1" t="s">
        <v>1838</v>
      </c>
      <c r="J735" s="1" t="s">
        <v>22</v>
      </c>
      <c r="K735" s="1" t="s">
        <v>22</v>
      </c>
      <c r="L735" s="1" t="s">
        <v>1839</v>
      </c>
      <c r="M735" s="102" t="s">
        <v>1840</v>
      </c>
      <c r="N735" s="1" t="s">
        <v>1841</v>
      </c>
      <c r="O735" s="1" t="s">
        <v>1842</v>
      </c>
      <c r="P735" s="1" t="s">
        <v>689</v>
      </c>
      <c r="Q735" s="97">
        <f>IFERROR(INDEX(BP:BP, MATCH(R735, BN:BN, 0)), "")</f>
        <v>1</v>
      </c>
      <c r="R735" s="1" t="s">
        <v>1853</v>
      </c>
      <c r="S735" s="1" t="s">
        <v>36</v>
      </c>
      <c r="T735" s="2">
        <v>248000</v>
      </c>
      <c r="U735" s="1" t="s">
        <v>22</v>
      </c>
      <c r="V735" s="1" t="s">
        <v>22</v>
      </c>
      <c r="W735" s="1" t="s">
        <v>22</v>
      </c>
      <c r="X735" s="1" t="s">
        <v>22</v>
      </c>
      <c r="Y735" s="1" t="s">
        <v>22</v>
      </c>
      <c r="Z735" s="1" t="s">
        <v>22</v>
      </c>
      <c r="AA735" s="1" t="s">
        <v>22</v>
      </c>
      <c r="AB735" s="4" t="s">
        <v>22</v>
      </c>
      <c r="AC735" s="4" t="s">
        <v>22</v>
      </c>
      <c r="BN735" s="1" t="str">
        <v>PROJECT ZERO A/S</v>
      </c>
      <c r="BO735" t="s">
        <v>2960</v>
      </c>
      <c r="BP735" cm="1">
        <f t="array" ref="BP735">SUM(IF(FREQUENCY(IF($R$2:$R$3000=BO735, MATCH($C$2:$C$3000, $C$2:$C$3000, 0)), ROW($C$2:$C$3000)-ROW($C$2)+1), 1))</f>
        <v>1</v>
      </c>
      <c r="BV735" t="str">
        <v>PROJECT ZERO A/S</v>
      </c>
      <c r="BW735" cm="1">
        <f t="array" ref="BW735">SUM(--(FREQUENCY(IF($R$2:$R$1538=BV735, MATCH($C$2:$C$1538, $C$2:$C$1538, 0)), ROW($C$2:$C$1538)-ROW($C$2)+1)&gt;0))</f>
        <v>1</v>
      </c>
    </row>
    <row r="736" spans="1:75" ht="31.8" customHeight="1" x14ac:dyDescent="0.3">
      <c r="A736" s="56">
        <v>15</v>
      </c>
      <c r="B736" s="54" t="s">
        <v>3713</v>
      </c>
      <c r="C736" s="1" t="s">
        <v>1836</v>
      </c>
      <c r="D736" s="1" t="s">
        <v>1837</v>
      </c>
      <c r="E736" s="1">
        <v>101131261</v>
      </c>
      <c r="F736" s="21">
        <v>45383</v>
      </c>
      <c r="G736" s="21">
        <v>47026</v>
      </c>
      <c r="H736" s="1" t="s">
        <v>22</v>
      </c>
      <c r="I736" s="1" t="s">
        <v>1838</v>
      </c>
      <c r="J736" s="1" t="s">
        <v>22</v>
      </c>
      <c r="K736" s="1" t="s">
        <v>22</v>
      </c>
      <c r="L736" s="1" t="s">
        <v>1839</v>
      </c>
      <c r="M736" s="102" t="s">
        <v>1840</v>
      </c>
      <c r="N736" s="1" t="s">
        <v>1841</v>
      </c>
      <c r="O736" s="1" t="s">
        <v>1842</v>
      </c>
      <c r="P736" s="1" t="s">
        <v>22</v>
      </c>
      <c r="Q736" s="97">
        <f>IFERROR(INDEX(BP:BP, MATCH(R736, BN:BN, 0)), "")</f>
        <v>1</v>
      </c>
      <c r="R736" s="1" t="s">
        <v>1888</v>
      </c>
      <c r="S736" s="1" t="s">
        <v>61</v>
      </c>
      <c r="T736" s="2">
        <v>3198000</v>
      </c>
      <c r="U736" s="1" t="s">
        <v>22</v>
      </c>
      <c r="V736" s="1" t="s">
        <v>22</v>
      </c>
      <c r="W736" s="1" t="s">
        <v>22</v>
      </c>
      <c r="X736" s="1" t="s">
        <v>22</v>
      </c>
      <c r="Y736" s="1" t="s">
        <v>22</v>
      </c>
      <c r="Z736" s="1" t="s">
        <v>22</v>
      </c>
      <c r="AA736" s="1" t="s">
        <v>22</v>
      </c>
      <c r="AB736" s="4" t="s">
        <v>22</v>
      </c>
      <c r="AC736" s="4" t="s">
        <v>22</v>
      </c>
      <c r="BN736" s="93" t="str">
        <v>RESCOOP EU ASBL</v>
      </c>
      <c r="BO736" t="s">
        <v>2962</v>
      </c>
      <c r="BP736" cm="1">
        <f t="array" ref="BP736">SUM(IF(FREQUENCY(IF($R$2:$R$3000=BO736, MATCH($C$2:$C$3000, $C$2:$C$3000, 0)), ROW($C$2:$C$3000)-ROW($C$2)+1), 1))</f>
        <v>1</v>
      </c>
      <c r="BV736" t="str">
        <v>RESCOOP EU ASBL</v>
      </c>
      <c r="BW736" cm="1">
        <f t="array" ref="BW736">SUM(--(FREQUENCY(IF($R$2:$R$1538=BV736, MATCH($C$2:$C$1538, $C$2:$C$1538, 0)), ROW($C$2:$C$1538)-ROW($C$2)+1)&gt;0))</f>
        <v>1</v>
      </c>
    </row>
    <row r="737" spans="1:75" ht="31.8" customHeight="1" x14ac:dyDescent="0.3">
      <c r="A737" s="56">
        <v>15</v>
      </c>
      <c r="B737" s="54" t="s">
        <v>3713</v>
      </c>
      <c r="C737" s="1" t="s">
        <v>1836</v>
      </c>
      <c r="D737" s="1" t="s">
        <v>1837</v>
      </c>
      <c r="E737" s="1">
        <v>101131261</v>
      </c>
      <c r="F737" s="21">
        <v>45383</v>
      </c>
      <c r="G737" s="21">
        <v>47026</v>
      </c>
      <c r="H737" s="1" t="s">
        <v>22</v>
      </c>
      <c r="I737" s="1" t="s">
        <v>1838</v>
      </c>
      <c r="J737" s="1" t="s">
        <v>22</v>
      </c>
      <c r="K737" s="1" t="s">
        <v>22</v>
      </c>
      <c r="L737" s="1" t="s">
        <v>1839</v>
      </c>
      <c r="M737" s="102" t="s">
        <v>1840</v>
      </c>
      <c r="N737" s="1" t="s">
        <v>1841</v>
      </c>
      <c r="O737" s="1" t="s">
        <v>1842</v>
      </c>
      <c r="P737" s="1" t="s">
        <v>689</v>
      </c>
      <c r="Q737" s="97">
        <f>IFERROR(INDEX(BP:BP, MATCH(R737, BN:BN, 0)), "")</f>
        <v>1</v>
      </c>
      <c r="R737" s="1" t="s">
        <v>1876</v>
      </c>
      <c r="S737" s="1" t="s">
        <v>125</v>
      </c>
      <c r="T737" s="2">
        <v>9750000</v>
      </c>
      <c r="U737" s="1" t="s">
        <v>22</v>
      </c>
      <c r="V737" s="1" t="s">
        <v>22</v>
      </c>
      <c r="W737" s="1" t="s">
        <v>22</v>
      </c>
      <c r="X737" s="1" t="s">
        <v>22</v>
      </c>
      <c r="Y737" s="1" t="s">
        <v>22</v>
      </c>
      <c r="Z737" s="1" t="s">
        <v>22</v>
      </c>
      <c r="AA737" s="1" t="s">
        <v>22</v>
      </c>
      <c r="AB737" s="4" t="s">
        <v>22</v>
      </c>
      <c r="AC737" s="4" t="s">
        <v>22</v>
      </c>
      <c r="BN737" s="1" t="str">
        <v>SSE AIRTRICITY LTD</v>
      </c>
      <c r="BO737" t="s">
        <v>2964</v>
      </c>
      <c r="BP737" cm="1">
        <f t="array" ref="BP737">SUM(IF(FREQUENCY(IF($R$2:$R$3000=BO737, MATCH($C$2:$C$3000, $C$2:$C$3000, 0)), ROW($C$2:$C$3000)-ROW($C$2)+1), 1))</f>
        <v>1</v>
      </c>
      <c r="BV737" t="str">
        <v>SSE AIRTRICITY LTD</v>
      </c>
      <c r="BW737" cm="1">
        <f t="array" ref="BW737">SUM(--(FREQUENCY(IF($R$2:$R$1538=BV737, MATCH($C$2:$C$1538, $C$2:$C$1538, 0)), ROW($C$2:$C$1538)-ROW($C$2)+1)&gt;0))</f>
        <v>1</v>
      </c>
    </row>
    <row r="738" spans="1:75" ht="31.8" customHeight="1" x14ac:dyDescent="0.3">
      <c r="A738" s="56">
        <v>15</v>
      </c>
      <c r="B738" s="54" t="s">
        <v>3713</v>
      </c>
      <c r="C738" s="1" t="s">
        <v>1836</v>
      </c>
      <c r="D738" s="1" t="s">
        <v>1837</v>
      </c>
      <c r="E738" s="1">
        <v>101131261</v>
      </c>
      <c r="F738" s="21">
        <v>45383</v>
      </c>
      <c r="G738" s="21">
        <v>47026</v>
      </c>
      <c r="H738" s="1" t="s">
        <v>22</v>
      </c>
      <c r="I738" s="1" t="s">
        <v>1838</v>
      </c>
      <c r="J738" s="1" t="s">
        <v>22</v>
      </c>
      <c r="K738" s="1" t="s">
        <v>22</v>
      </c>
      <c r="L738" s="1" t="s">
        <v>1839</v>
      </c>
      <c r="M738" s="102" t="s">
        <v>1840</v>
      </c>
      <c r="N738" s="1" t="s">
        <v>1841</v>
      </c>
      <c r="O738" s="1" t="s">
        <v>1842</v>
      </c>
      <c r="P738" s="1" t="s">
        <v>22</v>
      </c>
      <c r="Q738" s="97">
        <f>IFERROR(INDEX(BP:BP, MATCH(R738, BN:BN, 0)), "")</f>
        <v>2</v>
      </c>
      <c r="R738" s="1" t="s">
        <v>1851</v>
      </c>
      <c r="S738" s="1" t="s">
        <v>47</v>
      </c>
      <c r="T738" s="2">
        <v>40125000</v>
      </c>
      <c r="U738" s="1" t="s">
        <v>22</v>
      </c>
      <c r="V738" s="1" t="s">
        <v>22</v>
      </c>
      <c r="W738" s="1" t="s">
        <v>22</v>
      </c>
      <c r="X738" s="1" t="s">
        <v>22</v>
      </c>
      <c r="Y738" s="1" t="s">
        <v>22</v>
      </c>
      <c r="Z738" s="1" t="s">
        <v>22</v>
      </c>
      <c r="AA738" s="1" t="s">
        <v>22</v>
      </c>
      <c r="AB738" s="4" t="s">
        <v>22</v>
      </c>
      <c r="AC738" s="4" t="s">
        <v>22</v>
      </c>
      <c r="BN738" s="93" t="str">
        <v>THE SUSTAINABLE ENERGY AUTHORITY OF IRELAND</v>
      </c>
      <c r="BO738" t="s">
        <v>2966</v>
      </c>
      <c r="BP738" cm="1">
        <f t="array" ref="BP738">SUM(IF(FREQUENCY(IF($R$2:$R$3000=BO738, MATCH($C$2:$C$3000, $C$2:$C$3000, 0)), ROW($C$2:$C$3000)-ROW($C$2)+1), 1))</f>
        <v>1</v>
      </c>
      <c r="BV738" t="str">
        <v>THE SUSTAINABLE ENERGY AUTHORITY OF IRELAND</v>
      </c>
      <c r="BW738" cm="1">
        <f t="array" ref="BW738">SUM(--(FREQUENCY(IF($R$2:$R$1538=BV738, MATCH($C$2:$C$1538, $C$2:$C$1538, 0)), ROW($C$2:$C$1538)-ROW($C$2)+1)&gt;0))</f>
        <v>1</v>
      </c>
    </row>
    <row r="739" spans="1:75" ht="31.8" customHeight="1" x14ac:dyDescent="0.3">
      <c r="A739" s="56">
        <v>15</v>
      </c>
      <c r="B739" s="54" t="s">
        <v>3713</v>
      </c>
      <c r="C739" s="1" t="s">
        <v>1836</v>
      </c>
      <c r="D739" s="1" t="s">
        <v>1837</v>
      </c>
      <c r="E739" s="1">
        <v>101131261</v>
      </c>
      <c r="F739" s="21">
        <v>45383</v>
      </c>
      <c r="G739" s="21">
        <v>47026</v>
      </c>
      <c r="H739" s="1" t="s">
        <v>22</v>
      </c>
      <c r="I739" s="1" t="s">
        <v>1838</v>
      </c>
      <c r="J739" s="1" t="s">
        <v>22</v>
      </c>
      <c r="K739" s="1" t="s">
        <v>22</v>
      </c>
      <c r="L739" s="1" t="s">
        <v>1839</v>
      </c>
      <c r="M739" s="102" t="s">
        <v>1840</v>
      </c>
      <c r="N739" s="1" t="s">
        <v>1841</v>
      </c>
      <c r="O739" s="1" t="s">
        <v>1842</v>
      </c>
      <c r="P739" s="1" t="s">
        <v>22</v>
      </c>
      <c r="Q739" s="97">
        <f>IFERROR(INDEX(BP:BP, MATCH(R739, BN:BN, 0)), "")</f>
        <v>1</v>
      </c>
      <c r="R739" s="1" t="s">
        <v>1901</v>
      </c>
      <c r="S739" s="1" t="s">
        <v>47</v>
      </c>
      <c r="T739" s="2">
        <v>3985000</v>
      </c>
      <c r="U739" s="1" t="s">
        <v>22</v>
      </c>
      <c r="V739" s="1" t="s">
        <v>22</v>
      </c>
      <c r="W739" s="1" t="s">
        <v>22</v>
      </c>
      <c r="X739" s="1" t="s">
        <v>22</v>
      </c>
      <c r="Y739" s="1" t="s">
        <v>22</v>
      </c>
      <c r="Z739" s="1" t="s">
        <v>22</v>
      </c>
      <c r="AA739" s="1" t="s">
        <v>22</v>
      </c>
      <c r="AB739" s="4" t="s">
        <v>22</v>
      </c>
      <c r="AC739" s="4" t="s">
        <v>22</v>
      </c>
      <c r="BN739" s="1" t="str">
        <v>UNIVERSITAET ST. GALLEN</v>
      </c>
      <c r="BO739" t="s">
        <v>2968</v>
      </c>
      <c r="BP739" cm="1">
        <f t="array" ref="BP739">SUM(IF(FREQUENCY(IF($R$2:$R$3000=BO739, MATCH($C$2:$C$3000, $C$2:$C$3000, 0)), ROW($C$2:$C$3000)-ROW($C$2)+1), 1))</f>
        <v>1</v>
      </c>
      <c r="BV739" t="str">
        <v>UNIVERSITAET ST. GALLEN</v>
      </c>
      <c r="BW739" cm="1">
        <f t="array" ref="BW739">SUM(--(FREQUENCY(IF($R$2:$R$1538=BV739, MATCH($C$2:$C$1538, $C$2:$C$1538, 0)), ROW($C$2:$C$1538)-ROW($C$2)+1)&gt;0))</f>
        <v>1</v>
      </c>
    </row>
    <row r="740" spans="1:75" ht="31.8" customHeight="1" x14ac:dyDescent="0.3">
      <c r="A740" s="56">
        <v>15</v>
      </c>
      <c r="B740" s="54" t="s">
        <v>3713</v>
      </c>
      <c r="C740" s="1" t="s">
        <v>1836</v>
      </c>
      <c r="D740" s="1" t="s">
        <v>1837</v>
      </c>
      <c r="E740" s="1">
        <v>101131261</v>
      </c>
      <c r="F740" s="21">
        <v>45383</v>
      </c>
      <c r="G740" s="21">
        <v>47026</v>
      </c>
      <c r="H740" s="1" t="s">
        <v>22</v>
      </c>
      <c r="I740" s="1" t="s">
        <v>1838</v>
      </c>
      <c r="J740" s="1" t="s">
        <v>22</v>
      </c>
      <c r="K740" s="1" t="s">
        <v>22</v>
      </c>
      <c r="L740" s="1" t="s">
        <v>1839</v>
      </c>
      <c r="M740" s="102" t="s">
        <v>1840</v>
      </c>
      <c r="N740" s="1" t="s">
        <v>1841</v>
      </c>
      <c r="O740" s="1" t="s">
        <v>1842</v>
      </c>
      <c r="P740" s="1" t="s">
        <v>22</v>
      </c>
      <c r="Q740" s="97">
        <f>IFERROR(INDEX(BP:BP, MATCH(R740, BN:BN, 0)), "")</f>
        <v>1</v>
      </c>
      <c r="R740" s="1" t="s">
        <v>1520</v>
      </c>
      <c r="S740" s="1" t="s">
        <v>449</v>
      </c>
      <c r="T740" s="2">
        <v>38929875</v>
      </c>
      <c r="U740" s="1" t="s">
        <v>22</v>
      </c>
      <c r="V740" s="1" t="s">
        <v>22</v>
      </c>
      <c r="W740" s="1" t="s">
        <v>22</v>
      </c>
      <c r="X740" s="1" t="s">
        <v>22</v>
      </c>
      <c r="Y740" s="1" t="s">
        <v>22</v>
      </c>
      <c r="Z740" s="1" t="s">
        <v>22</v>
      </c>
      <c r="AA740" s="1" t="s">
        <v>22</v>
      </c>
      <c r="AB740" s="4" t="s">
        <v>22</v>
      </c>
      <c r="AC740" s="4" t="s">
        <v>22</v>
      </c>
      <c r="BN740" s="93" t="str">
        <v>UNIVERSITY COLLEGE CORK -  NATIONAL UNIVERSITY OF IRELAND, CORK</v>
      </c>
      <c r="BO740" t="s">
        <v>2928</v>
      </c>
      <c r="BP740" cm="1">
        <f t="array" ref="BP740">SUM(IF(FREQUENCY(IF($R$2:$R$3000=BO740, MATCH($C$2:$C$3000, $C$2:$C$3000, 0)), ROW($C$2:$C$3000)-ROW($C$2)+1), 1))</f>
        <v>1</v>
      </c>
      <c r="BV740" t="str">
        <v>UNIVERSITY COLLEGE CORK -  NATIONAL UNIVERSITY OF IRELAND, CORK</v>
      </c>
      <c r="BW740" cm="1">
        <f t="array" ref="BW740">SUM(--(FREQUENCY(IF($R$2:$R$1538=BV740, MATCH($C$2:$C$1538, $C$2:$C$1538, 0)), ROW($C$2:$C$1538)-ROW($C$2)+1)&gt;0))</f>
        <v>1</v>
      </c>
    </row>
    <row r="741" spans="1:75" ht="31.8" customHeight="1" x14ac:dyDescent="0.3">
      <c r="A741" s="56">
        <v>15</v>
      </c>
      <c r="B741" s="54" t="s">
        <v>3713</v>
      </c>
      <c r="C741" s="1" t="s">
        <v>1836</v>
      </c>
      <c r="D741" s="1" t="s">
        <v>1837</v>
      </c>
      <c r="E741" s="1">
        <v>101131261</v>
      </c>
      <c r="F741" s="21">
        <v>45383</v>
      </c>
      <c r="G741" s="21">
        <v>47026</v>
      </c>
      <c r="H741" s="1" t="s">
        <v>22</v>
      </c>
      <c r="I741" s="1" t="s">
        <v>1838</v>
      </c>
      <c r="J741" s="1" t="s">
        <v>22</v>
      </c>
      <c r="K741" s="1" t="s">
        <v>22</v>
      </c>
      <c r="L741" s="1" t="s">
        <v>1839</v>
      </c>
      <c r="M741" s="102" t="s">
        <v>1840</v>
      </c>
      <c r="N741" s="1" t="s">
        <v>1841</v>
      </c>
      <c r="O741" s="1" t="s">
        <v>1842</v>
      </c>
      <c r="P741" s="1" t="s">
        <v>22</v>
      </c>
      <c r="Q741" s="97">
        <f>IFERROR(INDEX(BP:BP, MATCH(R741, BN:BN, 0)), "")</f>
        <v>2</v>
      </c>
      <c r="R741" s="1" t="s">
        <v>1866</v>
      </c>
      <c r="S741" s="1" t="s">
        <v>36</v>
      </c>
      <c r="T741" s="2">
        <v>11318750</v>
      </c>
      <c r="U741" s="1" t="s">
        <v>22</v>
      </c>
      <c r="V741" s="1" t="s">
        <v>22</v>
      </c>
      <c r="W741" s="1" t="s">
        <v>22</v>
      </c>
      <c r="X741" s="1" t="s">
        <v>22</v>
      </c>
      <c r="Y741" s="1" t="s">
        <v>22</v>
      </c>
      <c r="Z741" s="1" t="s">
        <v>22</v>
      </c>
      <c r="AA741" s="1" t="s">
        <v>22</v>
      </c>
      <c r="AB741" s="4" t="s">
        <v>22</v>
      </c>
      <c r="AC741" s="4" t="s">
        <v>22</v>
      </c>
      <c r="BN741" s="1" t="str">
        <v>LIQAL BV</v>
      </c>
      <c r="BO741" t="s">
        <v>3003</v>
      </c>
      <c r="BP741" cm="1">
        <f t="array" ref="BP741">SUM(IF(FREQUENCY(IF($R$2:$R$3000=BO741, MATCH($C$2:$C$3000, $C$2:$C$3000, 0)), ROW($C$2:$C$3000)-ROW($C$2)+1), 1))</f>
        <v>1</v>
      </c>
      <c r="BV741" t="str">
        <v>LIQAL BV</v>
      </c>
      <c r="BW741" cm="1">
        <f t="array" ref="BW741">SUM(--(FREQUENCY(IF($R$2:$R$1538=BV741, MATCH($C$2:$C$1538, $C$2:$C$1538, 0)), ROW($C$2:$C$1538)-ROW($C$2)+1)&gt;0))</f>
        <v>1</v>
      </c>
    </row>
    <row r="742" spans="1:75" ht="31.8" customHeight="1" x14ac:dyDescent="0.3">
      <c r="A742" s="56">
        <v>15</v>
      </c>
      <c r="B742" s="54" t="s">
        <v>3713</v>
      </c>
      <c r="C742" s="1" t="s">
        <v>1836</v>
      </c>
      <c r="D742" s="1" t="s">
        <v>1837</v>
      </c>
      <c r="E742" s="1">
        <v>101131261</v>
      </c>
      <c r="F742" s="21">
        <v>45383</v>
      </c>
      <c r="G742" s="21">
        <v>47026</v>
      </c>
      <c r="H742" s="1" t="s">
        <v>22</v>
      </c>
      <c r="I742" s="1" t="s">
        <v>1838</v>
      </c>
      <c r="J742" s="1" t="s">
        <v>22</v>
      </c>
      <c r="K742" s="1" t="s">
        <v>22</v>
      </c>
      <c r="L742" s="1" t="s">
        <v>1839</v>
      </c>
      <c r="M742" s="102" t="s">
        <v>1840</v>
      </c>
      <c r="N742" s="1" t="s">
        <v>1841</v>
      </c>
      <c r="O742" s="1" t="s">
        <v>1842</v>
      </c>
      <c r="P742" s="1" t="s">
        <v>22</v>
      </c>
      <c r="Q742" s="97">
        <f>IFERROR(INDEX(BP:BP, MATCH(R742, BN:BN, 0)), "")</f>
        <v>2</v>
      </c>
      <c r="R742" s="1" t="s">
        <v>1891</v>
      </c>
      <c r="S742" s="1" t="s">
        <v>28</v>
      </c>
      <c r="T742" s="2">
        <v>11323700</v>
      </c>
      <c r="U742" s="1" t="s">
        <v>22</v>
      </c>
      <c r="V742" s="1" t="s">
        <v>22</v>
      </c>
      <c r="W742" s="1" t="s">
        <v>22</v>
      </c>
      <c r="X742" s="1" t="s">
        <v>22</v>
      </c>
      <c r="Y742" s="1" t="s">
        <v>22</v>
      </c>
      <c r="Z742" s="1" t="s">
        <v>22</v>
      </c>
      <c r="AA742" s="1" t="s">
        <v>22</v>
      </c>
      <c r="AB742" s="4" t="s">
        <v>22</v>
      </c>
      <c r="AC742" s="4" t="s">
        <v>22</v>
      </c>
      <c r="BN742" s="93" t="str">
        <v>"NATIONAL CENTER FOR SCIENTIFIC RESEARCH ""DEMOKRITOS"""</v>
      </c>
      <c r="BO742" t="s">
        <v>3005</v>
      </c>
      <c r="BP742" cm="1">
        <f t="array" ref="BP742">SUM(IF(FREQUENCY(IF($R$2:$R$3000=BO742, MATCH($C$2:$C$3000, $C$2:$C$3000, 0)), ROW($C$2:$C$3000)-ROW($C$2)+1), 1))</f>
        <v>1</v>
      </c>
      <c r="BV742" t="str">
        <v>"NATIONAL CENTER FOR SCIENTIFIC RESEARCH ""DEMOKRITOS"""</v>
      </c>
      <c r="BW742" cm="1">
        <f t="array" ref="BW742">SUM(--(FREQUENCY(IF($R$2:$R$1538=BV742, MATCH($C$2:$C$1538, $C$2:$C$1538, 0)), ROW($C$2:$C$1538)-ROW($C$2)+1)&gt;0))</f>
        <v>1</v>
      </c>
    </row>
    <row r="743" spans="1:75" ht="31.8" customHeight="1" x14ac:dyDescent="0.3">
      <c r="A743" s="56">
        <v>15</v>
      </c>
      <c r="B743" s="54" t="s">
        <v>3713</v>
      </c>
      <c r="C743" s="1" t="s">
        <v>1836</v>
      </c>
      <c r="D743" s="1" t="s">
        <v>1837</v>
      </c>
      <c r="E743" s="1">
        <v>101131261</v>
      </c>
      <c r="F743" s="21">
        <v>45383</v>
      </c>
      <c r="G743" s="21">
        <v>47026</v>
      </c>
      <c r="H743" s="1" t="s">
        <v>22</v>
      </c>
      <c r="I743" s="1" t="s">
        <v>1838</v>
      </c>
      <c r="J743" s="1" t="s">
        <v>22</v>
      </c>
      <c r="K743" s="1" t="s">
        <v>22</v>
      </c>
      <c r="L743" s="1" t="s">
        <v>1839</v>
      </c>
      <c r="M743" s="102" t="s">
        <v>1840</v>
      </c>
      <c r="N743" s="1" t="s">
        <v>1841</v>
      </c>
      <c r="O743" s="1" t="s">
        <v>1842</v>
      </c>
      <c r="P743" s="1" t="s">
        <v>22</v>
      </c>
      <c r="Q743" s="97">
        <f>IFERROR(INDEX(BP:BP, MATCH(R743, BN:BN, 0)), "")</f>
        <v>1</v>
      </c>
      <c r="R743" s="1" t="s">
        <v>468</v>
      </c>
      <c r="S743" s="1" t="s">
        <v>38</v>
      </c>
      <c r="T743" s="2">
        <v>36579500</v>
      </c>
      <c r="U743" s="1" t="s">
        <v>22</v>
      </c>
      <c r="V743" s="1" t="s">
        <v>22</v>
      </c>
      <c r="W743" s="1" t="s">
        <v>22</v>
      </c>
      <c r="X743" s="1" t="s">
        <v>22</v>
      </c>
      <c r="Y743" s="1" t="s">
        <v>22</v>
      </c>
      <c r="Z743" s="1" t="s">
        <v>22</v>
      </c>
      <c r="AA743" s="1" t="s">
        <v>22</v>
      </c>
      <c r="AB743" s="4" t="s">
        <v>22</v>
      </c>
      <c r="AC743" s="4" t="s">
        <v>22</v>
      </c>
      <c r="BN743" s="1" t="str">
        <v>FEN RESEARCH GMBH</v>
      </c>
      <c r="BO743" t="s">
        <v>3007</v>
      </c>
      <c r="BP743" cm="1">
        <f t="array" ref="BP743">SUM(IF(FREQUENCY(IF($R$2:$R$3000=BO743, MATCH($C$2:$C$3000, $C$2:$C$3000, 0)), ROW($C$2:$C$3000)-ROW($C$2)+1), 1))</f>
        <v>1</v>
      </c>
      <c r="BV743" t="str">
        <v>FEN RESEARCH GMBH</v>
      </c>
      <c r="BW743" cm="1">
        <f t="array" ref="BW743">SUM(--(FREQUENCY(IF($R$2:$R$1538=BV743, MATCH($C$2:$C$1538, $C$2:$C$1538, 0)), ROW($C$2:$C$1538)-ROW($C$2)+1)&gt;0))</f>
        <v>1</v>
      </c>
    </row>
    <row r="744" spans="1:75" ht="31.8" customHeight="1" x14ac:dyDescent="0.3">
      <c r="A744" s="56">
        <v>15</v>
      </c>
      <c r="B744" s="54" t="s">
        <v>3713</v>
      </c>
      <c r="C744" s="1" t="s">
        <v>1836</v>
      </c>
      <c r="D744" s="1" t="s">
        <v>1837</v>
      </c>
      <c r="E744" s="1">
        <v>101131261</v>
      </c>
      <c r="F744" s="21">
        <v>45383</v>
      </c>
      <c r="G744" s="21">
        <v>47026</v>
      </c>
      <c r="H744" s="1" t="s">
        <v>22</v>
      </c>
      <c r="I744" s="1" t="s">
        <v>1838</v>
      </c>
      <c r="J744" s="1" t="s">
        <v>22</v>
      </c>
      <c r="K744" s="1" t="s">
        <v>22</v>
      </c>
      <c r="L744" s="1" t="s">
        <v>1839</v>
      </c>
      <c r="M744" s="102" t="s">
        <v>1840</v>
      </c>
      <c r="N744" s="1" t="s">
        <v>1841</v>
      </c>
      <c r="O744" s="1" t="s">
        <v>1842</v>
      </c>
      <c r="P744" s="1" t="s">
        <v>22</v>
      </c>
      <c r="Q744" s="97">
        <f>IFERROR(INDEX(BP:BP, MATCH(R744, BN:BN, 0)), "")</f>
        <v>3</v>
      </c>
      <c r="R744" s="1" t="s">
        <v>1898</v>
      </c>
      <c r="S744" s="1" t="s">
        <v>132</v>
      </c>
      <c r="T744" s="2">
        <v>4125000</v>
      </c>
      <c r="U744" s="1" t="s">
        <v>22</v>
      </c>
      <c r="V744" s="1" t="s">
        <v>22</v>
      </c>
      <c r="W744" s="1" t="s">
        <v>22</v>
      </c>
      <c r="X744" s="1" t="s">
        <v>22</v>
      </c>
      <c r="Y744" s="1" t="s">
        <v>22</v>
      </c>
      <c r="Z744" s="1" t="s">
        <v>22</v>
      </c>
      <c r="AA744" s="1" t="s">
        <v>22</v>
      </c>
      <c r="AB744" s="4" t="s">
        <v>22</v>
      </c>
      <c r="AC744" s="4" t="s">
        <v>22</v>
      </c>
      <c r="BN744" s="93" t="str">
        <v>GREENDELTA GMBH</v>
      </c>
      <c r="BO744" t="s">
        <v>3009</v>
      </c>
      <c r="BP744" cm="1">
        <f t="array" ref="BP744">SUM(IF(FREQUENCY(IF($R$2:$R$3000=BO744, MATCH($C$2:$C$3000, $C$2:$C$3000, 0)), ROW($C$2:$C$3000)-ROW($C$2)+1), 1))</f>
        <v>2</v>
      </c>
      <c r="BV744" t="str">
        <v>GREENDELTA GMBH</v>
      </c>
      <c r="BW744" cm="1">
        <f t="array" ref="BW744">SUM(--(FREQUENCY(IF($R$2:$R$1538=BV744, MATCH($C$2:$C$1538, $C$2:$C$1538, 0)), ROW($C$2:$C$1538)-ROW($C$2)+1)&gt;0))</f>
        <v>1</v>
      </c>
    </row>
    <row r="745" spans="1:75" ht="31.8" customHeight="1" x14ac:dyDescent="0.3">
      <c r="A745" s="56">
        <v>15</v>
      </c>
      <c r="B745" s="54" t="s">
        <v>3713</v>
      </c>
      <c r="C745" s="1" t="s">
        <v>1836</v>
      </c>
      <c r="D745" s="1" t="s">
        <v>1837</v>
      </c>
      <c r="E745" s="1">
        <v>101131261</v>
      </c>
      <c r="F745" s="21">
        <v>45383</v>
      </c>
      <c r="G745" s="21">
        <v>47026</v>
      </c>
      <c r="H745" s="1" t="s">
        <v>22</v>
      </c>
      <c r="I745" s="1" t="s">
        <v>1838</v>
      </c>
      <c r="J745" s="1" t="s">
        <v>22</v>
      </c>
      <c r="K745" s="1" t="s">
        <v>22</v>
      </c>
      <c r="L745" s="1" t="s">
        <v>1839</v>
      </c>
      <c r="M745" s="102" t="s">
        <v>1840</v>
      </c>
      <c r="N745" s="1" t="s">
        <v>1841</v>
      </c>
      <c r="O745" s="1" t="s">
        <v>1842</v>
      </c>
      <c r="P745" s="1" t="s">
        <v>22</v>
      </c>
      <c r="Q745" s="97">
        <f>IFERROR(INDEX(BP:BP, MATCH(R745, BN:BN, 0)), "")</f>
        <v>1</v>
      </c>
      <c r="R745" s="1" t="s">
        <v>1892</v>
      </c>
      <c r="S745" s="1" t="s">
        <v>188</v>
      </c>
      <c r="T745" s="2">
        <v>6955943</v>
      </c>
      <c r="U745" s="1" t="s">
        <v>22</v>
      </c>
      <c r="V745" s="1" t="s">
        <v>22</v>
      </c>
      <c r="W745" s="1" t="s">
        <v>22</v>
      </c>
      <c r="X745" s="1" t="s">
        <v>22</v>
      </c>
      <c r="Y745" s="1" t="s">
        <v>22</v>
      </c>
      <c r="Z745" s="1" t="s">
        <v>22</v>
      </c>
      <c r="AA745" s="1" t="s">
        <v>22</v>
      </c>
      <c r="AB745" s="4" t="s">
        <v>22</v>
      </c>
      <c r="AC745" s="4" t="s">
        <v>22</v>
      </c>
      <c r="BN745" s="1" t="str">
        <v>Hiden Isochema Ltd</v>
      </c>
      <c r="BO745" t="s">
        <v>3011</v>
      </c>
      <c r="BP745" cm="1">
        <f t="array" ref="BP745">SUM(IF(FREQUENCY(IF($R$2:$R$3000=BO745, MATCH($C$2:$C$3000, $C$2:$C$3000, 0)), ROW($C$2:$C$3000)-ROW($C$2)+1), 1))</f>
        <v>1</v>
      </c>
      <c r="BV745" t="str">
        <v>Hiden Isochema Ltd</v>
      </c>
      <c r="BW745" cm="1">
        <f t="array" ref="BW745">SUM(--(FREQUENCY(IF($R$2:$R$1538=BV745, MATCH($C$2:$C$1538, $C$2:$C$1538, 0)), ROW($C$2:$C$1538)-ROW($C$2)+1)&gt;0))</f>
        <v>1</v>
      </c>
    </row>
    <row r="746" spans="1:75" ht="31.8" customHeight="1" x14ac:dyDescent="0.3">
      <c r="A746" s="56">
        <v>15</v>
      </c>
      <c r="B746" s="54" t="s">
        <v>3713</v>
      </c>
      <c r="C746" s="1" t="s">
        <v>1836</v>
      </c>
      <c r="D746" s="1" t="s">
        <v>1837</v>
      </c>
      <c r="E746" s="1">
        <v>101131261</v>
      </c>
      <c r="F746" s="21">
        <v>45383</v>
      </c>
      <c r="G746" s="21">
        <v>47026</v>
      </c>
      <c r="H746" s="1" t="s">
        <v>22</v>
      </c>
      <c r="I746" s="1" t="s">
        <v>1838</v>
      </c>
      <c r="J746" s="1" t="s">
        <v>22</v>
      </c>
      <c r="K746" s="1" t="s">
        <v>22</v>
      </c>
      <c r="L746" s="1" t="s">
        <v>1839</v>
      </c>
      <c r="M746" s="102" t="s">
        <v>1840</v>
      </c>
      <c r="N746" s="1" t="s">
        <v>1841</v>
      </c>
      <c r="O746" s="1" t="s">
        <v>1842</v>
      </c>
      <c r="P746" s="1" t="s">
        <v>22</v>
      </c>
      <c r="Q746" s="97">
        <f>IFERROR(INDEX(BP:BP, MATCH(R746, BN:BN, 0)), "")</f>
        <v>1</v>
      </c>
      <c r="R746" s="1" t="s">
        <v>1896</v>
      </c>
      <c r="S746" s="1" t="s">
        <v>38</v>
      </c>
      <c r="T746" s="2">
        <v>13049125</v>
      </c>
      <c r="U746" s="1" t="s">
        <v>22</v>
      </c>
      <c r="V746" s="1" t="s">
        <v>22</v>
      </c>
      <c r="W746" s="1" t="s">
        <v>22</v>
      </c>
      <c r="X746" s="1" t="s">
        <v>22</v>
      </c>
      <c r="Y746" s="1" t="s">
        <v>22</v>
      </c>
      <c r="Z746" s="1" t="s">
        <v>22</v>
      </c>
      <c r="AA746" s="1" t="s">
        <v>22</v>
      </c>
      <c r="AB746" s="4" t="s">
        <v>22</v>
      </c>
      <c r="AC746" s="4" t="s">
        <v>22</v>
      </c>
      <c r="BN746" s="93" t="str">
        <v>IMMATERIAL LTD</v>
      </c>
      <c r="BO746" t="s">
        <v>3014</v>
      </c>
      <c r="BP746" cm="1">
        <f t="array" ref="BP746">SUM(IF(FREQUENCY(IF($R$2:$R$3000=BO746, MATCH($C$2:$C$3000, $C$2:$C$3000, 0)), ROW($C$2:$C$3000)-ROW($C$2)+1), 1))</f>
        <v>1</v>
      </c>
      <c r="BV746" t="str">
        <v>IMMATERIAL LTD</v>
      </c>
      <c r="BW746" cm="1">
        <f t="array" ref="BW746">SUM(--(FREQUENCY(IF($R$2:$R$1538=BV746, MATCH($C$2:$C$1538, $C$2:$C$1538, 0)), ROW($C$2:$C$1538)-ROW($C$2)+1)&gt;0))</f>
        <v>1</v>
      </c>
    </row>
    <row r="747" spans="1:75" ht="31.8" customHeight="1" x14ac:dyDescent="0.3">
      <c r="A747" s="56">
        <v>15</v>
      </c>
      <c r="B747" s="54" t="s">
        <v>3713</v>
      </c>
      <c r="C747" s="1" t="s">
        <v>1836</v>
      </c>
      <c r="D747" s="1" t="s">
        <v>1837</v>
      </c>
      <c r="E747" s="1">
        <v>101131261</v>
      </c>
      <c r="F747" s="21">
        <v>45383</v>
      </c>
      <c r="G747" s="21">
        <v>47026</v>
      </c>
      <c r="H747" s="1" t="s">
        <v>22</v>
      </c>
      <c r="I747" s="1" t="s">
        <v>1838</v>
      </c>
      <c r="J747" s="1" t="s">
        <v>22</v>
      </c>
      <c r="K747" s="1" t="s">
        <v>22</v>
      </c>
      <c r="L747" s="1" t="s">
        <v>1839</v>
      </c>
      <c r="M747" s="102" t="s">
        <v>1840</v>
      </c>
      <c r="N747" s="1" t="s">
        <v>1841</v>
      </c>
      <c r="O747" s="1" t="s">
        <v>1842</v>
      </c>
      <c r="P747" s="1" t="s">
        <v>689</v>
      </c>
      <c r="Q747" s="97">
        <f>IFERROR(INDEX(BP:BP, MATCH(R747, BN:BN, 0)), "")</f>
        <v>1</v>
      </c>
      <c r="R747" s="1" t="s">
        <v>122</v>
      </c>
      <c r="S747" s="1" t="s">
        <v>123</v>
      </c>
      <c r="T747" s="2">
        <v>4606000</v>
      </c>
      <c r="U747" s="1" t="s">
        <v>22</v>
      </c>
      <c r="V747" s="1" t="s">
        <v>22</v>
      </c>
      <c r="W747" s="1" t="s">
        <v>22</v>
      </c>
      <c r="X747" s="1" t="s">
        <v>22</v>
      </c>
      <c r="Y747" s="1" t="s">
        <v>22</v>
      </c>
      <c r="Z747" s="1" t="s">
        <v>22</v>
      </c>
      <c r="AA747" s="1" t="s">
        <v>22</v>
      </c>
      <c r="AB747" s="4" t="s">
        <v>22</v>
      </c>
      <c r="AC747" s="4" t="s">
        <v>22</v>
      </c>
      <c r="BN747" s="1" t="str">
        <v>ITALFERR SPA</v>
      </c>
      <c r="BO747" t="s">
        <v>3018</v>
      </c>
      <c r="BP747" cm="1">
        <f t="array" ref="BP747">SUM(IF(FREQUENCY(IF($R$2:$R$3000=BO747, MATCH($C$2:$C$3000, $C$2:$C$3000, 0)), ROW($C$2:$C$3000)-ROW($C$2)+1), 1))</f>
        <v>1</v>
      </c>
      <c r="BV747" t="str">
        <v>ITALFERR SPA</v>
      </c>
      <c r="BW747" cm="1">
        <f t="array" ref="BW747">SUM(--(FREQUENCY(IF($R$2:$R$1538=BV747, MATCH($C$2:$C$1538, $C$2:$C$1538, 0)), ROW($C$2:$C$1538)-ROW($C$2)+1)&gt;0))</f>
        <v>1</v>
      </c>
    </row>
    <row r="748" spans="1:75" ht="31.8" customHeight="1" x14ac:dyDescent="0.3">
      <c r="A748" s="56">
        <v>15</v>
      </c>
      <c r="B748" s="54" t="s">
        <v>3713</v>
      </c>
      <c r="C748" s="1" t="s">
        <v>1836</v>
      </c>
      <c r="D748" s="1" t="s">
        <v>1837</v>
      </c>
      <c r="E748" s="1">
        <v>101131261</v>
      </c>
      <c r="F748" s="21">
        <v>45383</v>
      </c>
      <c r="G748" s="21">
        <v>47026</v>
      </c>
      <c r="H748" s="1" t="s">
        <v>22</v>
      </c>
      <c r="I748" s="1" t="s">
        <v>1838</v>
      </c>
      <c r="J748" s="1" t="s">
        <v>22</v>
      </c>
      <c r="K748" s="1" t="s">
        <v>22</v>
      </c>
      <c r="L748" s="1" t="s">
        <v>1839</v>
      </c>
      <c r="M748" s="102" t="s">
        <v>1840</v>
      </c>
      <c r="N748" s="1" t="s">
        <v>1841</v>
      </c>
      <c r="O748" s="1" t="s">
        <v>1842</v>
      </c>
      <c r="P748" s="1" t="s">
        <v>689</v>
      </c>
      <c r="Q748" s="97">
        <f>IFERROR(INDEX(BP:BP, MATCH(R748, BN:BN, 0)), "")</f>
        <v>1</v>
      </c>
      <c r="R748" s="1" t="s">
        <v>946</v>
      </c>
      <c r="S748" s="1" t="s">
        <v>47</v>
      </c>
      <c r="T748" s="2">
        <v>13122400</v>
      </c>
      <c r="U748" s="1" t="s">
        <v>22</v>
      </c>
      <c r="V748" s="1" t="s">
        <v>22</v>
      </c>
      <c r="W748" s="1" t="s">
        <v>22</v>
      </c>
      <c r="X748" s="1" t="s">
        <v>22</v>
      </c>
      <c r="Y748" s="1" t="s">
        <v>22</v>
      </c>
      <c r="Z748" s="1" t="s">
        <v>22</v>
      </c>
      <c r="AA748" s="1" t="s">
        <v>22</v>
      </c>
      <c r="AB748" s="4" t="s">
        <v>22</v>
      </c>
      <c r="AC748" s="4" t="s">
        <v>22</v>
      </c>
      <c r="BN748" s="93" t="str">
        <v>LAGUENS Y PEREZ SL</v>
      </c>
      <c r="BO748" t="s">
        <v>3020</v>
      </c>
      <c r="BP748" cm="1">
        <f t="array" ref="BP748">SUM(IF(FREQUENCY(IF($R$2:$R$3000=BO748, MATCH($C$2:$C$3000, $C$2:$C$3000, 0)), ROW($C$2:$C$3000)-ROW($C$2)+1), 1))</f>
        <v>1</v>
      </c>
      <c r="BV748" t="str">
        <v>LAGUENS Y PEREZ SL</v>
      </c>
      <c r="BW748" cm="1">
        <f t="array" ref="BW748">SUM(--(FREQUENCY(IF($R$2:$R$1538=BV748, MATCH($C$2:$C$1538, $C$2:$C$1538, 0)), ROW($C$2:$C$1538)-ROW($C$2)+1)&gt;0))</f>
        <v>1</v>
      </c>
    </row>
    <row r="749" spans="1:75" ht="31.8" customHeight="1" x14ac:dyDescent="0.3">
      <c r="A749" s="56">
        <v>15</v>
      </c>
      <c r="B749" s="54" t="s">
        <v>3713</v>
      </c>
      <c r="C749" s="1" t="s">
        <v>1836</v>
      </c>
      <c r="D749" s="1" t="s">
        <v>1837</v>
      </c>
      <c r="E749" s="1">
        <v>101131261</v>
      </c>
      <c r="F749" s="21">
        <v>45383</v>
      </c>
      <c r="G749" s="21">
        <v>47026</v>
      </c>
      <c r="H749" s="1" t="s">
        <v>22</v>
      </c>
      <c r="I749" s="1" t="s">
        <v>1838</v>
      </c>
      <c r="J749" s="1" t="s">
        <v>22</v>
      </c>
      <c r="K749" s="1" t="s">
        <v>22</v>
      </c>
      <c r="L749" s="1" t="s">
        <v>1839</v>
      </c>
      <c r="M749" s="102" t="s">
        <v>1840</v>
      </c>
      <c r="N749" s="1" t="s">
        <v>1841</v>
      </c>
      <c r="O749" s="1" t="s">
        <v>1842</v>
      </c>
      <c r="P749" s="1" t="s">
        <v>22</v>
      </c>
      <c r="Q749" s="97">
        <f>IFERROR(INDEX(BP:BP, MATCH(R749, BN:BN, 0)), "")</f>
        <v>1</v>
      </c>
      <c r="R749" s="1" t="s">
        <v>1878</v>
      </c>
      <c r="S749" s="1" t="s">
        <v>38</v>
      </c>
      <c r="T749" s="2">
        <v>58843875</v>
      </c>
      <c r="U749" s="1" t="s">
        <v>22</v>
      </c>
      <c r="V749" s="1" t="s">
        <v>22</v>
      </c>
      <c r="W749" s="1" t="s">
        <v>22</v>
      </c>
      <c r="X749" s="1" t="s">
        <v>22</v>
      </c>
      <c r="Y749" s="1" t="s">
        <v>22</v>
      </c>
      <c r="Z749" s="1" t="s">
        <v>22</v>
      </c>
      <c r="AA749" s="1" t="s">
        <v>22</v>
      </c>
      <c r="AB749" s="4" t="s">
        <v>22</v>
      </c>
      <c r="AC749" s="4" t="s">
        <v>22</v>
      </c>
      <c r="BN749" s="1" t="str">
        <v>LAPESA GRUPO EMPRESARIAL SL</v>
      </c>
      <c r="BO749" t="s">
        <v>3022</v>
      </c>
      <c r="BP749" cm="1">
        <f t="array" ref="BP749">SUM(IF(FREQUENCY(IF($R$2:$R$3000=BO749, MATCH($C$2:$C$3000, $C$2:$C$3000, 0)), ROW($C$2:$C$3000)-ROW($C$2)+1), 1))</f>
        <v>1</v>
      </c>
      <c r="BV749" t="str">
        <v>LAPESA GRUPO EMPRESARIAL SL</v>
      </c>
      <c r="BW749" cm="1">
        <f t="array" ref="BW749">SUM(--(FREQUENCY(IF($R$2:$R$1538=BV749, MATCH($C$2:$C$1538, $C$2:$C$1538, 0)), ROW($C$2:$C$1538)-ROW($C$2)+1)&gt;0))</f>
        <v>1</v>
      </c>
    </row>
    <row r="750" spans="1:75" ht="31.8" customHeight="1" x14ac:dyDescent="0.3">
      <c r="A750" s="56">
        <v>15</v>
      </c>
      <c r="B750" s="54" t="s">
        <v>3713</v>
      </c>
      <c r="C750" s="1" t="s">
        <v>1836</v>
      </c>
      <c r="D750" s="1" t="s">
        <v>1837</v>
      </c>
      <c r="E750" s="1">
        <v>101131261</v>
      </c>
      <c r="F750" s="21">
        <v>45383</v>
      </c>
      <c r="G750" s="21">
        <v>47026</v>
      </c>
      <c r="H750" s="1" t="s">
        <v>22</v>
      </c>
      <c r="I750" s="1" t="s">
        <v>1838</v>
      </c>
      <c r="J750" s="1" t="s">
        <v>22</v>
      </c>
      <c r="K750" s="1" t="s">
        <v>22</v>
      </c>
      <c r="L750" s="1" t="s">
        <v>1839</v>
      </c>
      <c r="M750" s="102" t="s">
        <v>1840</v>
      </c>
      <c r="N750" s="1" t="s">
        <v>1841</v>
      </c>
      <c r="O750" s="1" t="s">
        <v>1842</v>
      </c>
      <c r="P750" s="1" t="s">
        <v>22</v>
      </c>
      <c r="Q750" s="97">
        <f>IFERROR(INDEX(BP:BP, MATCH(R750, BN:BN, 0)), "")</f>
        <v>1</v>
      </c>
      <c r="R750" s="1" t="s">
        <v>1852</v>
      </c>
      <c r="S750" s="1" t="s">
        <v>125</v>
      </c>
      <c r="T750" s="2">
        <v>56510375</v>
      </c>
      <c r="U750" s="1" t="s">
        <v>22</v>
      </c>
      <c r="V750" s="1" t="s">
        <v>22</v>
      </c>
      <c r="W750" s="1" t="s">
        <v>22</v>
      </c>
      <c r="X750" s="1" t="s">
        <v>22</v>
      </c>
      <c r="Y750" s="1" t="s">
        <v>22</v>
      </c>
      <c r="Z750" s="1" t="s">
        <v>22</v>
      </c>
      <c r="AA750" s="1" t="s">
        <v>22</v>
      </c>
      <c r="AB750" s="4" t="s">
        <v>22</v>
      </c>
      <c r="AC750" s="4" t="s">
        <v>22</v>
      </c>
      <c r="BN750" s="93" t="str">
        <v>MAX-PLANCK-GESELLSCHAFT ZUR FORDERUNG DER WISSENSCHAFTEN EV</v>
      </c>
      <c r="BO750" t="s">
        <v>3024</v>
      </c>
      <c r="BP750" cm="1">
        <f t="array" ref="BP750">SUM(IF(FREQUENCY(IF($R$2:$R$3000=BO750, MATCH($C$2:$C$3000, $C$2:$C$3000, 0)), ROW($C$2:$C$3000)-ROW($C$2)+1), 1))</f>
        <v>1</v>
      </c>
      <c r="BV750" t="str">
        <v>MAX-PLANCK-GESELLSCHAFT ZUR FORDERUNG DER WISSENSCHAFTEN EV</v>
      </c>
      <c r="BW750" cm="1">
        <f t="array" ref="BW750">SUM(--(FREQUENCY(IF($R$2:$R$1538=BV750, MATCH($C$2:$C$1538, $C$2:$C$1538, 0)), ROW($C$2:$C$1538)-ROW($C$2)+1)&gt;0))</f>
        <v>1</v>
      </c>
    </row>
    <row r="751" spans="1:75" ht="31.8" customHeight="1" x14ac:dyDescent="0.3">
      <c r="A751" s="56">
        <v>15</v>
      </c>
      <c r="B751" s="54" t="s">
        <v>3713</v>
      </c>
      <c r="C751" s="1" t="s">
        <v>1836</v>
      </c>
      <c r="D751" s="1" t="s">
        <v>1837</v>
      </c>
      <c r="E751" s="1">
        <v>101131261</v>
      </c>
      <c r="F751" s="21">
        <v>45383</v>
      </c>
      <c r="G751" s="21">
        <v>47026</v>
      </c>
      <c r="H751" s="1" t="s">
        <v>22</v>
      </c>
      <c r="I751" s="1" t="s">
        <v>1838</v>
      </c>
      <c r="J751" s="1" t="s">
        <v>22</v>
      </c>
      <c r="K751" s="1" t="s">
        <v>22</v>
      </c>
      <c r="L751" s="1" t="s">
        <v>1839</v>
      </c>
      <c r="M751" s="102" t="s">
        <v>1840</v>
      </c>
      <c r="N751" s="1" t="s">
        <v>1841</v>
      </c>
      <c r="O751" s="1" t="s">
        <v>1842</v>
      </c>
      <c r="P751" s="1" t="s">
        <v>22</v>
      </c>
      <c r="Q751" s="97">
        <f>IFERROR(INDEX(BP:BP, MATCH(R751, BN:BN, 0)), "")</f>
        <v>1</v>
      </c>
      <c r="R751" s="1" t="s">
        <v>1890</v>
      </c>
      <c r="S751" s="1" t="s">
        <v>740</v>
      </c>
      <c r="T751" s="2">
        <v>1199400</v>
      </c>
      <c r="U751" s="1" t="s">
        <v>22</v>
      </c>
      <c r="V751" s="1" t="s">
        <v>22</v>
      </c>
      <c r="W751" s="1" t="s">
        <v>22</v>
      </c>
      <c r="X751" s="1" t="s">
        <v>22</v>
      </c>
      <c r="Y751" s="1" t="s">
        <v>22</v>
      </c>
      <c r="Z751" s="1" t="s">
        <v>22</v>
      </c>
      <c r="AA751" s="1" t="s">
        <v>22</v>
      </c>
      <c r="AB751" s="4" t="s">
        <v>22</v>
      </c>
      <c r="AC751" s="4" t="s">
        <v>22</v>
      </c>
      <c r="BN751" s="1" t="str">
        <v>STEINBEIS 2I GMBH</v>
      </c>
      <c r="BO751" t="s">
        <v>3026</v>
      </c>
      <c r="BP751" cm="1">
        <f t="array" ref="BP751">SUM(IF(FREQUENCY(IF($R$2:$R$3000=BO751, MATCH($C$2:$C$3000, $C$2:$C$3000, 0)), ROW($C$2:$C$3000)-ROW($C$2)+1), 1))</f>
        <v>1</v>
      </c>
      <c r="BV751" t="str">
        <v>STEINBEIS 2I GMBH</v>
      </c>
      <c r="BW751" cm="1">
        <f t="array" ref="BW751">SUM(--(FREQUENCY(IF($R$2:$R$1538=BV751, MATCH($C$2:$C$1538, $C$2:$C$1538, 0)), ROW($C$2:$C$1538)-ROW($C$2)+1)&gt;0))</f>
        <v>1</v>
      </c>
    </row>
    <row r="752" spans="1:75" ht="31.8" customHeight="1" x14ac:dyDescent="0.3">
      <c r="A752" s="56">
        <v>15</v>
      </c>
      <c r="B752" s="54" t="s">
        <v>3713</v>
      </c>
      <c r="C752" s="1" t="s">
        <v>1836</v>
      </c>
      <c r="D752" s="1" t="s">
        <v>1837</v>
      </c>
      <c r="E752" s="1">
        <v>101131261</v>
      </c>
      <c r="F752" s="21">
        <v>45383</v>
      </c>
      <c r="G752" s="21">
        <v>47026</v>
      </c>
      <c r="H752" s="1" t="s">
        <v>22</v>
      </c>
      <c r="I752" s="1" t="s">
        <v>1838</v>
      </c>
      <c r="J752" s="1" t="s">
        <v>22</v>
      </c>
      <c r="K752" s="1" t="s">
        <v>22</v>
      </c>
      <c r="L752" s="1" t="s">
        <v>1839</v>
      </c>
      <c r="M752" s="102" t="s">
        <v>1840</v>
      </c>
      <c r="N752" s="1" t="s">
        <v>1841</v>
      </c>
      <c r="O752" s="1" t="s">
        <v>1842</v>
      </c>
      <c r="P752" s="1" t="s">
        <v>22</v>
      </c>
      <c r="Q752" s="97">
        <f>IFERROR(INDEX(BP:BP, MATCH(R752, BN:BN, 0)), "")</f>
        <v>2</v>
      </c>
      <c r="R752" s="1" t="s">
        <v>1875</v>
      </c>
      <c r="S752" s="1" t="s">
        <v>125</v>
      </c>
      <c r="T752" s="2">
        <v>39918000</v>
      </c>
      <c r="U752" s="1" t="s">
        <v>22</v>
      </c>
      <c r="V752" s="1" t="s">
        <v>22</v>
      </c>
      <c r="W752" s="1" t="s">
        <v>22</v>
      </c>
      <c r="X752" s="1" t="s">
        <v>22</v>
      </c>
      <c r="Y752" s="1" t="s">
        <v>22</v>
      </c>
      <c r="Z752" s="1" t="s">
        <v>22</v>
      </c>
      <c r="AA752" s="1" t="s">
        <v>22</v>
      </c>
      <c r="AB752" s="4" t="s">
        <v>22</v>
      </c>
      <c r="AC752" s="4" t="s">
        <v>22</v>
      </c>
      <c r="BN752" s="93" t="str">
        <v>THE CHANCELLOR MASTERS AND SCHOLARS OF THE UNIVERSITY OF CAMBRIDGE</v>
      </c>
      <c r="BO752" t="s">
        <v>3028</v>
      </c>
      <c r="BP752" cm="1">
        <f t="array" ref="BP752">SUM(IF(FREQUENCY(IF($R$2:$R$3000=BO752, MATCH($C$2:$C$3000, $C$2:$C$3000, 0)), ROW($C$2:$C$3000)-ROW($C$2)+1), 1))</f>
        <v>1</v>
      </c>
      <c r="BV752" t="str">
        <v>THE CHANCELLOR MASTERS AND SCHOLARS OF THE UNIVERSITY OF CAMBRIDGE</v>
      </c>
      <c r="BW752" cm="1">
        <f t="array" ref="BW752">SUM(--(FREQUENCY(IF($R$2:$R$1538=BV752, MATCH($C$2:$C$1538, $C$2:$C$1538, 0)), ROW($C$2:$C$1538)-ROW($C$2)+1)&gt;0))</f>
        <v>1</v>
      </c>
    </row>
    <row r="753" spans="1:75" ht="31.8" customHeight="1" x14ac:dyDescent="0.3">
      <c r="A753" s="56">
        <v>15</v>
      </c>
      <c r="B753" s="54" t="s">
        <v>3713</v>
      </c>
      <c r="C753" s="1" t="s">
        <v>1836</v>
      </c>
      <c r="D753" s="1" t="s">
        <v>1837</v>
      </c>
      <c r="E753" s="1">
        <v>101131261</v>
      </c>
      <c r="F753" s="21">
        <v>45383</v>
      </c>
      <c r="G753" s="21">
        <v>47026</v>
      </c>
      <c r="H753" s="1" t="s">
        <v>22</v>
      </c>
      <c r="I753" s="1" t="s">
        <v>1838</v>
      </c>
      <c r="J753" s="1" t="s">
        <v>22</v>
      </c>
      <c r="K753" s="1" t="s">
        <v>22</v>
      </c>
      <c r="L753" s="1" t="s">
        <v>1839</v>
      </c>
      <c r="M753" s="102" t="s">
        <v>1840</v>
      </c>
      <c r="N753" s="1" t="s">
        <v>1841</v>
      </c>
      <c r="O753" s="1" t="s">
        <v>1842</v>
      </c>
      <c r="P753" s="1" t="s">
        <v>22</v>
      </c>
      <c r="Q753" s="97">
        <f>IFERROR(INDEX(BP:BP, MATCH(R753, BN:BN, 0)), "")</f>
        <v>2</v>
      </c>
      <c r="R753" s="1" t="s">
        <v>461</v>
      </c>
      <c r="S753" s="1" t="s">
        <v>61</v>
      </c>
      <c r="T753" s="2">
        <v>14187500</v>
      </c>
      <c r="U753" s="1" t="s">
        <v>22</v>
      </c>
      <c r="V753" s="1" t="s">
        <v>22</v>
      </c>
      <c r="W753" s="1" t="s">
        <v>22</v>
      </c>
      <c r="X753" s="1" t="s">
        <v>22</v>
      </c>
      <c r="Y753" s="1" t="s">
        <v>22</v>
      </c>
      <c r="Z753" s="1" t="s">
        <v>22</v>
      </c>
      <c r="AA753" s="1" t="s">
        <v>22</v>
      </c>
      <c r="AB753" s="4" t="s">
        <v>22</v>
      </c>
      <c r="AC753" s="4" t="s">
        <v>22</v>
      </c>
      <c r="BN753" s="1" t="str">
        <v>UNIVERSIDAD DE ALICANTE</v>
      </c>
      <c r="BO753" t="s">
        <v>3030</v>
      </c>
      <c r="BP753" cm="1">
        <f t="array" ref="BP753">SUM(IF(FREQUENCY(IF($R$2:$R$3000=BO753, MATCH($C$2:$C$3000, $C$2:$C$3000, 0)), ROW($C$2:$C$3000)-ROW($C$2)+1), 1))</f>
        <v>1</v>
      </c>
      <c r="BV753" t="str">
        <v>UNIVERSIDAD DE ALICANTE</v>
      </c>
      <c r="BW753" cm="1">
        <f t="array" ref="BW753">SUM(--(FREQUENCY(IF($R$2:$R$1538=BV753, MATCH($C$2:$C$1538, $C$2:$C$1538, 0)), ROW($C$2:$C$1538)-ROW($C$2)+1)&gt;0))</f>
        <v>1</v>
      </c>
    </row>
    <row r="754" spans="1:75" ht="31.8" customHeight="1" x14ac:dyDescent="0.3">
      <c r="A754" s="56">
        <v>15</v>
      </c>
      <c r="B754" s="54" t="s">
        <v>3713</v>
      </c>
      <c r="C754" s="1" t="s">
        <v>1836</v>
      </c>
      <c r="D754" s="1" t="s">
        <v>1837</v>
      </c>
      <c r="E754" s="1">
        <v>101131261</v>
      </c>
      <c r="F754" s="21">
        <v>45383</v>
      </c>
      <c r="G754" s="21">
        <v>47026</v>
      </c>
      <c r="H754" s="1" t="s">
        <v>22</v>
      </c>
      <c r="I754" s="1" t="s">
        <v>1838</v>
      </c>
      <c r="J754" s="1" t="s">
        <v>22</v>
      </c>
      <c r="K754" s="1" t="s">
        <v>22</v>
      </c>
      <c r="L754" s="1" t="s">
        <v>1839</v>
      </c>
      <c r="M754" s="102" t="s">
        <v>1840</v>
      </c>
      <c r="N754" s="1" t="s">
        <v>1841</v>
      </c>
      <c r="O754" s="1" t="s">
        <v>1842</v>
      </c>
      <c r="P754" s="1" t="s">
        <v>689</v>
      </c>
      <c r="Q754" s="97">
        <f>IFERROR(INDEX(BP:BP, MATCH(R754, BN:BN, 0)), "")</f>
        <v>1</v>
      </c>
      <c r="R754" s="1" t="s">
        <v>1865</v>
      </c>
      <c r="S754" s="1" t="s">
        <v>517</v>
      </c>
      <c r="T754" s="2">
        <v>6500260</v>
      </c>
      <c r="U754" s="1" t="s">
        <v>22</v>
      </c>
      <c r="V754" s="1" t="s">
        <v>22</v>
      </c>
      <c r="W754" s="1" t="s">
        <v>22</v>
      </c>
      <c r="X754" s="1" t="s">
        <v>22</v>
      </c>
      <c r="Y754" s="1" t="s">
        <v>22</v>
      </c>
      <c r="Z754" s="1" t="s">
        <v>22</v>
      </c>
      <c r="AA754" s="1" t="s">
        <v>22</v>
      </c>
      <c r="AB754" s="4" t="s">
        <v>22</v>
      </c>
      <c r="AC754" s="4" t="s">
        <v>22</v>
      </c>
      <c r="BN754" s="93" t="str">
        <v>UNIVERSITE DU MANS</v>
      </c>
      <c r="BO754" t="s">
        <v>3032</v>
      </c>
      <c r="BP754" cm="1">
        <f t="array" ref="BP754">SUM(IF(FREQUENCY(IF($R$2:$R$3000=BO754, MATCH($C$2:$C$3000, $C$2:$C$3000, 0)), ROW($C$2:$C$3000)-ROW($C$2)+1), 1))</f>
        <v>1</v>
      </c>
      <c r="BV754" t="str">
        <v>UNIVERSITE DU MANS</v>
      </c>
      <c r="BW754" cm="1">
        <f t="array" ref="BW754">SUM(--(FREQUENCY(IF($R$2:$R$1538=BV754, MATCH($C$2:$C$1538, $C$2:$C$1538, 0)), ROW($C$2:$C$1538)-ROW($C$2)+1)&gt;0))</f>
        <v>1</v>
      </c>
    </row>
    <row r="755" spans="1:75" ht="31.8" customHeight="1" x14ac:dyDescent="0.3">
      <c r="A755" s="56">
        <v>15</v>
      </c>
      <c r="B755" s="54" t="s">
        <v>3713</v>
      </c>
      <c r="C755" s="1" t="s">
        <v>1836</v>
      </c>
      <c r="D755" s="1" t="s">
        <v>1837</v>
      </c>
      <c r="E755" s="1">
        <v>101131261</v>
      </c>
      <c r="F755" s="21">
        <v>45383</v>
      </c>
      <c r="G755" s="21">
        <v>47026</v>
      </c>
      <c r="H755" s="1" t="s">
        <v>22</v>
      </c>
      <c r="I755" s="1" t="s">
        <v>1838</v>
      </c>
      <c r="J755" s="1" t="s">
        <v>22</v>
      </c>
      <c r="K755" s="1" t="s">
        <v>22</v>
      </c>
      <c r="L755" s="1" t="s">
        <v>1839</v>
      </c>
      <c r="M755" s="102" t="s">
        <v>1840</v>
      </c>
      <c r="N755" s="1" t="s">
        <v>1841</v>
      </c>
      <c r="O755" s="1" t="s">
        <v>1842</v>
      </c>
      <c r="P755" s="1" t="s">
        <v>22</v>
      </c>
      <c r="Q755" s="97">
        <f>IFERROR(INDEX(BP:BP, MATCH(R755, BN:BN, 0)), "")</f>
        <v>1</v>
      </c>
      <c r="R755" s="1" t="s">
        <v>1900</v>
      </c>
      <c r="S755" s="1" t="s">
        <v>132</v>
      </c>
      <c r="T755" s="2">
        <v>3875700</v>
      </c>
      <c r="U755" s="1" t="s">
        <v>22</v>
      </c>
      <c r="V755" s="1" t="s">
        <v>22</v>
      </c>
      <c r="W755" s="1" t="s">
        <v>22</v>
      </c>
      <c r="X755" s="1" t="s">
        <v>22</v>
      </c>
      <c r="Y755" s="1" t="s">
        <v>22</v>
      </c>
      <c r="Z755" s="1" t="s">
        <v>22</v>
      </c>
      <c r="AA755" s="1" t="s">
        <v>22</v>
      </c>
      <c r="AB755" s="4" t="s">
        <v>22</v>
      </c>
      <c r="AC755" s="4" t="s">
        <v>22</v>
      </c>
      <c r="BN755" s="1" t="str">
        <v>UNIVERSITE MOHAMMED VI POLYTECHNIQUE</v>
      </c>
      <c r="BO755" t="s">
        <v>3037</v>
      </c>
      <c r="BP755" cm="1">
        <f t="array" ref="BP755">SUM(IF(FREQUENCY(IF($R$2:$R$3000=BO755, MATCH($C$2:$C$3000, $C$2:$C$3000, 0)), ROW($C$2:$C$3000)-ROW($C$2)+1), 1))</f>
        <v>1</v>
      </c>
      <c r="BV755" t="str">
        <v>UNIVERSITE MOHAMMED VI POLYTECHNIQUE</v>
      </c>
      <c r="BW755" cm="1">
        <f t="array" ref="BW755">SUM(--(FREQUENCY(IF($R$2:$R$1538=BV755, MATCH($C$2:$C$1538, $C$2:$C$1538, 0)), ROW($C$2:$C$1538)-ROW($C$2)+1)&gt;0))</f>
        <v>1</v>
      </c>
    </row>
    <row r="756" spans="1:75" ht="31.8" customHeight="1" x14ac:dyDescent="0.3">
      <c r="A756" s="56">
        <v>15</v>
      </c>
      <c r="B756" s="54" t="s">
        <v>3713</v>
      </c>
      <c r="C756" s="1" t="s">
        <v>1836</v>
      </c>
      <c r="D756" s="1" t="s">
        <v>1837</v>
      </c>
      <c r="E756" s="1">
        <v>101131261</v>
      </c>
      <c r="F756" s="21">
        <v>45383</v>
      </c>
      <c r="G756" s="21">
        <v>47026</v>
      </c>
      <c r="H756" s="1" t="s">
        <v>22</v>
      </c>
      <c r="I756" s="1" t="s">
        <v>1838</v>
      </c>
      <c r="J756" s="1" t="s">
        <v>22</v>
      </c>
      <c r="K756" s="1" t="s">
        <v>22</v>
      </c>
      <c r="L756" s="1" t="s">
        <v>1839</v>
      </c>
      <c r="M756" s="102" t="s">
        <v>1840</v>
      </c>
      <c r="N756" s="1" t="s">
        <v>1841</v>
      </c>
      <c r="O756" s="1" t="s">
        <v>1842</v>
      </c>
      <c r="P756" s="1" t="s">
        <v>22</v>
      </c>
      <c r="Q756" s="97">
        <f>IFERROR(INDEX(BP:BP, MATCH(R756, BN:BN, 0)), "")</f>
        <v>1</v>
      </c>
      <c r="R756" s="1" t="s">
        <v>1899</v>
      </c>
      <c r="S756" s="1" t="s">
        <v>701</v>
      </c>
      <c r="T756" s="2">
        <v>3944900</v>
      </c>
      <c r="U756" s="1" t="s">
        <v>22</v>
      </c>
      <c r="V756" s="1" t="s">
        <v>22</v>
      </c>
      <c r="W756" s="1" t="s">
        <v>22</v>
      </c>
      <c r="X756" s="1" t="s">
        <v>22</v>
      </c>
      <c r="Y756" s="1" t="s">
        <v>22</v>
      </c>
      <c r="Z756" s="1" t="s">
        <v>22</v>
      </c>
      <c r="AA756" s="1" t="s">
        <v>22</v>
      </c>
      <c r="AB756" s="4" t="s">
        <v>22</v>
      </c>
      <c r="AC756" s="4" t="s">
        <v>22</v>
      </c>
      <c r="BN756" s="93" t="str">
        <v>DIGINNOCENT S.R.O</v>
      </c>
      <c r="BO756" t="s">
        <v>3039</v>
      </c>
      <c r="BP756" cm="1">
        <f t="array" ref="BP756">SUM(IF(FREQUENCY(IF($R$2:$R$3000=BO756, MATCH($C$2:$C$3000, $C$2:$C$3000, 0)), ROW($C$2:$C$3000)-ROW($C$2)+1), 1))</f>
        <v>1</v>
      </c>
      <c r="BV756" t="str">
        <v>DIGINNOCENT S.R.O</v>
      </c>
      <c r="BW756" cm="1">
        <f t="array" ref="BW756">SUM(--(FREQUENCY(IF($R$2:$R$1538=BV756, MATCH($C$2:$C$1538, $C$2:$C$1538, 0)), ROW($C$2:$C$1538)-ROW($C$2)+1)&gt;0))</f>
        <v>1</v>
      </c>
    </row>
    <row r="757" spans="1:75" ht="31.8" customHeight="1" x14ac:dyDescent="0.3">
      <c r="A757" s="56">
        <v>15</v>
      </c>
      <c r="B757" s="54" t="s">
        <v>3713</v>
      </c>
      <c r="C757" s="1" t="s">
        <v>1836</v>
      </c>
      <c r="D757" s="1" t="s">
        <v>1837</v>
      </c>
      <c r="E757" s="1">
        <v>101131261</v>
      </c>
      <c r="F757" s="21">
        <v>45383</v>
      </c>
      <c r="G757" s="21">
        <v>47026</v>
      </c>
      <c r="H757" s="1" t="s">
        <v>22</v>
      </c>
      <c r="I757" s="1" t="s">
        <v>1838</v>
      </c>
      <c r="J757" s="1" t="s">
        <v>22</v>
      </c>
      <c r="K757" s="1" t="s">
        <v>22</v>
      </c>
      <c r="L757" s="1" t="s">
        <v>1839</v>
      </c>
      <c r="M757" s="102" t="s">
        <v>1840</v>
      </c>
      <c r="N757" s="1" t="s">
        <v>1841</v>
      </c>
      <c r="O757" s="1" t="s">
        <v>1842</v>
      </c>
      <c r="P757" s="1" t="s">
        <v>22</v>
      </c>
      <c r="Q757" s="97">
        <f>IFERROR(INDEX(BP:BP, MATCH(R757, BN:BN, 0)), "")</f>
        <v>1</v>
      </c>
      <c r="R757" s="1" t="s">
        <v>1859</v>
      </c>
      <c r="S757" s="1" t="s">
        <v>125</v>
      </c>
      <c r="T757" s="2">
        <v>60093750</v>
      </c>
      <c r="U757" s="1" t="s">
        <v>22</v>
      </c>
      <c r="V757" s="1" t="s">
        <v>22</v>
      </c>
      <c r="W757" s="1" t="s">
        <v>22</v>
      </c>
      <c r="X757" s="1" t="s">
        <v>22</v>
      </c>
      <c r="Y757" s="1" t="s">
        <v>22</v>
      </c>
      <c r="Z757" s="1" t="s">
        <v>22</v>
      </c>
      <c r="AA757" s="1" t="s">
        <v>22</v>
      </c>
      <c r="AB757" s="4" t="s">
        <v>22</v>
      </c>
      <c r="AC757" s="4" t="s">
        <v>22</v>
      </c>
      <c r="BN757" s="1" t="str">
        <v>EISENBAHN-BUNDESAMT</v>
      </c>
      <c r="BO757" t="s">
        <v>3041</v>
      </c>
      <c r="BP757" cm="1">
        <f t="array" ref="BP757">SUM(IF(FREQUENCY(IF($R$2:$R$3000=BO757, MATCH($C$2:$C$3000, $C$2:$C$3000, 0)), ROW($C$2:$C$3000)-ROW($C$2)+1), 1))</f>
        <v>1</v>
      </c>
      <c r="BV757" t="str">
        <v>EISENBAHN-BUNDESAMT</v>
      </c>
      <c r="BW757" cm="1">
        <f t="array" ref="BW757">SUM(--(FREQUENCY(IF($R$2:$R$1538=BV757, MATCH($C$2:$C$1538, $C$2:$C$1538, 0)), ROW($C$2:$C$1538)-ROW($C$2)+1)&gt;0))</f>
        <v>1</v>
      </c>
    </row>
    <row r="758" spans="1:75" ht="31.8" customHeight="1" x14ac:dyDescent="0.3">
      <c r="A758" s="56">
        <v>15</v>
      </c>
      <c r="B758" s="54" t="s">
        <v>3713</v>
      </c>
      <c r="C758" s="1" t="s">
        <v>1836</v>
      </c>
      <c r="D758" s="1" t="s">
        <v>1837</v>
      </c>
      <c r="E758" s="1">
        <v>101131261</v>
      </c>
      <c r="F758" s="21">
        <v>45383</v>
      </c>
      <c r="G758" s="21">
        <v>47026</v>
      </c>
      <c r="H758" s="1" t="s">
        <v>22</v>
      </c>
      <c r="I758" s="1" t="s">
        <v>1838</v>
      </c>
      <c r="J758" s="1" t="s">
        <v>22</v>
      </c>
      <c r="K758" s="1" t="s">
        <v>22</v>
      </c>
      <c r="L758" s="1" t="s">
        <v>1839</v>
      </c>
      <c r="M758" s="102" t="s">
        <v>1840</v>
      </c>
      <c r="N758" s="1" t="s">
        <v>1841</v>
      </c>
      <c r="O758" s="1" t="s">
        <v>1842</v>
      </c>
      <c r="P758" s="1" t="s">
        <v>22</v>
      </c>
      <c r="Q758" s="97">
        <f>IFERROR(INDEX(BP:BP, MATCH(R758, BN:BN, 0)), "")</f>
        <v>1</v>
      </c>
      <c r="R758" s="1" t="s">
        <v>1903</v>
      </c>
      <c r="S758" s="1" t="s">
        <v>318</v>
      </c>
      <c r="T758" s="2">
        <v>3725000</v>
      </c>
      <c r="U758" s="1" t="s">
        <v>22</v>
      </c>
      <c r="V758" s="1" t="s">
        <v>22</v>
      </c>
      <c r="W758" s="1" t="s">
        <v>22</v>
      </c>
      <c r="X758" s="1" t="s">
        <v>22</v>
      </c>
      <c r="Y758" s="1" t="s">
        <v>22</v>
      </c>
      <c r="Z758" s="1" t="s">
        <v>22</v>
      </c>
      <c r="AA758" s="1" t="s">
        <v>22</v>
      </c>
      <c r="AB758" s="4" t="s">
        <v>22</v>
      </c>
      <c r="AC758" s="4" t="s">
        <v>22</v>
      </c>
      <c r="BN758" s="93" t="str">
        <v>UNIVERSITAET ROSTOCK</v>
      </c>
      <c r="BO758" t="s">
        <v>3043</v>
      </c>
      <c r="BP758" cm="1">
        <f t="array" ref="BP758">SUM(IF(FREQUENCY(IF($R$2:$R$3000=BO758, MATCH($C$2:$C$3000, $C$2:$C$3000, 0)), ROW($C$2:$C$3000)-ROW($C$2)+1), 1))</f>
        <v>1</v>
      </c>
      <c r="BV758" t="str">
        <v>UNIVERSITAET ROSTOCK</v>
      </c>
      <c r="BW758" cm="1">
        <f t="array" ref="BW758">SUM(--(FREQUENCY(IF($R$2:$R$1538=BV758, MATCH($C$2:$C$1538, $C$2:$C$1538, 0)), ROW($C$2:$C$1538)-ROW($C$2)+1)&gt;0))</f>
        <v>1</v>
      </c>
    </row>
    <row r="759" spans="1:75" ht="31.8" customHeight="1" x14ac:dyDescent="0.3">
      <c r="A759" s="56">
        <v>15</v>
      </c>
      <c r="B759" s="54" t="s">
        <v>3713</v>
      </c>
      <c r="C759" s="1" t="s">
        <v>1836</v>
      </c>
      <c r="D759" s="1" t="s">
        <v>1837</v>
      </c>
      <c r="E759" s="1">
        <v>101131261</v>
      </c>
      <c r="F759" s="21">
        <v>45383</v>
      </c>
      <c r="G759" s="21">
        <v>47026</v>
      </c>
      <c r="H759" s="1" t="s">
        <v>22</v>
      </c>
      <c r="I759" s="1" t="s">
        <v>1838</v>
      </c>
      <c r="J759" s="1" t="s">
        <v>22</v>
      </c>
      <c r="K759" s="1" t="s">
        <v>22</v>
      </c>
      <c r="L759" s="1" t="s">
        <v>1839</v>
      </c>
      <c r="M759" s="102" t="s">
        <v>1840</v>
      </c>
      <c r="N759" s="1" t="s">
        <v>1841</v>
      </c>
      <c r="O759" s="1" t="s">
        <v>1842</v>
      </c>
      <c r="P759" s="1" t="s">
        <v>689</v>
      </c>
      <c r="Q759" s="97">
        <f>IFERROR(INDEX(BP:BP, MATCH(R759, BN:BN, 0)), "")</f>
        <v>1</v>
      </c>
      <c r="R759" s="1" t="s">
        <v>1864</v>
      </c>
      <c r="S759" s="1" t="s">
        <v>125</v>
      </c>
      <c r="T759" s="2">
        <v>5567355</v>
      </c>
      <c r="U759" s="1" t="s">
        <v>22</v>
      </c>
      <c r="V759" s="1" t="s">
        <v>22</v>
      </c>
      <c r="W759" s="1" t="s">
        <v>22</v>
      </c>
      <c r="X759" s="1" t="s">
        <v>22</v>
      </c>
      <c r="Y759" s="1" t="s">
        <v>22</v>
      </c>
      <c r="Z759" s="1" t="s">
        <v>22</v>
      </c>
      <c r="AA759" s="1" t="s">
        <v>22</v>
      </c>
      <c r="AB759" s="4" t="s">
        <v>22</v>
      </c>
      <c r="AC759" s="4" t="s">
        <v>22</v>
      </c>
      <c r="BN759" s="1" t="str">
        <v>ALMA MATER STUDIORUM - UNIVERSITA DI BOLOGNA</v>
      </c>
      <c r="BO759" t="s">
        <v>2940</v>
      </c>
      <c r="BP759" cm="1">
        <f t="array" ref="BP759">SUM(IF(FREQUENCY(IF($R$2:$R$3000=BO759, MATCH($C$2:$C$3000, $C$2:$C$3000, 0)), ROW($C$2:$C$3000)-ROW($C$2)+1), 1))</f>
        <v>1</v>
      </c>
      <c r="BV759" t="str">
        <v>ALMA MATER STUDIORUM - UNIVERSITA DI BOLOGNA</v>
      </c>
      <c r="BW759" cm="1">
        <f t="array" ref="BW759">SUM(--(FREQUENCY(IF($R$2:$R$1538=BV759, MATCH($C$2:$C$1538, $C$2:$C$1538, 0)), ROW($C$2:$C$1538)-ROW($C$2)+1)&gt;0))</f>
        <v>2</v>
      </c>
    </row>
    <row r="760" spans="1:75" ht="31.8" customHeight="1" x14ac:dyDescent="0.3">
      <c r="A760" s="56">
        <v>15</v>
      </c>
      <c r="B760" s="54" t="s">
        <v>3713</v>
      </c>
      <c r="C760" s="1" t="s">
        <v>1836</v>
      </c>
      <c r="D760" s="1" t="s">
        <v>1837</v>
      </c>
      <c r="E760" s="1">
        <v>101131261</v>
      </c>
      <c r="F760" s="21">
        <v>45383</v>
      </c>
      <c r="G760" s="21">
        <v>47026</v>
      </c>
      <c r="H760" s="1" t="s">
        <v>22</v>
      </c>
      <c r="I760" s="1" t="s">
        <v>1838</v>
      </c>
      <c r="J760" s="1" t="s">
        <v>22</v>
      </c>
      <c r="K760" s="1" t="s">
        <v>22</v>
      </c>
      <c r="L760" s="1" t="s">
        <v>1839</v>
      </c>
      <c r="M760" s="102" t="s">
        <v>1840</v>
      </c>
      <c r="N760" s="1" t="s">
        <v>1841</v>
      </c>
      <c r="O760" s="1" t="s">
        <v>1842</v>
      </c>
      <c r="P760" s="1" t="s">
        <v>22</v>
      </c>
      <c r="Q760" s="97">
        <f>IFERROR(INDEX(BP:BP, MATCH(R760, BN:BN, 0)), "")</f>
        <v>1</v>
      </c>
      <c r="R760" s="1" t="s">
        <v>1877</v>
      </c>
      <c r="S760" s="1" t="s">
        <v>38</v>
      </c>
      <c r="T760" s="2">
        <v>6537240</v>
      </c>
      <c r="U760" s="1" t="s">
        <v>22</v>
      </c>
      <c r="V760" s="1" t="s">
        <v>22</v>
      </c>
      <c r="W760" s="1" t="s">
        <v>22</v>
      </c>
      <c r="X760" s="1" t="s">
        <v>22</v>
      </c>
      <c r="Y760" s="1" t="s">
        <v>22</v>
      </c>
      <c r="Z760" s="1" t="s">
        <v>22</v>
      </c>
      <c r="AA760" s="1" t="s">
        <v>22</v>
      </c>
      <c r="AB760" s="4" t="s">
        <v>22</v>
      </c>
      <c r="AC760" s="4" t="s">
        <v>22</v>
      </c>
      <c r="BN760" s="93" t="str">
        <v>ITHAKA INSTITUT GEMEINNUTZIGE GMBH</v>
      </c>
      <c r="BO760" t="s">
        <v>2980</v>
      </c>
      <c r="BP760" cm="1">
        <f t="array" ref="BP760">SUM(IF(FREQUENCY(IF($R$2:$R$3000=BO760, MATCH($C$2:$C$3000, $C$2:$C$3000, 0)), ROW($C$2:$C$3000)-ROW($C$2)+1), 1))</f>
        <v>2</v>
      </c>
      <c r="BV760" t="str">
        <v>ITHAKA INSTITUT GEMEINNUTZIGE GMBH</v>
      </c>
      <c r="BW760" cm="1">
        <f t="array" ref="BW760">SUM(--(FREQUENCY(IF($R$2:$R$1538=BV760, MATCH($C$2:$C$1538, $C$2:$C$1538, 0)), ROW($C$2:$C$1538)-ROW($C$2)+1)&gt;0))</f>
        <v>1</v>
      </c>
    </row>
    <row r="761" spans="1:75" ht="31.8" customHeight="1" x14ac:dyDescent="0.3">
      <c r="A761" s="56">
        <v>15</v>
      </c>
      <c r="B761" s="54" t="s">
        <v>3713</v>
      </c>
      <c r="C761" s="1" t="s">
        <v>1836</v>
      </c>
      <c r="D761" s="1" t="s">
        <v>1837</v>
      </c>
      <c r="E761" s="1">
        <v>101131261</v>
      </c>
      <c r="F761" s="21">
        <v>45383</v>
      </c>
      <c r="G761" s="21">
        <v>47026</v>
      </c>
      <c r="H761" s="1" t="s">
        <v>22</v>
      </c>
      <c r="I761" s="1" t="s">
        <v>1838</v>
      </c>
      <c r="J761" s="1" t="s">
        <v>22</v>
      </c>
      <c r="K761" s="1" t="s">
        <v>22</v>
      </c>
      <c r="L761" s="1" t="s">
        <v>1839</v>
      </c>
      <c r="M761" s="102" t="s">
        <v>1840</v>
      </c>
      <c r="N761" s="1" t="s">
        <v>1841</v>
      </c>
      <c r="O761" s="1" t="s">
        <v>1842</v>
      </c>
      <c r="P761" s="1" t="s">
        <v>22</v>
      </c>
      <c r="Q761" s="97">
        <f>IFERROR(INDEX(BP:BP, MATCH(R761, BN:BN, 0)), "")</f>
        <v>1</v>
      </c>
      <c r="R761" s="1" t="s">
        <v>1861</v>
      </c>
      <c r="S761" s="1" t="s">
        <v>121</v>
      </c>
      <c r="T761" s="2">
        <v>48647625</v>
      </c>
      <c r="U761" s="1" t="s">
        <v>22</v>
      </c>
      <c r="V761" s="1" t="s">
        <v>22</v>
      </c>
      <c r="W761" s="1" t="s">
        <v>22</v>
      </c>
      <c r="X761" s="1" t="s">
        <v>22</v>
      </c>
      <c r="Y761" s="1" t="s">
        <v>22</v>
      </c>
      <c r="Z761" s="1" t="s">
        <v>22</v>
      </c>
      <c r="AA761" s="1" t="s">
        <v>22</v>
      </c>
      <c r="AB761" s="4" t="s">
        <v>22</v>
      </c>
      <c r="AC761" s="4" t="s">
        <v>22</v>
      </c>
      <c r="BN761" s="1" t="str">
        <v>POLITECHNIKA SLASKA</v>
      </c>
      <c r="BO761" t="s">
        <v>2984</v>
      </c>
      <c r="BP761" cm="1">
        <f t="array" ref="BP761">SUM(IF(FREQUENCY(IF($R$2:$R$3000=BO761, MATCH($C$2:$C$3000, $C$2:$C$3000, 0)), ROW($C$2:$C$3000)-ROW($C$2)+1), 1))</f>
        <v>1</v>
      </c>
      <c r="BV761" t="str">
        <v>POLITECHNIKA SLASKA</v>
      </c>
      <c r="BW761" cm="1">
        <f t="array" ref="BW761">SUM(--(FREQUENCY(IF($R$2:$R$1538=BV761, MATCH($C$2:$C$1538, $C$2:$C$1538, 0)), ROW($C$2:$C$1538)-ROW($C$2)+1)&gt;0))</f>
        <v>1</v>
      </c>
    </row>
    <row r="762" spans="1:75" ht="31.8" customHeight="1" x14ac:dyDescent="0.3">
      <c r="A762" s="56">
        <v>15</v>
      </c>
      <c r="B762" s="54" t="s">
        <v>3713</v>
      </c>
      <c r="C762" s="1" t="s">
        <v>1836</v>
      </c>
      <c r="D762" s="1" t="s">
        <v>1837</v>
      </c>
      <c r="E762" s="1">
        <v>101131261</v>
      </c>
      <c r="F762" s="21">
        <v>45383</v>
      </c>
      <c r="G762" s="21">
        <v>47026</v>
      </c>
      <c r="H762" s="1" t="s">
        <v>22</v>
      </c>
      <c r="I762" s="1" t="s">
        <v>1838</v>
      </c>
      <c r="J762" s="1" t="s">
        <v>22</v>
      </c>
      <c r="K762" s="1" t="s">
        <v>22</v>
      </c>
      <c r="L762" s="1" t="s">
        <v>1839</v>
      </c>
      <c r="M762" s="102" t="s">
        <v>1840</v>
      </c>
      <c r="N762" s="1" t="s">
        <v>1841</v>
      </c>
      <c r="O762" s="1" t="s">
        <v>1842</v>
      </c>
      <c r="P762" s="1" t="s">
        <v>22</v>
      </c>
      <c r="Q762" s="97">
        <f>IFERROR(INDEX(BP:BP, MATCH(R762, BN:BN, 0)), "")</f>
        <v>1</v>
      </c>
      <c r="R762" s="1" t="s">
        <v>1882</v>
      </c>
      <c r="S762" s="1" t="s">
        <v>110</v>
      </c>
      <c r="T762" s="2">
        <v>38437500</v>
      </c>
      <c r="U762" s="1" t="s">
        <v>22</v>
      </c>
      <c r="V762" s="1" t="s">
        <v>22</v>
      </c>
      <c r="W762" s="1" t="s">
        <v>22</v>
      </c>
      <c r="X762" s="1" t="s">
        <v>22</v>
      </c>
      <c r="Y762" s="1" t="s">
        <v>22</v>
      </c>
      <c r="Z762" s="1" t="s">
        <v>22</v>
      </c>
      <c r="AA762" s="1" t="s">
        <v>22</v>
      </c>
      <c r="AB762" s="4" t="s">
        <v>22</v>
      </c>
      <c r="AC762" s="4" t="s">
        <v>22</v>
      </c>
      <c r="BN762" s="93" t="str">
        <v>RI REACH INNOVATION GMBH</v>
      </c>
      <c r="BO762" t="s">
        <v>2986</v>
      </c>
      <c r="BP762" cm="1">
        <f t="array" ref="BP762">SUM(IF(FREQUENCY(IF($R$2:$R$3000=BO762, MATCH($C$2:$C$3000, $C$2:$C$3000, 0)), ROW($C$2:$C$3000)-ROW($C$2)+1), 1))</f>
        <v>1</v>
      </c>
      <c r="BV762" t="str">
        <v>RI REACH INNOVATION GMBH</v>
      </c>
      <c r="BW762" cm="1">
        <f t="array" ref="BW762">SUM(--(FREQUENCY(IF($R$2:$R$1538=BV762, MATCH($C$2:$C$1538, $C$2:$C$1538, 0)), ROW($C$2:$C$1538)-ROW($C$2)+1)&gt;0))</f>
        <v>1</v>
      </c>
    </row>
    <row r="763" spans="1:75" ht="31.8" customHeight="1" x14ac:dyDescent="0.3">
      <c r="A763" s="56">
        <v>15</v>
      </c>
      <c r="B763" s="54" t="s">
        <v>3713</v>
      </c>
      <c r="C763" s="1" t="s">
        <v>1836</v>
      </c>
      <c r="D763" s="1" t="s">
        <v>1837</v>
      </c>
      <c r="E763" s="1">
        <v>101131261</v>
      </c>
      <c r="F763" s="21">
        <v>45383</v>
      </c>
      <c r="G763" s="21">
        <v>47026</v>
      </c>
      <c r="H763" s="1" t="s">
        <v>22</v>
      </c>
      <c r="I763" s="1" t="s">
        <v>1838</v>
      </c>
      <c r="J763" s="1" t="s">
        <v>22</v>
      </c>
      <c r="K763" s="1" t="s">
        <v>22</v>
      </c>
      <c r="L763" s="1" t="s">
        <v>1839</v>
      </c>
      <c r="M763" s="102" t="s">
        <v>1840</v>
      </c>
      <c r="N763" s="1" t="s">
        <v>1841</v>
      </c>
      <c r="O763" s="1" t="s">
        <v>1842</v>
      </c>
      <c r="P763" s="1" t="s">
        <v>22</v>
      </c>
      <c r="Q763" s="97">
        <f>IFERROR(INDEX(BP:BP, MATCH(R763, BN:BN, 0)), "")</f>
        <v>1</v>
      </c>
      <c r="R763" s="1" t="s">
        <v>1879</v>
      </c>
      <c r="S763" s="1" t="s">
        <v>123</v>
      </c>
      <c r="T763" s="2">
        <v>36700000</v>
      </c>
      <c r="U763" s="1" t="s">
        <v>22</v>
      </c>
      <c r="V763" s="1" t="s">
        <v>22</v>
      </c>
      <c r="W763" s="1" t="s">
        <v>22</v>
      </c>
      <c r="X763" s="1" t="s">
        <v>22</v>
      </c>
      <c r="Y763" s="1" t="s">
        <v>22</v>
      </c>
      <c r="Z763" s="1" t="s">
        <v>22</v>
      </c>
      <c r="AA763" s="1" t="s">
        <v>22</v>
      </c>
      <c r="AB763" s="4" t="s">
        <v>22</v>
      </c>
      <c r="AC763" s="4" t="s">
        <v>22</v>
      </c>
      <c r="BN763" s="1" t="str">
        <v>WRG EUROPE LTD</v>
      </c>
      <c r="BO763" t="s">
        <v>2988</v>
      </c>
      <c r="BP763" cm="1">
        <f t="array" ref="BP763">SUM(IF(FREQUENCY(IF($R$2:$R$3000=BO763, MATCH($C$2:$C$3000, $C$2:$C$3000, 0)), ROW($C$2:$C$3000)-ROW($C$2)+1), 1))</f>
        <v>1</v>
      </c>
      <c r="BV763" t="str">
        <v>WRG EUROPE LTD</v>
      </c>
      <c r="BW763" cm="1">
        <f t="array" ref="BW763">SUM(--(FREQUENCY(IF($R$2:$R$1538=BV763, MATCH($C$2:$C$1538, $C$2:$C$1538, 0)), ROW($C$2:$C$1538)-ROW($C$2)+1)&gt;0))</f>
        <v>1</v>
      </c>
    </row>
    <row r="764" spans="1:75" ht="31.8" customHeight="1" x14ac:dyDescent="0.3">
      <c r="A764" s="56">
        <v>15</v>
      </c>
      <c r="B764" s="54" t="s">
        <v>3713</v>
      </c>
      <c r="C764" s="1" t="s">
        <v>1836</v>
      </c>
      <c r="D764" s="1" t="s">
        <v>1837</v>
      </c>
      <c r="E764" s="1">
        <v>101131261</v>
      </c>
      <c r="F764" s="21">
        <v>45383</v>
      </c>
      <c r="G764" s="21">
        <v>47026</v>
      </c>
      <c r="H764" s="1" t="s">
        <v>22</v>
      </c>
      <c r="I764" s="1" t="s">
        <v>1838</v>
      </c>
      <c r="J764" s="1" t="s">
        <v>22</v>
      </c>
      <c r="K764" s="1" t="s">
        <v>22</v>
      </c>
      <c r="L764" s="1" t="s">
        <v>1839</v>
      </c>
      <c r="M764" s="102" t="s">
        <v>1840</v>
      </c>
      <c r="N764" s="1" t="s">
        <v>1841</v>
      </c>
      <c r="O764" s="1" t="s">
        <v>1842</v>
      </c>
      <c r="P764" s="1" t="s">
        <v>22</v>
      </c>
      <c r="Q764" s="97">
        <f>IFERROR(INDEX(BP:BP, MATCH(R764, BN:BN, 0)), "")</f>
        <v>1</v>
      </c>
      <c r="R764" s="1" t="s">
        <v>226</v>
      </c>
      <c r="S764" s="1" t="s">
        <v>125</v>
      </c>
      <c r="T764" s="1" t="s">
        <v>1843</v>
      </c>
      <c r="U764" s="1" t="s">
        <v>1844</v>
      </c>
      <c r="V764" s="1" t="s">
        <v>22</v>
      </c>
      <c r="W764" s="1" t="s">
        <v>1845</v>
      </c>
      <c r="X764" s="1" t="s">
        <v>1846</v>
      </c>
      <c r="Y764" s="1" t="s">
        <v>1847</v>
      </c>
      <c r="Z764" s="1" t="s">
        <v>1848</v>
      </c>
      <c r="AA764" s="1" t="s">
        <v>1849</v>
      </c>
      <c r="AB764" s="4" t="s">
        <v>22</v>
      </c>
      <c r="AC764" s="4" t="s">
        <v>22</v>
      </c>
      <c r="BN764" s="93" t="str">
        <v>COVERTEAM SAS</v>
      </c>
      <c r="BO764" t="s">
        <v>2990</v>
      </c>
      <c r="BP764" cm="1">
        <f t="array" ref="BP764">SUM(IF(FREQUENCY(IF($R$2:$R$3000=BO764, MATCH($C$2:$C$3000, $C$2:$C$3000, 0)), ROW($C$2:$C$3000)-ROW($C$2)+1), 1))</f>
        <v>1</v>
      </c>
      <c r="BV764" t="str">
        <v>COVERTEAM SAS</v>
      </c>
      <c r="BW764" cm="1">
        <f t="array" ref="BW764">SUM(--(FREQUENCY(IF($R$2:$R$1538=BV764, MATCH($C$2:$C$1538, $C$2:$C$1538, 0)), ROW($C$2:$C$1538)-ROW($C$2)+1)&gt;0))</f>
        <v>1</v>
      </c>
    </row>
    <row r="765" spans="1:75" ht="31.8" customHeight="1" x14ac:dyDescent="0.3">
      <c r="A765" s="56">
        <v>15</v>
      </c>
      <c r="B765" s="54" t="s">
        <v>3713</v>
      </c>
      <c r="C765" s="1" t="s">
        <v>1836</v>
      </c>
      <c r="D765" s="1" t="s">
        <v>1837</v>
      </c>
      <c r="E765" s="1">
        <v>101131261</v>
      </c>
      <c r="F765" s="21">
        <v>45383</v>
      </c>
      <c r="G765" s="21">
        <v>47026</v>
      </c>
      <c r="H765" s="1" t="s">
        <v>22</v>
      </c>
      <c r="I765" s="1" t="s">
        <v>1838</v>
      </c>
      <c r="J765" s="1" t="s">
        <v>22</v>
      </c>
      <c r="K765" s="1" t="s">
        <v>22</v>
      </c>
      <c r="L765" s="1" t="s">
        <v>1839</v>
      </c>
      <c r="M765" s="102" t="s">
        <v>1840</v>
      </c>
      <c r="N765" s="1" t="s">
        <v>1841</v>
      </c>
      <c r="O765" s="1" t="s">
        <v>1842</v>
      </c>
      <c r="P765" s="1" t="s">
        <v>22</v>
      </c>
      <c r="Q765" s="97">
        <f>IFERROR(INDEX(BP:BP, MATCH(R765, BN:BN, 0)), "")</f>
        <v>1</v>
      </c>
      <c r="R765" s="1" t="s">
        <v>1860</v>
      </c>
      <c r="S765" s="1" t="s">
        <v>110</v>
      </c>
      <c r="T765" s="2">
        <v>33656250</v>
      </c>
      <c r="U765" s="1" t="s">
        <v>22</v>
      </c>
      <c r="V765" s="1" t="s">
        <v>22</v>
      </c>
      <c r="W765" s="1" t="s">
        <v>22</v>
      </c>
      <c r="X765" s="1" t="s">
        <v>22</v>
      </c>
      <c r="Y765" s="1" t="s">
        <v>22</v>
      </c>
      <c r="Z765" s="1" t="s">
        <v>22</v>
      </c>
      <c r="AA765" s="1" t="s">
        <v>22</v>
      </c>
      <c r="AB765" s="4" t="s">
        <v>22</v>
      </c>
      <c r="AC765" s="4" t="s">
        <v>22</v>
      </c>
      <c r="BN765" s="1" t="str">
        <v>FMC TECHNOLOGIES SA</v>
      </c>
      <c r="BO765" t="s">
        <v>2992</v>
      </c>
      <c r="BP765" cm="1">
        <f t="array" ref="BP765">SUM(IF(FREQUENCY(IF($R$2:$R$3000=BO765, MATCH($C$2:$C$3000, $C$2:$C$3000, 0)), ROW($C$2:$C$3000)-ROW($C$2)+1), 1))</f>
        <v>1</v>
      </c>
      <c r="BV765" t="str">
        <v>FMC TECHNOLOGIES SA</v>
      </c>
      <c r="BW765" cm="1">
        <f t="array" ref="BW765">SUM(--(FREQUENCY(IF($R$2:$R$1538=BV765, MATCH($C$2:$C$1538, $C$2:$C$1538, 0)), ROW($C$2:$C$1538)-ROW($C$2)+1)&gt;0))</f>
        <v>1</v>
      </c>
    </row>
    <row r="766" spans="1:75" ht="31.8" customHeight="1" x14ac:dyDescent="0.3">
      <c r="A766" s="56">
        <v>15</v>
      </c>
      <c r="B766" s="54" t="s">
        <v>3713</v>
      </c>
      <c r="C766" s="1" t="s">
        <v>1836</v>
      </c>
      <c r="D766" s="1" t="s">
        <v>1837</v>
      </c>
      <c r="E766" s="1">
        <v>101131261</v>
      </c>
      <c r="F766" s="21">
        <v>45383</v>
      </c>
      <c r="G766" s="21">
        <v>47026</v>
      </c>
      <c r="H766" s="1" t="s">
        <v>22</v>
      </c>
      <c r="I766" s="1" t="s">
        <v>1838</v>
      </c>
      <c r="J766" s="1" t="s">
        <v>22</v>
      </c>
      <c r="K766" s="1" t="s">
        <v>22</v>
      </c>
      <c r="L766" s="1" t="s">
        <v>1839</v>
      </c>
      <c r="M766" s="102" t="s">
        <v>1840</v>
      </c>
      <c r="N766" s="1" t="s">
        <v>1841</v>
      </c>
      <c r="O766" s="1" t="s">
        <v>1842</v>
      </c>
      <c r="P766" s="1" t="s">
        <v>22</v>
      </c>
      <c r="Q766" s="97">
        <f>IFERROR(INDEX(BP:BP, MATCH(R766, BN:BN, 0)), "")</f>
        <v>1</v>
      </c>
      <c r="R766" s="1" t="s">
        <v>1884</v>
      </c>
      <c r="S766" s="1" t="s">
        <v>1412</v>
      </c>
      <c r="T766" s="2">
        <v>12544250</v>
      </c>
      <c r="U766" s="1" t="s">
        <v>22</v>
      </c>
      <c r="V766" s="1" t="s">
        <v>22</v>
      </c>
      <c r="W766" s="1" t="s">
        <v>22</v>
      </c>
      <c r="X766" s="1" t="s">
        <v>22</v>
      </c>
      <c r="Y766" s="1" t="s">
        <v>22</v>
      </c>
      <c r="Z766" s="1" t="s">
        <v>22</v>
      </c>
      <c r="AA766" s="1" t="s">
        <v>22</v>
      </c>
      <c r="AB766" s="4" t="s">
        <v>22</v>
      </c>
      <c r="AC766" s="4" t="s">
        <v>22</v>
      </c>
      <c r="BN766" s="93" t="str">
        <v>LOGSTOR ROR A/S</v>
      </c>
      <c r="BO766" t="s">
        <v>2993</v>
      </c>
      <c r="BP766" cm="1">
        <f t="array" ref="BP766">SUM(IF(FREQUENCY(IF($R$2:$R$3000=BO766, MATCH($C$2:$C$3000, $C$2:$C$3000, 0)), ROW($C$2:$C$3000)-ROW($C$2)+1), 1))</f>
        <v>1</v>
      </c>
      <c r="BV766" t="str">
        <v>LOGSTOR ROR A/S</v>
      </c>
      <c r="BW766" cm="1">
        <f t="array" ref="BW766">SUM(--(FREQUENCY(IF($R$2:$R$1538=BV766, MATCH($C$2:$C$1538, $C$2:$C$1538, 0)), ROW($C$2:$C$1538)-ROW($C$2)+1)&gt;0))</f>
        <v>1</v>
      </c>
    </row>
    <row r="767" spans="1:75" ht="31.8" customHeight="1" x14ac:dyDescent="0.3">
      <c r="A767" s="56">
        <v>15</v>
      </c>
      <c r="B767" s="54" t="s">
        <v>3713</v>
      </c>
      <c r="C767" s="1" t="s">
        <v>1836</v>
      </c>
      <c r="D767" s="1" t="s">
        <v>1837</v>
      </c>
      <c r="E767" s="1">
        <v>101131261</v>
      </c>
      <c r="F767" s="21">
        <v>45383</v>
      </c>
      <c r="G767" s="21">
        <v>47026</v>
      </c>
      <c r="H767" s="1" t="s">
        <v>22</v>
      </c>
      <c r="I767" s="1" t="s">
        <v>1838</v>
      </c>
      <c r="J767" s="1" t="s">
        <v>22</v>
      </c>
      <c r="K767" s="1" t="s">
        <v>22</v>
      </c>
      <c r="L767" s="1" t="s">
        <v>1839</v>
      </c>
      <c r="M767" s="102" t="s">
        <v>1840</v>
      </c>
      <c r="N767" s="1" t="s">
        <v>1841</v>
      </c>
      <c r="O767" s="1" t="s">
        <v>1842</v>
      </c>
      <c r="P767" s="1" t="s">
        <v>689</v>
      </c>
      <c r="Q767" s="97">
        <f>IFERROR(INDEX(BP:BP, MATCH(R767, BN:BN, 0)), "")</f>
        <v>1</v>
      </c>
      <c r="R767" s="1" t="s">
        <v>502</v>
      </c>
      <c r="S767" s="1" t="s">
        <v>238</v>
      </c>
      <c r="T767" s="2">
        <v>4596400</v>
      </c>
      <c r="U767" s="1" t="s">
        <v>22</v>
      </c>
      <c r="V767" s="1" t="s">
        <v>22</v>
      </c>
      <c r="W767" s="1" t="s">
        <v>22</v>
      </c>
      <c r="X767" s="1" t="s">
        <v>22</v>
      </c>
      <c r="Y767" s="1" t="s">
        <v>22</v>
      </c>
      <c r="Z767" s="1" t="s">
        <v>22</v>
      </c>
      <c r="AA767" s="1" t="s">
        <v>22</v>
      </c>
      <c r="AB767" s="4" t="s">
        <v>22</v>
      </c>
      <c r="AC767" s="4" t="s">
        <v>22</v>
      </c>
      <c r="BN767" s="1" t="str">
        <v>MIKROMA SP.Z O.O.</v>
      </c>
      <c r="BO767" t="s">
        <v>2994</v>
      </c>
      <c r="BP767" cm="1">
        <f t="array" ref="BP767">SUM(IF(FREQUENCY(IF($R$2:$R$3000=BO767, MATCH($C$2:$C$3000, $C$2:$C$3000, 0)), ROW($C$2:$C$3000)-ROW($C$2)+1), 1))</f>
        <v>2</v>
      </c>
      <c r="BV767" t="str">
        <v>MIKROMA SP.Z O.O.</v>
      </c>
      <c r="BW767" cm="1">
        <f t="array" ref="BW767">SUM(--(FREQUENCY(IF($R$2:$R$1538=BV767, MATCH($C$2:$C$1538, $C$2:$C$1538, 0)), ROW($C$2:$C$1538)-ROW($C$2)+1)&gt;0))</f>
        <v>1</v>
      </c>
    </row>
    <row r="768" spans="1:75" ht="31.8" customHeight="1" x14ac:dyDescent="0.3">
      <c r="A768" s="56">
        <v>15</v>
      </c>
      <c r="B768" s="54" t="s">
        <v>3713</v>
      </c>
      <c r="C768" s="1" t="s">
        <v>1836</v>
      </c>
      <c r="D768" s="1" t="s">
        <v>1837</v>
      </c>
      <c r="E768" s="1">
        <v>101131261</v>
      </c>
      <c r="F768" s="21">
        <v>45383</v>
      </c>
      <c r="G768" s="21">
        <v>47026</v>
      </c>
      <c r="H768" s="1" t="s">
        <v>22</v>
      </c>
      <c r="I768" s="1" t="s">
        <v>1838</v>
      </c>
      <c r="J768" s="1" t="s">
        <v>22</v>
      </c>
      <c r="K768" s="1" t="s">
        <v>22</v>
      </c>
      <c r="L768" s="1" t="s">
        <v>1839</v>
      </c>
      <c r="M768" s="102" t="s">
        <v>1840</v>
      </c>
      <c r="N768" s="1" t="s">
        <v>1841</v>
      </c>
      <c r="O768" s="1" t="s">
        <v>1842</v>
      </c>
      <c r="P768" s="1" t="s">
        <v>22</v>
      </c>
      <c r="Q768" s="97">
        <f>IFERROR(INDEX(BP:BP, MATCH(R768, BN:BN, 0)), "")</f>
        <v>1</v>
      </c>
      <c r="R768" s="1" t="s">
        <v>1889</v>
      </c>
      <c r="S768" s="1" t="s">
        <v>47</v>
      </c>
      <c r="T768" s="2">
        <v>3306000</v>
      </c>
      <c r="U768" s="1" t="s">
        <v>22</v>
      </c>
      <c r="V768" s="1" t="s">
        <v>22</v>
      </c>
      <c r="W768" s="1" t="s">
        <v>22</v>
      </c>
      <c r="X768" s="1" t="s">
        <v>22</v>
      </c>
      <c r="Y768" s="1" t="s">
        <v>22</v>
      </c>
      <c r="Z768" s="1" t="s">
        <v>22</v>
      </c>
      <c r="AA768" s="1" t="s">
        <v>22</v>
      </c>
      <c r="AB768" s="4" t="s">
        <v>22</v>
      </c>
      <c r="AC768" s="4" t="s">
        <v>22</v>
      </c>
      <c r="BN768" s="93" t="str">
        <v>POLITECHNIKA WROCLAWSKA</v>
      </c>
      <c r="BO768" t="s">
        <v>2941</v>
      </c>
      <c r="BP768" cm="1">
        <f t="array" ref="BP768">SUM(IF(FREQUENCY(IF($R$2:$R$3000=BO768, MATCH($C$2:$C$3000, $C$2:$C$3000, 0)), ROW($C$2:$C$3000)-ROW($C$2)+1), 1))</f>
        <v>1</v>
      </c>
      <c r="BV768" t="str">
        <v>POLITECHNIKA WROCLAWSKA</v>
      </c>
      <c r="BW768" cm="1">
        <f t="array" ref="BW768">SUM(--(FREQUENCY(IF($R$2:$R$1538=BV768, MATCH($C$2:$C$1538, $C$2:$C$1538, 0)), ROW($C$2:$C$1538)-ROW($C$2)+1)&gt;0))</f>
        <v>1</v>
      </c>
    </row>
    <row r="769" spans="1:75" ht="31.8" customHeight="1" x14ac:dyDescent="0.3">
      <c r="A769" s="56">
        <v>15</v>
      </c>
      <c r="B769" s="54" t="s">
        <v>3713</v>
      </c>
      <c r="C769" s="1" t="s">
        <v>1836</v>
      </c>
      <c r="D769" s="1" t="s">
        <v>1837</v>
      </c>
      <c r="E769" s="1">
        <v>101131261</v>
      </c>
      <c r="F769" s="21">
        <v>45383</v>
      </c>
      <c r="G769" s="21">
        <v>47026</v>
      </c>
      <c r="H769" s="1" t="s">
        <v>22</v>
      </c>
      <c r="I769" s="1" t="s">
        <v>1838</v>
      </c>
      <c r="J769" s="1" t="s">
        <v>22</v>
      </c>
      <c r="K769" s="1" t="s">
        <v>22</v>
      </c>
      <c r="L769" s="1" t="s">
        <v>1839</v>
      </c>
      <c r="M769" s="102" t="s">
        <v>1840</v>
      </c>
      <c r="N769" s="1" t="s">
        <v>1841</v>
      </c>
      <c r="O769" s="1" t="s">
        <v>1842</v>
      </c>
      <c r="P769" s="1" t="s">
        <v>22</v>
      </c>
      <c r="Q769" s="97">
        <f>IFERROR(INDEX(BP:BP, MATCH(R769, BN:BN, 0)), "")</f>
        <v>1</v>
      </c>
      <c r="R769" s="1" t="s">
        <v>1886</v>
      </c>
      <c r="S769" s="1" t="s">
        <v>123</v>
      </c>
      <c r="T769" s="2">
        <v>1035000</v>
      </c>
      <c r="U769" s="1" t="s">
        <v>22</v>
      </c>
      <c r="V769" s="1" t="s">
        <v>22</v>
      </c>
      <c r="W769" s="1" t="s">
        <v>22</v>
      </c>
      <c r="X769" s="1" t="s">
        <v>22</v>
      </c>
      <c r="Y769" s="1" t="s">
        <v>22</v>
      </c>
      <c r="Z769" s="1" t="s">
        <v>22</v>
      </c>
      <c r="AA769" s="1" t="s">
        <v>22</v>
      </c>
      <c r="AB769" s="4" t="s">
        <v>22</v>
      </c>
      <c r="AC769" s="4" t="s">
        <v>22</v>
      </c>
      <c r="BN769" s="1" t="str">
        <v>SAITEC</v>
      </c>
      <c r="BO769" t="s">
        <v>3062</v>
      </c>
      <c r="BP769" cm="1">
        <f t="array" ref="BP769">SUM(IF(FREQUENCY(IF($R$2:$R$3000=BO769, MATCH($C$2:$C$3000, $C$2:$C$3000, 0)), ROW($C$2:$C$3000)-ROW($C$2)+1), 1))</f>
        <v>1</v>
      </c>
      <c r="BV769" t="str">
        <v>SAITEC</v>
      </c>
      <c r="BW769" cm="1">
        <f t="array" ref="BW769">SUM(--(FREQUENCY(IF($R$2:$R$1538=BV769, MATCH($C$2:$C$1538, $C$2:$C$1538, 0)), ROW($C$2:$C$1538)-ROW($C$2)+1)&gt;0))</f>
        <v>1</v>
      </c>
    </row>
    <row r="770" spans="1:75" ht="31.8" customHeight="1" x14ac:dyDescent="0.3">
      <c r="A770" s="56">
        <v>15</v>
      </c>
      <c r="B770" s="54" t="s">
        <v>3713</v>
      </c>
      <c r="C770" s="1" t="s">
        <v>1836</v>
      </c>
      <c r="D770" s="1" t="s">
        <v>1837</v>
      </c>
      <c r="E770" s="1">
        <v>101131261</v>
      </c>
      <c r="F770" s="21">
        <v>45383</v>
      </c>
      <c r="G770" s="21">
        <v>47026</v>
      </c>
      <c r="H770" s="1" t="s">
        <v>22</v>
      </c>
      <c r="I770" s="1" t="s">
        <v>1838</v>
      </c>
      <c r="J770" s="1" t="s">
        <v>22</v>
      </c>
      <c r="K770" s="1" t="s">
        <v>22</v>
      </c>
      <c r="L770" s="1" t="s">
        <v>1839</v>
      </c>
      <c r="M770" s="102" t="s">
        <v>1840</v>
      </c>
      <c r="N770" s="1" t="s">
        <v>1841</v>
      </c>
      <c r="O770" s="1" t="s">
        <v>1842</v>
      </c>
      <c r="P770" s="1" t="s">
        <v>22</v>
      </c>
      <c r="Q770" s="97">
        <f>IFERROR(INDEX(BP:BP, MATCH(R770, BN:BN, 0)), "")</f>
        <v>1</v>
      </c>
      <c r="R770" s="1" t="s">
        <v>1894</v>
      </c>
      <c r="S770" s="1" t="s">
        <v>38</v>
      </c>
      <c r="T770" s="2">
        <v>9341000</v>
      </c>
      <c r="U770" s="1" t="s">
        <v>22</v>
      </c>
      <c r="V770" s="1" t="s">
        <v>22</v>
      </c>
      <c r="W770" s="1" t="s">
        <v>22</v>
      </c>
      <c r="X770" s="1" t="s">
        <v>22</v>
      </c>
      <c r="Y770" s="1" t="s">
        <v>22</v>
      </c>
      <c r="Z770" s="1" t="s">
        <v>22</v>
      </c>
      <c r="AA770" s="1" t="s">
        <v>22</v>
      </c>
      <c r="AB770" s="4" t="s">
        <v>22</v>
      </c>
      <c r="AC770" s="4" t="s">
        <v>22</v>
      </c>
      <c r="BN770" s="93" t="str">
        <v>SNECMA SA</v>
      </c>
      <c r="BO770" t="s">
        <v>3064</v>
      </c>
      <c r="BP770" cm="1">
        <f t="array" ref="BP770">SUM(IF(FREQUENCY(IF($R$2:$R$3000=BO770, MATCH($C$2:$C$3000, $C$2:$C$3000, 0)), ROW($C$2:$C$3000)-ROW($C$2)+1), 1))</f>
        <v>1</v>
      </c>
      <c r="BV770" t="str">
        <v>SNECMA SA</v>
      </c>
      <c r="BW770" cm="1">
        <f t="array" ref="BW770">SUM(--(FREQUENCY(IF($R$2:$R$1538=BV770, MATCH($C$2:$C$1538, $C$2:$C$1538, 0)), ROW($C$2:$C$1538)-ROW($C$2)+1)&gt;0))</f>
        <v>1</v>
      </c>
    </row>
    <row r="771" spans="1:75" ht="31.8" customHeight="1" x14ac:dyDescent="0.3">
      <c r="A771" s="56">
        <v>15</v>
      </c>
      <c r="B771" s="54" t="s">
        <v>3713</v>
      </c>
      <c r="C771" s="1" t="s">
        <v>1836</v>
      </c>
      <c r="D771" s="1" t="s">
        <v>1837</v>
      </c>
      <c r="E771" s="1">
        <v>101131261</v>
      </c>
      <c r="F771" s="21">
        <v>45383</v>
      </c>
      <c r="G771" s="21">
        <v>47026</v>
      </c>
      <c r="H771" s="1" t="s">
        <v>22</v>
      </c>
      <c r="I771" s="1" t="s">
        <v>1838</v>
      </c>
      <c r="J771" s="1" t="s">
        <v>22</v>
      </c>
      <c r="K771" s="1" t="s">
        <v>22</v>
      </c>
      <c r="L771" s="1" t="s">
        <v>1839</v>
      </c>
      <c r="M771" s="102" t="s">
        <v>1840</v>
      </c>
      <c r="N771" s="1" t="s">
        <v>1841</v>
      </c>
      <c r="O771" s="1" t="s">
        <v>1842</v>
      </c>
      <c r="P771" s="1" t="s">
        <v>689</v>
      </c>
      <c r="Q771" s="97">
        <f>IFERROR(INDEX(BP:BP, MATCH(R771, BN:BN, 0)), "")</f>
        <v>1</v>
      </c>
      <c r="R771" s="1" t="s">
        <v>1874</v>
      </c>
      <c r="S771" s="1" t="s">
        <v>36</v>
      </c>
      <c r="T771" s="2">
        <v>8976600</v>
      </c>
      <c r="U771" s="1" t="s">
        <v>22</v>
      </c>
      <c r="V771" s="1" t="s">
        <v>22</v>
      </c>
      <c r="W771" s="1" t="s">
        <v>22</v>
      </c>
      <c r="X771" s="1" t="s">
        <v>22</v>
      </c>
      <c r="Y771" s="1" t="s">
        <v>22</v>
      </c>
      <c r="Z771" s="1" t="s">
        <v>22</v>
      </c>
      <c r="AA771" s="1" t="s">
        <v>22</v>
      </c>
      <c r="AB771" s="4" t="s">
        <v>22</v>
      </c>
      <c r="AC771" s="4" t="s">
        <v>22</v>
      </c>
      <c r="BN771" s="1" t="str">
        <v>CONSORZIO NAZIONALE INTERUNIVERSITARIO PER LE SCIENZE DEL MARE ASSOCIAZIONE</v>
      </c>
      <c r="BO771" t="s">
        <v>3066</v>
      </c>
      <c r="BP771" cm="1">
        <f t="array" ref="BP771">SUM(IF(FREQUENCY(IF($R$2:$R$3000=BO771, MATCH($C$2:$C$3000, $C$2:$C$3000, 0)), ROW($C$2:$C$3000)-ROW($C$2)+1), 1))</f>
        <v>1</v>
      </c>
      <c r="BV771" t="str">
        <v>CONSORZIO NAZIONALE INTERUNIVERSITARIO PER LE SCIENZE DEL MARE ASSOCIAZIONE</v>
      </c>
      <c r="BW771" cm="1">
        <f t="array" ref="BW771">SUM(--(FREQUENCY(IF($R$2:$R$1538=BV771, MATCH($C$2:$C$1538, $C$2:$C$1538, 0)), ROW($C$2:$C$1538)-ROW($C$2)+1)&gt;0))</f>
        <v>1</v>
      </c>
    </row>
    <row r="772" spans="1:75" ht="31.8" customHeight="1" x14ac:dyDescent="0.3">
      <c r="A772" s="56">
        <v>15</v>
      </c>
      <c r="B772" s="54" t="s">
        <v>3713</v>
      </c>
      <c r="C772" s="1" t="s">
        <v>1836</v>
      </c>
      <c r="D772" s="1" t="s">
        <v>1837</v>
      </c>
      <c r="E772" s="1">
        <v>101131261</v>
      </c>
      <c r="F772" s="21">
        <v>45383</v>
      </c>
      <c r="G772" s="21">
        <v>47026</v>
      </c>
      <c r="H772" s="1" t="s">
        <v>22</v>
      </c>
      <c r="I772" s="1" t="s">
        <v>1838</v>
      </c>
      <c r="J772" s="1" t="s">
        <v>22</v>
      </c>
      <c r="K772" s="1" t="s">
        <v>22</v>
      </c>
      <c r="L772" s="1" t="s">
        <v>1839</v>
      </c>
      <c r="M772" s="102" t="s">
        <v>1840</v>
      </c>
      <c r="N772" s="1" t="s">
        <v>1841</v>
      </c>
      <c r="O772" s="1" t="s">
        <v>1842</v>
      </c>
      <c r="P772" s="1" t="s">
        <v>689</v>
      </c>
      <c r="Q772" s="97">
        <f>IFERROR(INDEX(BP:BP, MATCH(R772, BN:BN, 0)), "")</f>
        <v>1</v>
      </c>
      <c r="R772" s="1" t="s">
        <v>1867</v>
      </c>
      <c r="S772" s="1" t="s">
        <v>318</v>
      </c>
      <c r="T772" s="2">
        <v>8973500</v>
      </c>
      <c r="U772" s="1" t="s">
        <v>22</v>
      </c>
      <c r="V772" s="1" t="s">
        <v>22</v>
      </c>
      <c r="W772" s="1" t="s">
        <v>22</v>
      </c>
      <c r="X772" s="1" t="s">
        <v>22</v>
      </c>
      <c r="Y772" s="1" t="s">
        <v>22</v>
      </c>
      <c r="Z772" s="1" t="s">
        <v>22</v>
      </c>
      <c r="AA772" s="1" t="s">
        <v>22</v>
      </c>
      <c r="AB772" s="4" t="s">
        <v>22</v>
      </c>
      <c r="AC772" s="4" t="s">
        <v>22</v>
      </c>
      <c r="BN772" s="93" t="str">
        <v>ISRAEL OCEANOGRAPHIC AND LIMNOLOGICAL RESEARCH LIMITED</v>
      </c>
      <c r="BO772" t="s">
        <v>3068</v>
      </c>
      <c r="BP772" cm="1">
        <f t="array" ref="BP772">SUM(IF(FREQUENCY(IF($R$2:$R$3000=BO772, MATCH($C$2:$C$3000, $C$2:$C$3000, 0)), ROW($C$2:$C$3000)-ROW($C$2)+1), 1))</f>
        <v>1</v>
      </c>
      <c r="BV772" t="str">
        <v>ISRAEL OCEANOGRAPHIC AND LIMNOLOGICAL RESEARCH LIMITED</v>
      </c>
      <c r="BW772" cm="1">
        <f t="array" ref="BW772">SUM(--(FREQUENCY(IF($R$2:$R$1538=BV772, MATCH($C$2:$C$1538, $C$2:$C$1538, 0)), ROW($C$2:$C$1538)-ROW($C$2)+1)&gt;0))</f>
        <v>1</v>
      </c>
    </row>
    <row r="773" spans="1:75" ht="31.8" customHeight="1" x14ac:dyDescent="0.3">
      <c r="A773" s="56">
        <v>15</v>
      </c>
      <c r="B773" s="54" t="s">
        <v>3713</v>
      </c>
      <c r="C773" s="1" t="s">
        <v>1836</v>
      </c>
      <c r="D773" s="1" t="s">
        <v>1837</v>
      </c>
      <c r="E773" s="1">
        <v>101131261</v>
      </c>
      <c r="F773" s="21">
        <v>45383</v>
      </c>
      <c r="G773" s="21">
        <v>47026</v>
      </c>
      <c r="H773" s="1" t="s">
        <v>22</v>
      </c>
      <c r="I773" s="1" t="s">
        <v>1838</v>
      </c>
      <c r="J773" s="1" t="s">
        <v>22</v>
      </c>
      <c r="K773" s="1" t="s">
        <v>22</v>
      </c>
      <c r="L773" s="1" t="s">
        <v>1839</v>
      </c>
      <c r="M773" s="102" t="s">
        <v>1840</v>
      </c>
      <c r="N773" s="1" t="s">
        <v>1841</v>
      </c>
      <c r="O773" s="1" t="s">
        <v>1842</v>
      </c>
      <c r="P773" s="1" t="s">
        <v>22</v>
      </c>
      <c r="Q773" s="97">
        <f>IFERROR(INDEX(BP:BP, MATCH(R773, BN:BN, 0)), "")</f>
        <v>2</v>
      </c>
      <c r="R773" s="1" t="s">
        <v>455</v>
      </c>
      <c r="S773" s="1" t="s">
        <v>110</v>
      </c>
      <c r="T773" s="2">
        <v>22968750</v>
      </c>
      <c r="U773" s="1" t="s">
        <v>22</v>
      </c>
      <c r="V773" s="1" t="s">
        <v>22</v>
      </c>
      <c r="W773" s="1" t="s">
        <v>22</v>
      </c>
      <c r="X773" s="1" t="s">
        <v>22</v>
      </c>
      <c r="Y773" s="1" t="s">
        <v>22</v>
      </c>
      <c r="Z773" s="1" t="s">
        <v>22</v>
      </c>
      <c r="AA773" s="1" t="s">
        <v>22</v>
      </c>
      <c r="AB773" s="4" t="s">
        <v>22</v>
      </c>
      <c r="AC773" s="4" t="s">
        <v>22</v>
      </c>
      <c r="BN773" s="1" t="str">
        <v>UNIVERSITA DEL SALENTO</v>
      </c>
      <c r="BO773" t="s">
        <v>3070</v>
      </c>
      <c r="BP773" cm="1">
        <f t="array" ref="BP773">SUM(IF(FREQUENCY(IF($R$2:$R$3000=BO773, MATCH($C$2:$C$3000, $C$2:$C$3000, 0)), ROW($C$2:$C$3000)-ROW($C$2)+1), 1))</f>
        <v>1</v>
      </c>
      <c r="BV773" t="str">
        <v>UNIVERSITA DEL SALENTO</v>
      </c>
      <c r="BW773" cm="1">
        <f t="array" ref="BW773">SUM(--(FREQUENCY(IF($R$2:$R$1538=BV773, MATCH($C$2:$C$1538, $C$2:$C$1538, 0)), ROW($C$2:$C$1538)-ROW($C$2)+1)&gt;0))</f>
        <v>1</v>
      </c>
    </row>
    <row r="774" spans="1:75" ht="31.8" customHeight="1" x14ac:dyDescent="0.3">
      <c r="A774" s="56">
        <v>15</v>
      </c>
      <c r="B774" s="54" t="s">
        <v>3713</v>
      </c>
      <c r="C774" s="1" t="s">
        <v>1836</v>
      </c>
      <c r="D774" s="1" t="s">
        <v>1837</v>
      </c>
      <c r="E774" s="1">
        <v>101131261</v>
      </c>
      <c r="F774" s="21">
        <v>45383</v>
      </c>
      <c r="G774" s="21">
        <v>47026</v>
      </c>
      <c r="H774" s="1" t="s">
        <v>22</v>
      </c>
      <c r="I774" s="1" t="s">
        <v>1838</v>
      </c>
      <c r="J774" s="1" t="s">
        <v>22</v>
      </c>
      <c r="K774" s="1" t="s">
        <v>22</v>
      </c>
      <c r="L774" s="1" t="s">
        <v>1839</v>
      </c>
      <c r="M774" s="102" t="s">
        <v>1840</v>
      </c>
      <c r="N774" s="1" t="s">
        <v>1841</v>
      </c>
      <c r="O774" s="1" t="s">
        <v>1842</v>
      </c>
      <c r="P774" s="1" t="s">
        <v>22</v>
      </c>
      <c r="Q774" s="97">
        <f>IFERROR(INDEX(BP:BP, MATCH(R774, BN:BN, 0)), "")</f>
        <v>1</v>
      </c>
      <c r="R774" s="1" t="s">
        <v>1850</v>
      </c>
      <c r="S774" s="1" t="s">
        <v>110</v>
      </c>
      <c r="T774" s="2">
        <v>67093750</v>
      </c>
      <c r="U774" s="1" t="s">
        <v>22</v>
      </c>
      <c r="V774" s="1" t="s">
        <v>22</v>
      </c>
      <c r="W774" s="1" t="s">
        <v>22</v>
      </c>
      <c r="X774" s="1" t="s">
        <v>22</v>
      </c>
      <c r="Y774" s="1" t="s">
        <v>22</v>
      </c>
      <c r="Z774" s="1" t="s">
        <v>22</v>
      </c>
      <c r="AA774" s="1" t="s">
        <v>22</v>
      </c>
      <c r="AB774" s="4" t="s">
        <v>22</v>
      </c>
      <c r="AC774" s="4" t="s">
        <v>22</v>
      </c>
      <c r="BN774" s="93" t="str">
        <v>QUADIBLE GREECE I.K.E.</v>
      </c>
      <c r="BO774" t="s">
        <v>3072</v>
      </c>
      <c r="BP774" cm="1">
        <f t="array" ref="BP774">SUM(IF(FREQUENCY(IF($R$2:$R$3000=BO774, MATCH($C$2:$C$3000, $C$2:$C$3000, 0)), ROW($C$2:$C$3000)-ROW($C$2)+1), 1))</f>
        <v>1</v>
      </c>
      <c r="BV774" t="str">
        <v>QUADIBLE GREECE I.K.E.</v>
      </c>
      <c r="BW774" cm="1">
        <f t="array" ref="BW774">SUM(--(FREQUENCY(IF($R$2:$R$1538=BV774, MATCH($C$2:$C$1538, $C$2:$C$1538, 0)), ROW($C$2:$C$1538)-ROW($C$2)+1)&gt;0))</f>
        <v>1</v>
      </c>
    </row>
    <row r="775" spans="1:75" ht="31.8" customHeight="1" x14ac:dyDescent="0.3">
      <c r="A775" s="56">
        <v>15</v>
      </c>
      <c r="B775" s="54" t="s">
        <v>3713</v>
      </c>
      <c r="C775" s="1" t="s">
        <v>1836</v>
      </c>
      <c r="D775" s="1" t="s">
        <v>1837</v>
      </c>
      <c r="E775" s="1">
        <v>101131261</v>
      </c>
      <c r="F775" s="21">
        <v>45383</v>
      </c>
      <c r="G775" s="21">
        <v>47026</v>
      </c>
      <c r="H775" s="1" t="s">
        <v>22</v>
      </c>
      <c r="I775" s="1" t="s">
        <v>1838</v>
      </c>
      <c r="J775" s="1" t="s">
        <v>22</v>
      </c>
      <c r="K775" s="1" t="s">
        <v>22</v>
      </c>
      <c r="L775" s="1" t="s">
        <v>1839</v>
      </c>
      <c r="M775" s="102" t="s">
        <v>1840</v>
      </c>
      <c r="N775" s="1" t="s">
        <v>1841</v>
      </c>
      <c r="O775" s="1" t="s">
        <v>1842</v>
      </c>
      <c r="P775" s="1" t="s">
        <v>22</v>
      </c>
      <c r="Q775" s="97">
        <f>IFERROR(INDEX(BP:BP, MATCH(R775, BN:BN, 0)), "")</f>
        <v>1</v>
      </c>
      <c r="R775" s="1" t="s">
        <v>1862</v>
      </c>
      <c r="S775" s="1" t="s">
        <v>238</v>
      </c>
      <c r="T775" s="2">
        <v>39017750</v>
      </c>
      <c r="U775" s="1" t="s">
        <v>22</v>
      </c>
      <c r="V775" s="1" t="s">
        <v>22</v>
      </c>
      <c r="W775" s="1" t="s">
        <v>22</v>
      </c>
      <c r="X775" s="1" t="s">
        <v>22</v>
      </c>
      <c r="Y775" s="1" t="s">
        <v>22</v>
      </c>
      <c r="Z775" s="1" t="s">
        <v>22</v>
      </c>
      <c r="AA775" s="1" t="s">
        <v>22</v>
      </c>
      <c r="AB775" s="4" t="s">
        <v>22</v>
      </c>
      <c r="AC775" s="4" t="s">
        <v>22</v>
      </c>
      <c r="BN775" s="1" t="str">
        <v>SOFTWARE IMAGINATION &amp; VISION SRL</v>
      </c>
      <c r="BO775" t="s">
        <v>3073</v>
      </c>
      <c r="BP775" cm="1">
        <f t="array" ref="BP775">SUM(IF(FREQUENCY(IF($R$2:$R$3000=BO775, MATCH($C$2:$C$3000, $C$2:$C$3000, 0)), ROW($C$2:$C$3000)-ROW($C$2)+1), 1))</f>
        <v>1</v>
      </c>
      <c r="BV775" t="str">
        <v>SOFTWARE IMAGINATION &amp; VISION SRL</v>
      </c>
      <c r="BW775" cm="1">
        <f t="array" ref="BW775">SUM(--(FREQUENCY(IF($R$2:$R$1538=BV775, MATCH($C$2:$C$1538, $C$2:$C$1538, 0)), ROW($C$2:$C$1538)-ROW($C$2)+1)&gt;0))</f>
        <v>1</v>
      </c>
    </row>
    <row r="776" spans="1:75" ht="31.8" customHeight="1" x14ac:dyDescent="0.3">
      <c r="A776" s="56">
        <v>15</v>
      </c>
      <c r="B776" s="54" t="s">
        <v>3713</v>
      </c>
      <c r="C776" s="1" t="s">
        <v>1836</v>
      </c>
      <c r="D776" s="1" t="s">
        <v>1837</v>
      </c>
      <c r="E776" s="1">
        <v>101131261</v>
      </c>
      <c r="F776" s="21">
        <v>45383</v>
      </c>
      <c r="G776" s="21">
        <v>47026</v>
      </c>
      <c r="H776" s="1" t="s">
        <v>22</v>
      </c>
      <c r="I776" s="1" t="s">
        <v>1838</v>
      </c>
      <c r="J776" s="1" t="s">
        <v>22</v>
      </c>
      <c r="K776" s="1" t="s">
        <v>22</v>
      </c>
      <c r="L776" s="1" t="s">
        <v>1839</v>
      </c>
      <c r="M776" s="102" t="s">
        <v>1840</v>
      </c>
      <c r="N776" s="1" t="s">
        <v>1841</v>
      </c>
      <c r="O776" s="1" t="s">
        <v>1842</v>
      </c>
      <c r="P776" s="1" t="s">
        <v>22</v>
      </c>
      <c r="Q776" s="97">
        <f>IFERROR(INDEX(BP:BP, MATCH(R776, BN:BN, 0)), "")</f>
        <v>1</v>
      </c>
      <c r="R776" s="1" t="s">
        <v>1893</v>
      </c>
      <c r="S776" s="1" t="s">
        <v>123</v>
      </c>
      <c r="T776" s="2">
        <v>1035000</v>
      </c>
      <c r="U776" s="1" t="s">
        <v>22</v>
      </c>
      <c r="V776" s="1" t="s">
        <v>22</v>
      </c>
      <c r="W776" s="1" t="s">
        <v>22</v>
      </c>
      <c r="X776" s="1" t="s">
        <v>22</v>
      </c>
      <c r="Y776" s="1" t="s">
        <v>22</v>
      </c>
      <c r="Z776" s="1" t="s">
        <v>22</v>
      </c>
      <c r="AA776" s="1" t="s">
        <v>22</v>
      </c>
      <c r="AB776" s="4" t="s">
        <v>22</v>
      </c>
      <c r="AC776" s="4" t="s">
        <v>22</v>
      </c>
      <c r="BN776" s="93" t="str">
        <v>TELESTO TECHNOLOGIES PLIROFORIKIS KAI EPIKOINONION EPE</v>
      </c>
      <c r="BO776" t="s">
        <v>3086</v>
      </c>
      <c r="BP776" cm="1">
        <f t="array" ref="BP776">SUM(IF(FREQUENCY(IF($R$2:$R$3000=BO776, MATCH($C$2:$C$3000, $C$2:$C$3000, 0)), ROW($C$2:$C$3000)-ROW($C$2)+1), 1))</f>
        <v>1</v>
      </c>
      <c r="BV776" t="str">
        <v>TELESTO TECHNOLOGIES PLIROFORIKIS KAI EPIKOINONION EPE</v>
      </c>
      <c r="BW776" cm="1">
        <f t="array" ref="BW776">SUM(--(FREQUENCY(IF($R$2:$R$1538=BV776, MATCH($C$2:$C$1538, $C$2:$C$1538, 0)), ROW($C$2:$C$1538)-ROW($C$2)+1)&gt;0))</f>
        <v>1</v>
      </c>
    </row>
    <row r="777" spans="1:75" ht="31.8" customHeight="1" x14ac:dyDescent="0.3">
      <c r="A777" s="56">
        <v>15</v>
      </c>
      <c r="B777" s="54" t="s">
        <v>3713</v>
      </c>
      <c r="C777" s="1" t="s">
        <v>1836</v>
      </c>
      <c r="D777" s="1" t="s">
        <v>1837</v>
      </c>
      <c r="E777" s="1">
        <v>101131261</v>
      </c>
      <c r="F777" s="21">
        <v>45383</v>
      </c>
      <c r="G777" s="21">
        <v>47026</v>
      </c>
      <c r="H777" s="1" t="s">
        <v>22</v>
      </c>
      <c r="I777" s="1" t="s">
        <v>1838</v>
      </c>
      <c r="J777" s="1" t="s">
        <v>22</v>
      </c>
      <c r="K777" s="1" t="s">
        <v>22</v>
      </c>
      <c r="L777" s="1" t="s">
        <v>1839</v>
      </c>
      <c r="M777" s="102" t="s">
        <v>1840</v>
      </c>
      <c r="N777" s="1" t="s">
        <v>1841</v>
      </c>
      <c r="O777" s="1" t="s">
        <v>1842</v>
      </c>
      <c r="P777" s="1" t="s">
        <v>22</v>
      </c>
      <c r="Q777" s="97">
        <f>IFERROR(INDEX(BP:BP, MATCH(R777, BN:BN, 0)), "")</f>
        <v>1</v>
      </c>
      <c r="R777" s="1" t="s">
        <v>1902</v>
      </c>
      <c r="S777" s="1" t="s">
        <v>573</v>
      </c>
      <c r="T777" s="2">
        <v>3995000</v>
      </c>
      <c r="U777" s="1" t="s">
        <v>22</v>
      </c>
      <c r="V777" s="1" t="s">
        <v>22</v>
      </c>
      <c r="W777" s="1" t="s">
        <v>22</v>
      </c>
      <c r="X777" s="1" t="s">
        <v>22</v>
      </c>
      <c r="Y777" s="1" t="s">
        <v>22</v>
      </c>
      <c r="Z777" s="1" t="s">
        <v>22</v>
      </c>
      <c r="AA777" s="1" t="s">
        <v>22</v>
      </c>
      <c r="AB777" s="4" t="s">
        <v>22</v>
      </c>
      <c r="AC777" s="4" t="s">
        <v>22</v>
      </c>
      <c r="BN777" s="1" t="str">
        <v>VISION BOX - SOLUCOES DE VISAO PORCOMPUTADOR SA</v>
      </c>
      <c r="BO777" t="s">
        <v>3089</v>
      </c>
      <c r="BP777" cm="1">
        <f t="array" ref="BP777">SUM(IF(FREQUENCY(IF($R$2:$R$3000=BO777, MATCH($C$2:$C$3000, $C$2:$C$3000, 0)), ROW($C$2:$C$3000)-ROW($C$2)+1), 1))</f>
        <v>1</v>
      </c>
      <c r="BV777" t="str">
        <v>VISION BOX - SOLUCOES DE VISAO PORCOMPUTADOR SA</v>
      </c>
      <c r="BW777" cm="1">
        <f t="array" ref="BW777">SUM(--(FREQUENCY(IF($R$2:$R$1538=BV777, MATCH($C$2:$C$1538, $C$2:$C$1538, 0)), ROW($C$2:$C$1538)-ROW($C$2)+1)&gt;0))</f>
        <v>1</v>
      </c>
    </row>
    <row r="778" spans="1:75" ht="31.8" customHeight="1" x14ac:dyDescent="0.3">
      <c r="A778" s="56">
        <v>15</v>
      </c>
      <c r="B778" s="54" t="s">
        <v>3713</v>
      </c>
      <c r="C778" s="1" t="s">
        <v>1836</v>
      </c>
      <c r="D778" s="1" t="s">
        <v>1837</v>
      </c>
      <c r="E778" s="1">
        <v>101131261</v>
      </c>
      <c r="F778" s="21">
        <v>45383</v>
      </c>
      <c r="G778" s="21">
        <v>47026</v>
      </c>
      <c r="H778" s="1" t="s">
        <v>22</v>
      </c>
      <c r="I778" s="1" t="s">
        <v>1838</v>
      </c>
      <c r="J778" s="1" t="s">
        <v>22</v>
      </c>
      <c r="K778" s="1" t="s">
        <v>22</v>
      </c>
      <c r="L778" s="1" t="s">
        <v>1839</v>
      </c>
      <c r="M778" s="102" t="s">
        <v>1840</v>
      </c>
      <c r="N778" s="1" t="s">
        <v>1841</v>
      </c>
      <c r="O778" s="1" t="s">
        <v>1842</v>
      </c>
      <c r="P778" s="1" t="s">
        <v>22</v>
      </c>
      <c r="Q778" s="97">
        <f>IFERROR(INDEX(BP:BP, MATCH(R778, BN:BN, 0)), "")</f>
        <v>1</v>
      </c>
      <c r="R778" s="1" t="s">
        <v>1908</v>
      </c>
      <c r="S778" s="1" t="s">
        <v>449</v>
      </c>
      <c r="T778" s="2">
        <v>3975000</v>
      </c>
      <c r="U778" s="1" t="s">
        <v>22</v>
      </c>
      <c r="V778" s="1" t="s">
        <v>22</v>
      </c>
      <c r="W778" s="1" t="s">
        <v>22</v>
      </c>
      <c r="X778" s="1" t="s">
        <v>22</v>
      </c>
      <c r="Y778" s="1" t="s">
        <v>22</v>
      </c>
      <c r="Z778" s="1" t="s">
        <v>22</v>
      </c>
      <c r="AA778" s="1" t="s">
        <v>22</v>
      </c>
      <c r="AB778" s="4" t="s">
        <v>22</v>
      </c>
      <c r="AC778" s="4" t="s">
        <v>22</v>
      </c>
      <c r="BN778" s="93" t="str">
        <v>DANMARKS METEOROLOGISKE INSTITUT</v>
      </c>
      <c r="BO778" t="s">
        <v>3091</v>
      </c>
      <c r="BP778" cm="1">
        <f t="array" ref="BP778">SUM(IF(FREQUENCY(IF($R$2:$R$3000=BO778, MATCH($C$2:$C$3000, $C$2:$C$3000, 0)), ROW($C$2:$C$3000)-ROW($C$2)+1), 1))</f>
        <v>1</v>
      </c>
      <c r="BV778" t="str">
        <v>DANMARKS METEOROLOGISKE INSTITUT</v>
      </c>
      <c r="BW778" cm="1">
        <f t="array" ref="BW778">SUM(--(FREQUENCY(IF($R$2:$R$1538=BV778, MATCH($C$2:$C$1538, $C$2:$C$1538, 0)), ROW($C$2:$C$1538)-ROW($C$2)+1)&gt;0))</f>
        <v>1</v>
      </c>
    </row>
    <row r="779" spans="1:75" ht="31.8" customHeight="1" x14ac:dyDescent="0.3">
      <c r="A779" s="56">
        <v>15</v>
      </c>
      <c r="B779" s="54" t="s">
        <v>3713</v>
      </c>
      <c r="C779" s="1" t="s">
        <v>1836</v>
      </c>
      <c r="D779" s="1" t="s">
        <v>1837</v>
      </c>
      <c r="E779" s="1">
        <v>101131261</v>
      </c>
      <c r="F779" s="21">
        <v>45383</v>
      </c>
      <c r="G779" s="21">
        <v>47026</v>
      </c>
      <c r="H779" s="1" t="s">
        <v>22</v>
      </c>
      <c r="I779" s="1" t="s">
        <v>1838</v>
      </c>
      <c r="J779" s="1" t="s">
        <v>22</v>
      </c>
      <c r="K779" s="1" t="s">
        <v>22</v>
      </c>
      <c r="L779" s="1" t="s">
        <v>1839</v>
      </c>
      <c r="M779" s="102" t="s">
        <v>1840</v>
      </c>
      <c r="N779" s="1" t="s">
        <v>1841</v>
      </c>
      <c r="O779" s="1" t="s">
        <v>1842</v>
      </c>
      <c r="P779" s="1" t="s">
        <v>689</v>
      </c>
      <c r="Q779" s="97">
        <f>IFERROR(INDEX(BP:BP, MATCH(R779, BN:BN, 0)), "")</f>
        <v>1</v>
      </c>
      <c r="R779" s="1" t="s">
        <v>1868</v>
      </c>
      <c r="S779" s="1" t="s">
        <v>123</v>
      </c>
      <c r="T779" s="2">
        <v>4600800</v>
      </c>
      <c r="U779" s="1" t="s">
        <v>22</v>
      </c>
      <c r="V779" s="1" t="s">
        <v>22</v>
      </c>
      <c r="W779" s="1" t="s">
        <v>22</v>
      </c>
      <c r="X779" s="1" t="s">
        <v>22</v>
      </c>
      <c r="Y779" s="1" t="s">
        <v>22</v>
      </c>
      <c r="Z779" s="1" t="s">
        <v>22</v>
      </c>
      <c r="AA779" s="1" t="s">
        <v>22</v>
      </c>
      <c r="AB779" s="4" t="s">
        <v>22</v>
      </c>
      <c r="AC779" s="4" t="s">
        <v>22</v>
      </c>
      <c r="BN779" s="1" t="str">
        <v>HAVFORSKNINGSINSTITUTTET</v>
      </c>
      <c r="BO779" t="s">
        <v>3093</v>
      </c>
      <c r="BP779" cm="1">
        <f t="array" ref="BP779">SUM(IF(FREQUENCY(IF($R$2:$R$3000=BO779, MATCH($C$2:$C$3000, $C$2:$C$3000, 0)), ROW($C$2:$C$3000)-ROW($C$2)+1), 1))</f>
        <v>1</v>
      </c>
      <c r="BV779" t="str">
        <v>HAVFORSKNINGSINSTITUTTET</v>
      </c>
      <c r="BW779" cm="1">
        <f t="array" ref="BW779">SUM(--(FREQUENCY(IF($R$2:$R$1538=BV779, MATCH($C$2:$C$1538, $C$2:$C$1538, 0)), ROW($C$2:$C$1538)-ROW($C$2)+1)&gt;0))</f>
        <v>1</v>
      </c>
    </row>
    <row r="780" spans="1:75" ht="31.8" customHeight="1" x14ac:dyDescent="0.3">
      <c r="A780" s="56">
        <v>15</v>
      </c>
      <c r="B780" s="54" t="s">
        <v>3713</v>
      </c>
      <c r="C780" s="1" t="s">
        <v>1836</v>
      </c>
      <c r="D780" s="1" t="s">
        <v>1837</v>
      </c>
      <c r="E780" s="1">
        <v>101131261</v>
      </c>
      <c r="F780" s="21">
        <v>45383</v>
      </c>
      <c r="G780" s="21">
        <v>47026</v>
      </c>
      <c r="H780" s="1" t="s">
        <v>22</v>
      </c>
      <c r="I780" s="1" t="s">
        <v>1838</v>
      </c>
      <c r="J780" s="1" t="s">
        <v>22</v>
      </c>
      <c r="K780" s="1" t="s">
        <v>22</v>
      </c>
      <c r="L780" s="1" t="s">
        <v>1839</v>
      </c>
      <c r="M780" s="102" t="s">
        <v>1840</v>
      </c>
      <c r="N780" s="1" t="s">
        <v>1841</v>
      </c>
      <c r="O780" s="1" t="s">
        <v>1842</v>
      </c>
      <c r="P780" s="1" t="s">
        <v>22</v>
      </c>
      <c r="Q780" s="97">
        <f>IFERROR(INDEX(BP:BP, MATCH(R780, BN:BN, 0)), "")</f>
        <v>2</v>
      </c>
      <c r="R780" s="1" t="s">
        <v>1905</v>
      </c>
      <c r="S780" s="1" t="s">
        <v>132</v>
      </c>
      <c r="T780" s="2">
        <v>3930000</v>
      </c>
      <c r="U780" s="1" t="s">
        <v>22</v>
      </c>
      <c r="V780" s="1" t="s">
        <v>22</v>
      </c>
      <c r="W780" s="1" t="s">
        <v>22</v>
      </c>
      <c r="X780" s="1" t="s">
        <v>22</v>
      </c>
      <c r="Y780" s="1" t="s">
        <v>22</v>
      </c>
      <c r="Z780" s="1" t="s">
        <v>22</v>
      </c>
      <c r="AA780" s="1" t="s">
        <v>22</v>
      </c>
      <c r="AB780" s="4" t="s">
        <v>22</v>
      </c>
      <c r="AC780" s="4" t="s">
        <v>22</v>
      </c>
      <c r="BN780" s="93" t="str">
        <v>OMNIFLOW SA</v>
      </c>
      <c r="BO780" t="s">
        <v>3094</v>
      </c>
      <c r="BP780" cm="1">
        <f t="array" ref="BP780">SUM(IF(FREQUENCY(IF($R$2:$R$3000=BO780, MATCH($C$2:$C$3000, $C$2:$C$3000, 0)), ROW($C$2:$C$3000)-ROW($C$2)+1), 1))</f>
        <v>1</v>
      </c>
      <c r="BV780" t="str">
        <v>OMNIFLOW SA</v>
      </c>
      <c r="BW780" cm="1">
        <f t="array" ref="BW780">SUM(--(FREQUENCY(IF($R$2:$R$1538=BV780, MATCH($C$2:$C$1538, $C$2:$C$1538, 0)), ROW($C$2:$C$1538)-ROW($C$2)+1)&gt;0))</f>
        <v>1</v>
      </c>
    </row>
    <row r="781" spans="1:75" ht="31.8" customHeight="1" x14ac:dyDescent="0.3">
      <c r="A781" s="56">
        <v>15</v>
      </c>
      <c r="B781" s="54" t="s">
        <v>3713</v>
      </c>
      <c r="C781" s="1" t="s">
        <v>1836</v>
      </c>
      <c r="D781" s="1" t="s">
        <v>1837</v>
      </c>
      <c r="E781" s="1">
        <v>101131261</v>
      </c>
      <c r="F781" s="21">
        <v>45383</v>
      </c>
      <c r="G781" s="21">
        <v>47026</v>
      </c>
      <c r="H781" s="1" t="s">
        <v>22</v>
      </c>
      <c r="I781" s="1" t="s">
        <v>1838</v>
      </c>
      <c r="J781" s="1" t="s">
        <v>22</v>
      </c>
      <c r="K781" s="1" t="s">
        <v>22</v>
      </c>
      <c r="L781" s="1" t="s">
        <v>1839</v>
      </c>
      <c r="M781" s="102" t="s">
        <v>1840</v>
      </c>
      <c r="N781" s="1" t="s">
        <v>1841</v>
      </c>
      <c r="O781" s="1" t="s">
        <v>1842</v>
      </c>
      <c r="P781" s="1" t="s">
        <v>689</v>
      </c>
      <c r="Q781" s="97">
        <f>IFERROR(INDEX(BP:BP, MATCH(R781, BN:BN, 0)), "")</f>
        <v>3</v>
      </c>
      <c r="R781" s="1" t="s">
        <v>1348</v>
      </c>
      <c r="S781" s="1" t="s">
        <v>132</v>
      </c>
      <c r="T781" s="2">
        <v>3136000</v>
      </c>
      <c r="U781" s="1" t="s">
        <v>22</v>
      </c>
      <c r="V781" s="1" t="s">
        <v>22</v>
      </c>
      <c r="W781" s="1" t="s">
        <v>22</v>
      </c>
      <c r="X781" s="1" t="s">
        <v>22</v>
      </c>
      <c r="Y781" s="1" t="s">
        <v>22</v>
      </c>
      <c r="Z781" s="1" t="s">
        <v>22</v>
      </c>
      <c r="AA781" s="1" t="s">
        <v>22</v>
      </c>
      <c r="AB781" s="4" t="s">
        <v>22</v>
      </c>
      <c r="AC781" s="4" t="s">
        <v>22</v>
      </c>
      <c r="BN781" s="1" t="str">
        <v>CENTRO DE INVESTIGACION COOPERATIVA DE ENERGIAS ALTERNATIVAS FUNDACION, CIC ENERGIGUNE FUNDAZIOA</v>
      </c>
      <c r="BO781" t="s">
        <v>3095</v>
      </c>
      <c r="BP781" cm="1">
        <f t="array" ref="BP781">SUM(IF(FREQUENCY(IF($R$2:$R$3000=BO781, MATCH($C$2:$C$3000, $C$2:$C$3000, 0)), ROW($C$2:$C$3000)-ROW($C$2)+1), 1))</f>
        <v>1</v>
      </c>
      <c r="BV781" t="str">
        <v>CENTRO DE INVESTIGACION COOPERATIVA DE ENERGIAS ALTERNATIVAS FUNDACION, CIC ENERGIGUNE FUNDAZIOA</v>
      </c>
      <c r="BW781" cm="1">
        <f t="array" ref="BW781">SUM(--(FREQUENCY(IF($R$2:$R$1538=BV781, MATCH($C$2:$C$1538, $C$2:$C$1538, 0)), ROW($C$2:$C$1538)-ROW($C$2)+1)&gt;0))</f>
        <v>1</v>
      </c>
    </row>
    <row r="782" spans="1:75" ht="31.8" customHeight="1" x14ac:dyDescent="0.3">
      <c r="A782" s="56">
        <v>15</v>
      </c>
      <c r="B782" s="54" t="s">
        <v>3713</v>
      </c>
      <c r="C782" s="1" t="s">
        <v>1836</v>
      </c>
      <c r="D782" s="1" t="s">
        <v>1837</v>
      </c>
      <c r="E782" s="1">
        <v>101131261</v>
      </c>
      <c r="F782" s="21">
        <v>45383</v>
      </c>
      <c r="G782" s="21">
        <v>47026</v>
      </c>
      <c r="H782" s="1" t="s">
        <v>22</v>
      </c>
      <c r="I782" s="1" t="s">
        <v>1838</v>
      </c>
      <c r="J782" s="1" t="s">
        <v>22</v>
      </c>
      <c r="K782" s="1" t="s">
        <v>22</v>
      </c>
      <c r="L782" s="1" t="s">
        <v>1839</v>
      </c>
      <c r="M782" s="102" t="s">
        <v>1840</v>
      </c>
      <c r="N782" s="1" t="s">
        <v>1841</v>
      </c>
      <c r="O782" s="1" t="s">
        <v>1842</v>
      </c>
      <c r="P782" s="1" t="s">
        <v>689</v>
      </c>
      <c r="Q782" s="97">
        <f>IFERROR(INDEX(BP:BP, MATCH(R782, BN:BN, 0)), "")</f>
        <v>1</v>
      </c>
      <c r="R782" s="1" t="s">
        <v>1873</v>
      </c>
      <c r="S782" s="1" t="s">
        <v>132</v>
      </c>
      <c r="T782" s="2">
        <v>8633500</v>
      </c>
      <c r="U782" s="1" t="s">
        <v>22</v>
      </c>
      <c r="V782" s="1" t="s">
        <v>22</v>
      </c>
      <c r="W782" s="1" t="s">
        <v>22</v>
      </c>
      <c r="X782" s="1" t="s">
        <v>22</v>
      </c>
      <c r="Y782" s="1" t="s">
        <v>22</v>
      </c>
      <c r="Z782" s="1" t="s">
        <v>22</v>
      </c>
      <c r="AA782" s="1" t="s">
        <v>22</v>
      </c>
      <c r="AB782" s="4" t="s">
        <v>22</v>
      </c>
      <c r="AC782" s="4" t="s">
        <v>22</v>
      </c>
      <c r="BN782" s="93" t="str">
        <v>ENERRAY MOROCCO SARLAU</v>
      </c>
      <c r="BO782" t="s">
        <v>3097</v>
      </c>
      <c r="BP782" cm="1">
        <f t="array" ref="BP782">SUM(IF(FREQUENCY(IF($R$2:$R$3000=BO782, MATCH($C$2:$C$3000, $C$2:$C$3000, 0)), ROW($C$2:$C$3000)-ROW($C$2)+1), 1))</f>
        <v>1</v>
      </c>
      <c r="BV782" t="str">
        <v>ENERRAY MOROCCO SARLAU</v>
      </c>
      <c r="BW782" cm="1">
        <f t="array" ref="BW782">SUM(--(FREQUENCY(IF($R$2:$R$1538=BV782, MATCH($C$2:$C$1538, $C$2:$C$1538, 0)), ROW($C$2:$C$1538)-ROW($C$2)+1)&gt;0))</f>
        <v>1</v>
      </c>
    </row>
    <row r="783" spans="1:75" ht="31.8" customHeight="1" x14ac:dyDescent="0.3">
      <c r="A783" s="56">
        <v>15</v>
      </c>
      <c r="B783" s="54" t="s">
        <v>3713</v>
      </c>
      <c r="C783" s="1" t="s">
        <v>1836</v>
      </c>
      <c r="D783" s="1" t="s">
        <v>1837</v>
      </c>
      <c r="E783" s="1">
        <v>101131261</v>
      </c>
      <c r="F783" s="21">
        <v>45383</v>
      </c>
      <c r="G783" s="21">
        <v>47026</v>
      </c>
      <c r="H783" s="1" t="s">
        <v>22</v>
      </c>
      <c r="I783" s="1" t="s">
        <v>1838</v>
      </c>
      <c r="J783" s="1" t="s">
        <v>22</v>
      </c>
      <c r="K783" s="1" t="s">
        <v>22</v>
      </c>
      <c r="L783" s="1" t="s">
        <v>1839</v>
      </c>
      <c r="M783" s="102" t="s">
        <v>1840</v>
      </c>
      <c r="N783" s="1" t="s">
        <v>1841</v>
      </c>
      <c r="O783" s="1" t="s">
        <v>1842</v>
      </c>
      <c r="P783" s="1" t="s">
        <v>689</v>
      </c>
      <c r="Q783" s="97">
        <f>IFERROR(INDEX(BP:BP, MATCH(R783, BN:BN, 0)), "")</f>
        <v>1</v>
      </c>
      <c r="R783" s="1" t="s">
        <v>1871</v>
      </c>
      <c r="S783" s="1" t="s">
        <v>132</v>
      </c>
      <c r="T783" s="2">
        <v>3130000</v>
      </c>
      <c r="U783" s="1" t="s">
        <v>22</v>
      </c>
      <c r="V783" s="1" t="s">
        <v>22</v>
      </c>
      <c r="W783" s="1" t="s">
        <v>22</v>
      </c>
      <c r="X783" s="1" t="s">
        <v>22</v>
      </c>
      <c r="Y783" s="1" t="s">
        <v>22</v>
      </c>
      <c r="Z783" s="1" t="s">
        <v>22</v>
      </c>
      <c r="AA783" s="1" t="s">
        <v>22</v>
      </c>
      <c r="AB783" s="4" t="s">
        <v>22</v>
      </c>
      <c r="AC783" s="4" t="s">
        <v>22</v>
      </c>
      <c r="BN783" s="1" t="str">
        <v>ENERRAY SPA</v>
      </c>
      <c r="BO783" t="s">
        <v>3100</v>
      </c>
      <c r="BP783" cm="1">
        <f t="array" ref="BP783">SUM(IF(FREQUENCY(IF($R$2:$R$3000=BO783, MATCH($C$2:$C$3000, $C$2:$C$3000, 0)), ROW($C$2:$C$3000)-ROW($C$2)+1), 1))</f>
        <v>1</v>
      </c>
      <c r="BV783" t="str">
        <v>ENERRAY SPA</v>
      </c>
      <c r="BW783" cm="1">
        <f t="array" ref="BW783">SUM(--(FREQUENCY(IF($R$2:$R$1538=BV783, MATCH($C$2:$C$1538, $C$2:$C$1538, 0)), ROW($C$2:$C$1538)-ROW($C$2)+1)&gt;0))</f>
        <v>1</v>
      </c>
    </row>
    <row r="784" spans="1:75" ht="31.8" customHeight="1" x14ac:dyDescent="0.3">
      <c r="A784" s="56">
        <v>15</v>
      </c>
      <c r="B784" s="54" t="s">
        <v>3713</v>
      </c>
      <c r="C784" s="1" t="s">
        <v>1836</v>
      </c>
      <c r="D784" s="1" t="s">
        <v>1837</v>
      </c>
      <c r="E784" s="1">
        <v>101131261</v>
      </c>
      <c r="F784" s="21">
        <v>45383</v>
      </c>
      <c r="G784" s="21">
        <v>47026</v>
      </c>
      <c r="H784" s="1" t="s">
        <v>22</v>
      </c>
      <c r="I784" s="1" t="s">
        <v>1838</v>
      </c>
      <c r="J784" s="1" t="s">
        <v>22</v>
      </c>
      <c r="K784" s="1" t="s">
        <v>22</v>
      </c>
      <c r="L784" s="1" t="s">
        <v>1839</v>
      </c>
      <c r="M784" s="102" t="s">
        <v>1840</v>
      </c>
      <c r="N784" s="1" t="s">
        <v>1841</v>
      </c>
      <c r="O784" s="1" t="s">
        <v>1842</v>
      </c>
      <c r="P784" s="1" t="s">
        <v>689</v>
      </c>
      <c r="Q784" s="97">
        <f>IFERROR(INDEX(BP:BP, MATCH(R784, BN:BN, 0)), "")</f>
        <v>1</v>
      </c>
      <c r="R784" s="1" t="s">
        <v>1605</v>
      </c>
      <c r="S784" s="1" t="s">
        <v>28</v>
      </c>
      <c r="T784" s="2">
        <v>1429000</v>
      </c>
      <c r="U784" s="1" t="s">
        <v>22</v>
      </c>
      <c r="V784" s="1" t="s">
        <v>22</v>
      </c>
      <c r="W784" s="1" t="s">
        <v>22</v>
      </c>
      <c r="X784" s="1" t="s">
        <v>22</v>
      </c>
      <c r="Y784" s="1" t="s">
        <v>22</v>
      </c>
      <c r="Z784" s="1" t="s">
        <v>22</v>
      </c>
      <c r="AA784" s="1" t="s">
        <v>22</v>
      </c>
      <c r="AB784" s="4" t="s">
        <v>22</v>
      </c>
      <c r="AC784" s="4" t="s">
        <v>22</v>
      </c>
      <c r="BN784" s="93" t="str">
        <v>EXERGY SPA</v>
      </c>
      <c r="BO784" t="s">
        <v>2948</v>
      </c>
      <c r="BP784" cm="1">
        <f t="array" ref="BP784">SUM(IF(FREQUENCY(IF($R$2:$R$3000=BO784, MATCH($C$2:$C$3000, $C$2:$C$3000, 0)), ROW($C$2:$C$3000)-ROW($C$2)+1), 1))</f>
        <v>1</v>
      </c>
      <c r="BV784" t="str">
        <v>EXERGY SPA</v>
      </c>
      <c r="BW784" cm="1">
        <f t="array" ref="BW784">SUM(--(FREQUENCY(IF($R$2:$R$1538=BV784, MATCH($C$2:$C$1538, $C$2:$C$1538, 0)), ROW($C$2:$C$1538)-ROW($C$2)+1)&gt;0))</f>
        <v>1</v>
      </c>
    </row>
    <row r="785" spans="1:75" ht="31.8" customHeight="1" x14ac:dyDescent="0.3">
      <c r="A785" s="56">
        <v>15</v>
      </c>
      <c r="B785" s="54" t="s">
        <v>3713</v>
      </c>
      <c r="C785" s="1" t="s">
        <v>1836</v>
      </c>
      <c r="D785" s="1" t="s">
        <v>1837</v>
      </c>
      <c r="E785" s="1">
        <v>101131261</v>
      </c>
      <c r="F785" s="21">
        <v>45383</v>
      </c>
      <c r="G785" s="21">
        <v>47026</v>
      </c>
      <c r="H785" s="1" t="s">
        <v>22</v>
      </c>
      <c r="I785" s="1" t="s">
        <v>1838</v>
      </c>
      <c r="J785" s="1" t="s">
        <v>22</v>
      </c>
      <c r="K785" s="1" t="s">
        <v>22</v>
      </c>
      <c r="L785" s="1" t="s">
        <v>1839</v>
      </c>
      <c r="M785" s="102" t="s">
        <v>1840</v>
      </c>
      <c r="N785" s="1" t="s">
        <v>1841</v>
      </c>
      <c r="O785" s="1" t="s">
        <v>1842</v>
      </c>
      <c r="P785" s="1" t="s">
        <v>22</v>
      </c>
      <c r="Q785" s="97">
        <f>IFERROR(INDEX(BP:BP, MATCH(R785, BN:BN, 0)), "")</f>
        <v>1</v>
      </c>
      <c r="R785" s="1" t="s">
        <v>1906</v>
      </c>
      <c r="S785" s="1" t="s">
        <v>28</v>
      </c>
      <c r="T785" s="2">
        <v>4225000</v>
      </c>
      <c r="U785" s="1" t="s">
        <v>22</v>
      </c>
      <c r="V785" s="1" t="s">
        <v>22</v>
      </c>
      <c r="W785" s="1" t="s">
        <v>22</v>
      </c>
      <c r="X785" s="1" t="s">
        <v>22</v>
      </c>
      <c r="Y785" s="1" t="s">
        <v>22</v>
      </c>
      <c r="Z785" s="1" t="s">
        <v>22</v>
      </c>
      <c r="AA785" s="1" t="s">
        <v>22</v>
      </c>
      <c r="AB785" s="4" t="s">
        <v>22</v>
      </c>
      <c r="AC785" s="4" t="s">
        <v>22</v>
      </c>
      <c r="BN785" s="1" t="str">
        <v>INSTITUT DE RECHERCHES EN ENERGIE SOLAIRE ET ENERGIES NOUVELLES</v>
      </c>
      <c r="BO785" t="s">
        <v>3189</v>
      </c>
      <c r="BP785" cm="1">
        <f t="array" ref="BP785">SUM(IF(FREQUENCY(IF($R$2:$R$3000=BO785, MATCH($C$2:$C$3000, $C$2:$C$3000, 0)), ROW($C$2:$C$3000)-ROW($C$2)+1), 1))</f>
        <v>1</v>
      </c>
      <c r="BV785" t="str">
        <v>INSTITUT DE RECHERCHES EN ENERGIE SOLAIRE ET ENERGIES NOUVELLES</v>
      </c>
      <c r="BW785" cm="1">
        <f t="array" ref="BW785">SUM(--(FREQUENCY(IF($R$2:$R$1538=BV785, MATCH($C$2:$C$1538, $C$2:$C$1538, 0)), ROW($C$2:$C$1538)-ROW($C$2)+1)&gt;0))</f>
        <v>1</v>
      </c>
    </row>
    <row r="786" spans="1:75" ht="31.8" customHeight="1" x14ac:dyDescent="0.3">
      <c r="A786" s="56">
        <v>15</v>
      </c>
      <c r="B786" s="54" t="s">
        <v>3713</v>
      </c>
      <c r="C786" s="1" t="s">
        <v>1836</v>
      </c>
      <c r="D786" s="1" t="s">
        <v>1837</v>
      </c>
      <c r="E786" s="1">
        <v>101131261</v>
      </c>
      <c r="F786" s="21">
        <v>45383</v>
      </c>
      <c r="G786" s="21">
        <v>47026</v>
      </c>
      <c r="H786" s="1" t="s">
        <v>22</v>
      </c>
      <c r="I786" s="1" t="s">
        <v>1838</v>
      </c>
      <c r="J786" s="1" t="s">
        <v>22</v>
      </c>
      <c r="K786" s="1" t="s">
        <v>22</v>
      </c>
      <c r="L786" s="1" t="s">
        <v>1839</v>
      </c>
      <c r="M786" s="102" t="s">
        <v>1840</v>
      </c>
      <c r="N786" s="1" t="s">
        <v>1841</v>
      </c>
      <c r="O786" s="1" t="s">
        <v>1842</v>
      </c>
      <c r="P786" s="1" t="s">
        <v>22</v>
      </c>
      <c r="Q786" s="97">
        <f>IFERROR(INDEX(BP:BP, MATCH(R786, BN:BN, 0)), "")</f>
        <v>1</v>
      </c>
      <c r="R786" s="1" t="s">
        <v>187</v>
      </c>
      <c r="S786" s="1" t="s">
        <v>188</v>
      </c>
      <c r="T786" s="2">
        <v>40192150</v>
      </c>
      <c r="U786" s="1" t="s">
        <v>22</v>
      </c>
      <c r="V786" s="1" t="s">
        <v>22</v>
      </c>
      <c r="W786" s="1" t="s">
        <v>22</v>
      </c>
      <c r="X786" s="1" t="s">
        <v>22</v>
      </c>
      <c r="Y786" s="1" t="s">
        <v>22</v>
      </c>
      <c r="Z786" s="1" t="s">
        <v>22</v>
      </c>
      <c r="AA786" s="1" t="s">
        <v>22</v>
      </c>
      <c r="AB786" s="4" t="s">
        <v>22</v>
      </c>
      <c r="AC786" s="4" t="s">
        <v>22</v>
      </c>
      <c r="BN786" s="93" t="str">
        <v>SOLTIGUA  SRL</v>
      </c>
      <c r="BO786" t="s">
        <v>3192</v>
      </c>
      <c r="BP786" cm="1">
        <f t="array" ref="BP786">SUM(IF(FREQUENCY(IF($R$2:$R$3000=BO786, MATCH($C$2:$C$3000, $C$2:$C$3000, 0)), ROW($C$2:$C$3000)-ROW($C$2)+1), 1))</f>
        <v>1</v>
      </c>
      <c r="BV786" t="str">
        <v>SOLTIGUA  SRL</v>
      </c>
      <c r="BW786" cm="1">
        <f t="array" ref="BW786">SUM(--(FREQUENCY(IF($R$2:$R$1538=BV786, MATCH($C$2:$C$1538, $C$2:$C$1538, 0)), ROW($C$2:$C$1538)-ROW($C$2)+1)&gt;0))</f>
        <v>1</v>
      </c>
    </row>
    <row r="787" spans="1:75" ht="31.8" customHeight="1" x14ac:dyDescent="0.3">
      <c r="A787" s="56">
        <v>15</v>
      </c>
      <c r="B787" s="54" t="s">
        <v>3713</v>
      </c>
      <c r="C787" s="1" t="s">
        <v>1836</v>
      </c>
      <c r="D787" s="1" t="s">
        <v>1837</v>
      </c>
      <c r="E787" s="1">
        <v>101131261</v>
      </c>
      <c r="F787" s="21">
        <v>45383</v>
      </c>
      <c r="G787" s="21">
        <v>47026</v>
      </c>
      <c r="H787" s="1" t="s">
        <v>22</v>
      </c>
      <c r="I787" s="1" t="s">
        <v>1838</v>
      </c>
      <c r="J787" s="1" t="s">
        <v>22</v>
      </c>
      <c r="K787" s="1" t="s">
        <v>22</v>
      </c>
      <c r="L787" s="1" t="s">
        <v>1839</v>
      </c>
      <c r="M787" s="102" t="s">
        <v>1840</v>
      </c>
      <c r="N787" s="1" t="s">
        <v>1841</v>
      </c>
      <c r="O787" s="1" t="s">
        <v>1842</v>
      </c>
      <c r="P787" s="1" t="s">
        <v>22</v>
      </c>
      <c r="Q787" s="97">
        <f>IFERROR(INDEX(BP:BP, MATCH(R787, BN:BN, 0)), "")</f>
        <v>1</v>
      </c>
      <c r="R787" s="1" t="s">
        <v>1885</v>
      </c>
      <c r="S787" s="1" t="s">
        <v>188</v>
      </c>
      <c r="T787" s="2">
        <v>13705500</v>
      </c>
      <c r="U787" s="1" t="s">
        <v>22</v>
      </c>
      <c r="V787" s="1" t="s">
        <v>22</v>
      </c>
      <c r="W787" s="1" t="s">
        <v>22</v>
      </c>
      <c r="X787" s="1" t="s">
        <v>22</v>
      </c>
      <c r="Y787" s="1" t="s">
        <v>22</v>
      </c>
      <c r="Z787" s="1" t="s">
        <v>22</v>
      </c>
      <c r="AA787" s="1" t="s">
        <v>22</v>
      </c>
      <c r="AB787" s="4" t="s">
        <v>22</v>
      </c>
      <c r="AC787" s="4" t="s">
        <v>22</v>
      </c>
      <c r="BN787" s="1" t="str">
        <v>FUNDACION EPICA LA FURA DELS BAUS</v>
      </c>
      <c r="BO787" t="s">
        <v>3194</v>
      </c>
      <c r="BP787" cm="1">
        <f t="array" ref="BP787">SUM(IF(FREQUENCY(IF($R$2:$R$3000=BO787, MATCH($C$2:$C$3000, $C$2:$C$3000, 0)), ROW($C$2:$C$3000)-ROW($C$2)+1), 1))</f>
        <v>2</v>
      </c>
      <c r="BV787" t="str">
        <v>FUNDACION EPICA LA FURA DELS BAUS</v>
      </c>
      <c r="BW787" cm="1">
        <f t="array" ref="BW787">SUM(--(FREQUENCY(IF($R$2:$R$1538=BV787, MATCH($C$2:$C$1538, $C$2:$C$1538, 0)), ROW($C$2:$C$1538)-ROW($C$2)+1)&gt;0))</f>
        <v>1</v>
      </c>
    </row>
    <row r="788" spans="1:75" ht="31.8" customHeight="1" x14ac:dyDescent="0.3">
      <c r="A788" s="56">
        <v>15</v>
      </c>
      <c r="B788" s="54" t="s">
        <v>3713</v>
      </c>
      <c r="C788" s="1" t="s">
        <v>1836</v>
      </c>
      <c r="D788" s="1" t="s">
        <v>1837</v>
      </c>
      <c r="E788" s="1">
        <v>101131261</v>
      </c>
      <c r="F788" s="21">
        <v>45383</v>
      </c>
      <c r="G788" s="21">
        <v>47026</v>
      </c>
      <c r="H788" s="1" t="s">
        <v>22</v>
      </c>
      <c r="I788" s="1" t="s">
        <v>1838</v>
      </c>
      <c r="J788" s="1" t="s">
        <v>22</v>
      </c>
      <c r="K788" s="1" t="s">
        <v>22</v>
      </c>
      <c r="L788" s="1" t="s">
        <v>1839</v>
      </c>
      <c r="M788" s="102" t="s">
        <v>1840</v>
      </c>
      <c r="N788" s="1" t="s">
        <v>1841</v>
      </c>
      <c r="O788" s="1" t="s">
        <v>1842</v>
      </c>
      <c r="P788" s="1" t="s">
        <v>689</v>
      </c>
      <c r="Q788" s="97">
        <f>IFERROR(INDEX(BP:BP, MATCH(R788, BN:BN, 0)), "")</f>
        <v>1</v>
      </c>
      <c r="R788" s="1" t="s">
        <v>1856</v>
      </c>
      <c r="S788" s="1" t="s">
        <v>36</v>
      </c>
      <c r="T788" s="2">
        <v>2437170</v>
      </c>
      <c r="U788" s="1" t="s">
        <v>22</v>
      </c>
      <c r="V788" s="1" t="s">
        <v>22</v>
      </c>
      <c r="W788" s="1" t="s">
        <v>22</v>
      </c>
      <c r="X788" s="1" t="s">
        <v>22</v>
      </c>
      <c r="Y788" s="1" t="s">
        <v>22</v>
      </c>
      <c r="Z788" s="1" t="s">
        <v>22</v>
      </c>
      <c r="AA788" s="1" t="s">
        <v>22</v>
      </c>
      <c r="AB788" s="4" t="s">
        <v>22</v>
      </c>
      <c r="AC788" s="4" t="s">
        <v>22</v>
      </c>
      <c r="BN788" s="93" t="str">
        <v>REGENERA NETWORK S.L.</v>
      </c>
      <c r="BO788" t="s">
        <v>3196</v>
      </c>
      <c r="BP788" cm="1">
        <f t="array" ref="BP788">SUM(IF(FREQUENCY(IF($R$2:$R$3000=BO788, MATCH($C$2:$C$3000, $C$2:$C$3000, 0)), ROW($C$2:$C$3000)-ROW($C$2)+1), 1))</f>
        <v>1</v>
      </c>
      <c r="BV788" t="str">
        <v>REGENERA NETWORK S.L.</v>
      </c>
      <c r="BW788" cm="1">
        <f t="array" ref="BW788">SUM(--(FREQUENCY(IF($R$2:$R$1538=BV788, MATCH($C$2:$C$1538, $C$2:$C$1538, 0)), ROW($C$2:$C$1538)-ROW($C$2)+1)&gt;0))</f>
        <v>1</v>
      </c>
    </row>
    <row r="789" spans="1:75" ht="31.8" customHeight="1" x14ac:dyDescent="0.3">
      <c r="A789" s="56">
        <v>15</v>
      </c>
      <c r="B789" s="54" t="s">
        <v>3713</v>
      </c>
      <c r="C789" s="1" t="s">
        <v>1836</v>
      </c>
      <c r="D789" s="1" t="s">
        <v>1837</v>
      </c>
      <c r="E789" s="1">
        <v>101131261</v>
      </c>
      <c r="F789" s="21">
        <v>45383</v>
      </c>
      <c r="G789" s="21">
        <v>47026</v>
      </c>
      <c r="H789" s="1" t="s">
        <v>22</v>
      </c>
      <c r="I789" s="1" t="s">
        <v>1838</v>
      </c>
      <c r="J789" s="1" t="s">
        <v>22</v>
      </c>
      <c r="K789" s="1" t="s">
        <v>22</v>
      </c>
      <c r="L789" s="1" t="s">
        <v>1839</v>
      </c>
      <c r="M789" s="102" t="s">
        <v>1840</v>
      </c>
      <c r="N789" s="1" t="s">
        <v>1841</v>
      </c>
      <c r="O789" s="1" t="s">
        <v>1842</v>
      </c>
      <c r="P789" s="1" t="s">
        <v>22</v>
      </c>
      <c r="Q789" s="97">
        <f>IFERROR(INDEX(BP:BP, MATCH(R789, BN:BN, 0)), "")</f>
        <v>2</v>
      </c>
      <c r="R789" s="1" t="s">
        <v>1883</v>
      </c>
      <c r="S789" s="1" t="s">
        <v>61</v>
      </c>
      <c r="T789" s="2">
        <v>17329988</v>
      </c>
      <c r="U789" s="1" t="s">
        <v>22</v>
      </c>
      <c r="V789" s="1" t="s">
        <v>22</v>
      </c>
      <c r="W789" s="1" t="s">
        <v>22</v>
      </c>
      <c r="X789" s="1" t="s">
        <v>22</v>
      </c>
      <c r="Y789" s="1" t="s">
        <v>22</v>
      </c>
      <c r="Z789" s="1" t="s">
        <v>22</v>
      </c>
      <c r="AA789" s="1" t="s">
        <v>22</v>
      </c>
      <c r="AB789" s="4" t="s">
        <v>22</v>
      </c>
      <c r="AC789" s="4" t="s">
        <v>22</v>
      </c>
      <c r="BN789" s="1" t="str">
        <v>T6 ECOSYSTEMS SRL</v>
      </c>
      <c r="BO789" t="s">
        <v>3198</v>
      </c>
      <c r="BP789" cm="1">
        <f t="array" ref="BP789">SUM(IF(FREQUENCY(IF($R$2:$R$3000=BO789, MATCH($C$2:$C$3000, $C$2:$C$3000, 0)), ROW($C$2:$C$3000)-ROW($C$2)+1), 1))</f>
        <v>1</v>
      </c>
      <c r="BV789" t="str">
        <v>T6 ECOSYSTEMS SRL</v>
      </c>
      <c r="BW789" cm="1">
        <f t="array" ref="BW789">SUM(--(FREQUENCY(IF($R$2:$R$1538=BV789, MATCH($C$2:$C$1538, $C$2:$C$1538, 0)), ROW($C$2:$C$1538)-ROW($C$2)+1)&gt;0))</f>
        <v>1</v>
      </c>
    </row>
    <row r="790" spans="1:75" ht="31.8" customHeight="1" x14ac:dyDescent="0.3">
      <c r="A790" s="56">
        <v>15</v>
      </c>
      <c r="B790" s="54" t="s">
        <v>3713</v>
      </c>
      <c r="C790" s="1" t="s">
        <v>1836</v>
      </c>
      <c r="D790" s="1" t="s">
        <v>1837</v>
      </c>
      <c r="E790" s="1">
        <v>101131261</v>
      </c>
      <c r="F790" s="21">
        <v>45383</v>
      </c>
      <c r="G790" s="21">
        <v>47026</v>
      </c>
      <c r="H790" s="1" t="s">
        <v>22</v>
      </c>
      <c r="I790" s="1" t="s">
        <v>1838</v>
      </c>
      <c r="J790" s="1" t="s">
        <v>22</v>
      </c>
      <c r="K790" s="1" t="s">
        <v>22</v>
      </c>
      <c r="L790" s="1" t="s">
        <v>1839</v>
      </c>
      <c r="M790" s="102" t="s">
        <v>1840</v>
      </c>
      <c r="N790" s="1" t="s">
        <v>1841</v>
      </c>
      <c r="O790" s="1" t="s">
        <v>1842</v>
      </c>
      <c r="P790" s="1" t="s">
        <v>689</v>
      </c>
      <c r="Q790" s="97">
        <f>IFERROR(INDEX(BP:BP, MATCH(R790, BN:BN, 0)), "")</f>
        <v>2</v>
      </c>
      <c r="R790" s="1" t="s">
        <v>1858</v>
      </c>
      <c r="S790" s="1" t="s">
        <v>36</v>
      </c>
      <c r="T790" s="2">
        <v>180500</v>
      </c>
      <c r="U790" s="1" t="s">
        <v>22</v>
      </c>
      <c r="V790" s="1" t="s">
        <v>22</v>
      </c>
      <c r="W790" s="1" t="s">
        <v>22</v>
      </c>
      <c r="X790" s="1" t="s">
        <v>22</v>
      </c>
      <c r="Y790" s="1" t="s">
        <v>22</v>
      </c>
      <c r="Z790" s="1" t="s">
        <v>22</v>
      </c>
      <c r="AA790" s="1" t="s">
        <v>22</v>
      </c>
      <c r="AB790" s="4" t="s">
        <v>22</v>
      </c>
      <c r="AC790" s="4" t="s">
        <v>22</v>
      </c>
      <c r="BN790" s="93" t="str">
        <v>UNIVERSITA DEGLI STUDI DI ROMA LA SAPIENZA</v>
      </c>
      <c r="BO790" t="s">
        <v>3200</v>
      </c>
      <c r="BP790" cm="1">
        <f t="array" ref="BP790">SUM(IF(FREQUENCY(IF($R$2:$R$3000=BO790, MATCH($C$2:$C$3000, $C$2:$C$3000, 0)), ROW($C$2:$C$3000)-ROW($C$2)+1), 1))</f>
        <v>1</v>
      </c>
      <c r="BV790" t="str">
        <v>UNIVERSITA DEGLI STUDI DI ROMA LA SAPIENZA</v>
      </c>
      <c r="BW790" cm="1">
        <f t="array" ref="BW790">SUM(--(FREQUENCY(IF($R$2:$R$1538=BV790, MATCH($C$2:$C$1538, $C$2:$C$1538, 0)), ROW($C$2:$C$1538)-ROW($C$2)+1)&gt;0))</f>
        <v>1</v>
      </c>
    </row>
    <row r="791" spans="1:75" ht="31.8" customHeight="1" x14ac:dyDescent="0.3">
      <c r="A791" s="56">
        <v>15</v>
      </c>
      <c r="B791" s="54" t="s">
        <v>3713</v>
      </c>
      <c r="C791" s="1" t="s">
        <v>1836</v>
      </c>
      <c r="D791" s="1" t="s">
        <v>1837</v>
      </c>
      <c r="E791" s="1">
        <v>101131261</v>
      </c>
      <c r="F791" s="21">
        <v>45383</v>
      </c>
      <c r="G791" s="21">
        <v>47026</v>
      </c>
      <c r="H791" s="1" t="s">
        <v>22</v>
      </c>
      <c r="I791" s="1" t="s">
        <v>1838</v>
      </c>
      <c r="J791" s="1" t="s">
        <v>22</v>
      </c>
      <c r="K791" s="1" t="s">
        <v>22</v>
      </c>
      <c r="L791" s="1" t="s">
        <v>1839</v>
      </c>
      <c r="M791" s="102" t="s">
        <v>1840</v>
      </c>
      <c r="N791" s="1" t="s">
        <v>1841</v>
      </c>
      <c r="O791" s="1" t="s">
        <v>1842</v>
      </c>
      <c r="P791" s="1" t="s">
        <v>689</v>
      </c>
      <c r="Q791" s="97">
        <f>IFERROR(INDEX(BP:BP, MATCH(R791, BN:BN, 0)), "")</f>
        <v>1</v>
      </c>
      <c r="R791" s="1" t="s">
        <v>1854</v>
      </c>
      <c r="S791" s="1" t="s">
        <v>36</v>
      </c>
      <c r="T791" s="2">
        <v>5281250</v>
      </c>
      <c r="U791" s="1" t="s">
        <v>22</v>
      </c>
      <c r="V791" s="1" t="s">
        <v>22</v>
      </c>
      <c r="W791" s="1" t="s">
        <v>22</v>
      </c>
      <c r="X791" s="1" t="s">
        <v>22</v>
      </c>
      <c r="Y791" s="1" t="s">
        <v>22</v>
      </c>
      <c r="Z791" s="1" t="s">
        <v>22</v>
      </c>
      <c r="AA791" s="1" t="s">
        <v>22</v>
      </c>
      <c r="AB791" s="4" t="s">
        <v>22</v>
      </c>
      <c r="AC791" s="4" t="s">
        <v>22</v>
      </c>
      <c r="BN791" s="1" t="str">
        <v>ALCINA DOO ZA PROJEKTIRANJE NADZORI POSLOVNE USLUGE</v>
      </c>
      <c r="BO791" t="s">
        <v>3202</v>
      </c>
      <c r="BP791" cm="1">
        <f t="array" ref="BP791">SUM(IF(FREQUENCY(IF($R$2:$R$3000=BO791, MATCH($C$2:$C$3000, $C$2:$C$3000, 0)), ROW($C$2:$C$3000)-ROW($C$2)+1), 1))</f>
        <v>4</v>
      </c>
      <c r="BV791" t="str">
        <v>ALCINA DOO ZA PROJEKTIRANJE NADZORI POSLOVNE USLUGE</v>
      </c>
      <c r="BW791" cm="1">
        <f t="array" ref="BW791">SUM(--(FREQUENCY(IF($R$2:$R$1538=BV791, MATCH($C$2:$C$1538, $C$2:$C$1538, 0)), ROW($C$2:$C$1538)-ROW($C$2)+1)&gt;0))</f>
        <v>1</v>
      </c>
    </row>
    <row r="792" spans="1:75" ht="31.8" customHeight="1" x14ac:dyDescent="0.3">
      <c r="A792" s="56">
        <v>15</v>
      </c>
      <c r="B792" s="54" t="s">
        <v>3713</v>
      </c>
      <c r="C792" s="1" t="s">
        <v>1836</v>
      </c>
      <c r="D792" s="1" t="s">
        <v>1837</v>
      </c>
      <c r="E792" s="1">
        <v>101131261</v>
      </c>
      <c r="F792" s="21">
        <v>45383</v>
      </c>
      <c r="G792" s="21">
        <v>47026</v>
      </c>
      <c r="H792" s="1" t="s">
        <v>22</v>
      </c>
      <c r="I792" s="1" t="s">
        <v>1838</v>
      </c>
      <c r="J792" s="1" t="s">
        <v>22</v>
      </c>
      <c r="K792" s="1" t="s">
        <v>22</v>
      </c>
      <c r="L792" s="1" t="s">
        <v>1839</v>
      </c>
      <c r="M792" s="102" t="s">
        <v>1840</v>
      </c>
      <c r="N792" s="1" t="s">
        <v>1841</v>
      </c>
      <c r="O792" s="1" t="s">
        <v>1842</v>
      </c>
      <c r="P792" s="1" t="s">
        <v>689</v>
      </c>
      <c r="Q792" s="97">
        <f>IFERROR(INDEX(BP:BP, MATCH(R792, BN:BN, 0)), "")</f>
        <v>5</v>
      </c>
      <c r="R792" s="1" t="s">
        <v>1855</v>
      </c>
      <c r="S792" s="1" t="s">
        <v>36</v>
      </c>
      <c r="T792" s="2">
        <v>1105000</v>
      </c>
      <c r="U792" s="1" t="s">
        <v>22</v>
      </c>
      <c r="V792" s="1" t="s">
        <v>22</v>
      </c>
      <c r="W792" s="1" t="s">
        <v>22</v>
      </c>
      <c r="X792" s="1" t="s">
        <v>22</v>
      </c>
      <c r="Y792" s="1" t="s">
        <v>22</v>
      </c>
      <c r="Z792" s="1" t="s">
        <v>22</v>
      </c>
      <c r="AA792" s="1" t="s">
        <v>22</v>
      </c>
      <c r="AB792" s="4" t="s">
        <v>22</v>
      </c>
      <c r="AC792" s="4" t="s">
        <v>22</v>
      </c>
      <c r="BN792" s="93" t="str">
        <v>AUTORITA DI SISTEMA PORTUALE DEL MARE ADRIATICO CENTRO-SETTENTRIONALE- PORTO DI RAVENNA</v>
      </c>
      <c r="BO792" t="s">
        <v>3156</v>
      </c>
      <c r="BP792" cm="1">
        <f t="array" ref="BP792">SUM(IF(FREQUENCY(IF($R$2:$R$3000=BO792, MATCH($C$2:$C$3000, $C$2:$C$3000, 0)), ROW($C$2:$C$3000)-ROW($C$2)+1), 1))</f>
        <v>2</v>
      </c>
      <c r="BV792" t="str">
        <v>AUTORITA DI SISTEMA PORTUALE DEL MARE ADRIATICO CENTRO-SETTENTRIONALE- PORTO DI RAVENNA</v>
      </c>
      <c r="BW792" cm="1">
        <f t="array" ref="BW792">SUM(--(FREQUENCY(IF($R$2:$R$1538=BV792, MATCH($C$2:$C$1538, $C$2:$C$1538, 0)), ROW($C$2:$C$1538)-ROW($C$2)+1)&gt;0))</f>
        <v>2</v>
      </c>
    </row>
    <row r="793" spans="1:75" ht="31.8" customHeight="1" x14ac:dyDescent="0.3">
      <c r="A793" s="56">
        <v>15</v>
      </c>
      <c r="B793" s="54" t="s">
        <v>3713</v>
      </c>
      <c r="C793" s="1" t="s">
        <v>1836</v>
      </c>
      <c r="D793" s="1" t="s">
        <v>1837</v>
      </c>
      <c r="E793" s="1">
        <v>101131261</v>
      </c>
      <c r="F793" s="21">
        <v>45383</v>
      </c>
      <c r="G793" s="21">
        <v>47026</v>
      </c>
      <c r="H793" s="1" t="s">
        <v>22</v>
      </c>
      <c r="I793" s="1" t="s">
        <v>1838</v>
      </c>
      <c r="J793" s="1" t="s">
        <v>22</v>
      </c>
      <c r="K793" s="1" t="s">
        <v>22</v>
      </c>
      <c r="L793" s="1" t="s">
        <v>1839</v>
      </c>
      <c r="M793" s="102" t="s">
        <v>1840</v>
      </c>
      <c r="N793" s="1" t="s">
        <v>1841</v>
      </c>
      <c r="O793" s="1" t="s">
        <v>1842</v>
      </c>
      <c r="P793" s="1" t="s">
        <v>689</v>
      </c>
      <c r="Q793" s="97">
        <f>IFERROR(INDEX(BP:BP, MATCH(R793, BN:BN, 0)), "")</f>
        <v>1</v>
      </c>
      <c r="R793" s="1" t="s">
        <v>1857</v>
      </c>
      <c r="S793" s="1" t="s">
        <v>36</v>
      </c>
      <c r="T793" s="2">
        <v>10500000</v>
      </c>
      <c r="U793" s="1" t="s">
        <v>22</v>
      </c>
      <c r="V793" s="1" t="s">
        <v>22</v>
      </c>
      <c r="W793" s="1" t="s">
        <v>22</v>
      </c>
      <c r="X793" s="1" t="s">
        <v>22</v>
      </c>
      <c r="Y793" s="1" t="s">
        <v>22</v>
      </c>
      <c r="Z793" s="1" t="s">
        <v>22</v>
      </c>
      <c r="AA793" s="1" t="s">
        <v>22</v>
      </c>
      <c r="AB793" s="4" t="s">
        <v>22</v>
      </c>
      <c r="AC793" s="4" t="s">
        <v>22</v>
      </c>
      <c r="BN793" s="1" t="str">
        <v>BERGMANN FRANK</v>
      </c>
      <c r="BO793" t="s">
        <v>3205</v>
      </c>
      <c r="BP793" cm="1">
        <f t="array" ref="BP793">SUM(IF(FREQUENCY(IF($R$2:$R$3000=BO793, MATCH($C$2:$C$3000, $C$2:$C$3000, 0)), ROW($C$2:$C$3000)-ROW($C$2)+1), 1))</f>
        <v>1</v>
      </c>
      <c r="BV793" t="str">
        <v>BERGMANN FRANK</v>
      </c>
      <c r="BW793" cm="1">
        <f t="array" ref="BW793">SUM(--(FREQUENCY(IF($R$2:$R$1538=BV793, MATCH($C$2:$C$1538, $C$2:$C$1538, 0)), ROW($C$2:$C$1538)-ROW($C$2)+1)&gt;0))</f>
        <v>1</v>
      </c>
    </row>
    <row r="794" spans="1:75" ht="31.8" customHeight="1" x14ac:dyDescent="0.3">
      <c r="A794" s="56">
        <v>15</v>
      </c>
      <c r="B794" s="54" t="s">
        <v>3713</v>
      </c>
      <c r="C794" s="1" t="s">
        <v>1836</v>
      </c>
      <c r="D794" s="1" t="s">
        <v>1837</v>
      </c>
      <c r="E794" s="1">
        <v>101131261</v>
      </c>
      <c r="F794" s="21">
        <v>45383</v>
      </c>
      <c r="G794" s="21">
        <v>47026</v>
      </c>
      <c r="H794" s="1" t="s">
        <v>22</v>
      </c>
      <c r="I794" s="1" t="s">
        <v>1838</v>
      </c>
      <c r="J794" s="1" t="s">
        <v>22</v>
      </c>
      <c r="K794" s="1" t="s">
        <v>22</v>
      </c>
      <c r="L794" s="1" t="s">
        <v>1839</v>
      </c>
      <c r="M794" s="102" t="s">
        <v>1840</v>
      </c>
      <c r="N794" s="1" t="s">
        <v>1841</v>
      </c>
      <c r="O794" s="1" t="s">
        <v>1842</v>
      </c>
      <c r="P794" s="1" t="s">
        <v>22</v>
      </c>
      <c r="Q794" s="97">
        <f>IFERROR(INDEX(BP:BP, MATCH(R794, BN:BN, 0)), "")</f>
        <v>2</v>
      </c>
      <c r="R794" s="1" t="s">
        <v>1897</v>
      </c>
      <c r="S794" s="1" t="s">
        <v>61</v>
      </c>
      <c r="T794" s="2">
        <v>8128374</v>
      </c>
      <c r="U794" s="1" t="s">
        <v>22</v>
      </c>
      <c r="V794" s="1" t="s">
        <v>22</v>
      </c>
      <c r="W794" s="1" t="s">
        <v>22</v>
      </c>
      <c r="X794" s="1" t="s">
        <v>22</v>
      </c>
      <c r="Y794" s="1" t="s">
        <v>22</v>
      </c>
      <c r="Z794" s="1" t="s">
        <v>22</v>
      </c>
      <c r="AA794" s="1" t="s">
        <v>22</v>
      </c>
      <c r="AB794" s="4" t="s">
        <v>22</v>
      </c>
      <c r="AC794" s="4" t="s">
        <v>22</v>
      </c>
      <c r="BN794" s="93" t="str">
        <v>CENTRE D ETUDES ET D EXPERTISE SUR LES RISQUES L ENVIRONNEMENT LA MOBILITE ET L AMENAGEMENT</v>
      </c>
      <c r="BO794" t="s">
        <v>3208</v>
      </c>
      <c r="BP794" cm="1">
        <f t="array" ref="BP794">SUM(IF(FREQUENCY(IF($R$2:$R$3000=BO794, MATCH($C$2:$C$3000, $C$2:$C$3000, 0)), ROW($C$2:$C$3000)-ROW($C$2)+1), 1))</f>
        <v>1</v>
      </c>
      <c r="BV794" t="str">
        <v>CENTRE D ETUDES ET D EXPERTISE SUR LES RISQUES L ENVIRONNEMENT LA MOBILITE ET L AMENAGEMENT</v>
      </c>
      <c r="BW794" cm="1">
        <f t="array" ref="BW794">SUM(--(FREQUENCY(IF($R$2:$R$1538=BV794, MATCH($C$2:$C$1538, $C$2:$C$1538, 0)), ROW($C$2:$C$1538)-ROW($C$2)+1)&gt;0))</f>
        <v>1</v>
      </c>
    </row>
    <row r="795" spans="1:75" ht="31.8" customHeight="1" x14ac:dyDescent="0.3">
      <c r="A795" s="56">
        <v>15</v>
      </c>
      <c r="B795" s="54" t="s">
        <v>3713</v>
      </c>
      <c r="C795" s="1" t="s">
        <v>1836</v>
      </c>
      <c r="D795" s="1" t="s">
        <v>1837</v>
      </c>
      <c r="E795" s="1">
        <v>101131261</v>
      </c>
      <c r="F795" s="21">
        <v>45383</v>
      </c>
      <c r="G795" s="21">
        <v>47026</v>
      </c>
      <c r="H795" s="1" t="s">
        <v>22</v>
      </c>
      <c r="I795" s="1" t="s">
        <v>1838</v>
      </c>
      <c r="J795" s="1" t="s">
        <v>22</v>
      </c>
      <c r="K795" s="1" t="s">
        <v>22</v>
      </c>
      <c r="L795" s="1" t="s">
        <v>1839</v>
      </c>
      <c r="M795" s="102" t="s">
        <v>1840</v>
      </c>
      <c r="N795" s="1" t="s">
        <v>1841</v>
      </c>
      <c r="O795" s="1" t="s">
        <v>1842</v>
      </c>
      <c r="P795" s="1" t="s">
        <v>689</v>
      </c>
      <c r="Q795" s="97">
        <f>IFERROR(INDEX(BP:BP, MATCH(R795, BN:BN, 0)), "")</f>
        <v>1</v>
      </c>
      <c r="R795" s="1" t="s">
        <v>108</v>
      </c>
      <c r="S795" s="1" t="s">
        <v>61</v>
      </c>
      <c r="T795" s="2">
        <v>11247175</v>
      </c>
      <c r="U795" s="1" t="s">
        <v>22</v>
      </c>
      <c r="V795" s="1" t="s">
        <v>22</v>
      </c>
      <c r="W795" s="1" t="s">
        <v>22</v>
      </c>
      <c r="X795" s="1" t="s">
        <v>22</v>
      </c>
      <c r="Y795" s="1" t="s">
        <v>22</v>
      </c>
      <c r="Z795" s="1" t="s">
        <v>22</v>
      </c>
      <c r="AA795" s="1" t="s">
        <v>22</v>
      </c>
      <c r="AB795" s="4" t="s">
        <v>22</v>
      </c>
      <c r="AC795" s="4" t="s">
        <v>22</v>
      </c>
      <c r="BN795" s="1" t="str">
        <v>DEEP BLUE SRL</v>
      </c>
      <c r="BO795" t="s">
        <v>3210</v>
      </c>
      <c r="BP795" cm="1">
        <f t="array" ref="BP795">SUM(IF(FREQUENCY(IF($R$2:$R$3000=BO795, MATCH($C$2:$C$3000, $C$2:$C$3000, 0)), ROW($C$2:$C$3000)-ROW($C$2)+1), 1))</f>
        <v>1</v>
      </c>
      <c r="BV795" t="str">
        <v>DEEP BLUE SRL</v>
      </c>
      <c r="BW795" cm="1">
        <f t="array" ref="BW795">SUM(--(FREQUENCY(IF($R$2:$R$1538=BV795, MATCH($C$2:$C$1538, $C$2:$C$1538, 0)), ROW($C$2:$C$1538)-ROW($C$2)+1)&gt;0))</f>
        <v>1</v>
      </c>
    </row>
    <row r="796" spans="1:75" ht="31.8" customHeight="1" x14ac:dyDescent="0.3">
      <c r="A796" s="56">
        <v>15</v>
      </c>
      <c r="B796" s="54" t="s">
        <v>3713</v>
      </c>
      <c r="C796" s="1" t="s">
        <v>1836</v>
      </c>
      <c r="D796" s="1" t="s">
        <v>1837</v>
      </c>
      <c r="E796" s="1">
        <v>101131261</v>
      </c>
      <c r="F796" s="21">
        <v>45383</v>
      </c>
      <c r="G796" s="21">
        <v>47026</v>
      </c>
      <c r="H796" s="1" t="s">
        <v>22</v>
      </c>
      <c r="I796" s="1" t="s">
        <v>1838</v>
      </c>
      <c r="J796" s="1" t="s">
        <v>22</v>
      </c>
      <c r="K796" s="1" t="s">
        <v>22</v>
      </c>
      <c r="L796" s="1" t="s">
        <v>1839</v>
      </c>
      <c r="M796" s="102" t="s">
        <v>1840</v>
      </c>
      <c r="N796" s="1" t="s">
        <v>1841</v>
      </c>
      <c r="O796" s="1" t="s">
        <v>1842</v>
      </c>
      <c r="P796" s="1" t="s">
        <v>22</v>
      </c>
      <c r="Q796" s="97">
        <f>IFERROR(INDEX(BP:BP, MATCH(R796, BN:BN, 0)), "")</f>
        <v>1</v>
      </c>
      <c r="R796" s="1" t="s">
        <v>1907</v>
      </c>
      <c r="S796" s="1" t="s">
        <v>61</v>
      </c>
      <c r="T796" s="2">
        <v>4208070</v>
      </c>
      <c r="U796" s="1" t="s">
        <v>22</v>
      </c>
      <c r="V796" s="1" t="s">
        <v>22</v>
      </c>
      <c r="W796" s="1" t="s">
        <v>22</v>
      </c>
      <c r="X796" s="1" t="s">
        <v>22</v>
      </c>
      <c r="Y796" s="1" t="s">
        <v>22</v>
      </c>
      <c r="Z796" s="1" t="s">
        <v>22</v>
      </c>
      <c r="AA796" s="1" t="s">
        <v>22</v>
      </c>
      <c r="AB796" s="4" t="s">
        <v>22</v>
      </c>
      <c r="AC796" s="4" t="s">
        <v>22</v>
      </c>
      <c r="BN796" s="93" t="str">
        <v>DIGI ONE SRL</v>
      </c>
      <c r="BO796" t="s">
        <v>3211</v>
      </c>
      <c r="BP796" cm="1">
        <f t="array" ref="BP796">SUM(IF(FREQUENCY(IF($R$2:$R$3000=BO796, MATCH($C$2:$C$3000, $C$2:$C$3000, 0)), ROW($C$2:$C$3000)-ROW($C$2)+1), 1))</f>
        <v>1</v>
      </c>
      <c r="BV796" t="str">
        <v>DIGI ONE SRL</v>
      </c>
      <c r="BW796" cm="1">
        <f t="array" ref="BW796">SUM(--(FREQUENCY(IF($R$2:$R$1538=BV796, MATCH($C$2:$C$1538, $C$2:$C$1538, 0)), ROW($C$2:$C$1538)-ROW($C$2)+1)&gt;0))</f>
        <v>1</v>
      </c>
    </row>
    <row r="797" spans="1:75" ht="31.8" customHeight="1" x14ac:dyDescent="0.3">
      <c r="A797" s="56">
        <v>15</v>
      </c>
      <c r="B797" s="54" t="s">
        <v>3713</v>
      </c>
      <c r="C797" s="1" t="s">
        <v>1836</v>
      </c>
      <c r="D797" s="1" t="s">
        <v>1837</v>
      </c>
      <c r="E797" s="1">
        <v>101131261</v>
      </c>
      <c r="F797" s="21">
        <v>45383</v>
      </c>
      <c r="G797" s="21">
        <v>47026</v>
      </c>
      <c r="H797" s="1" t="s">
        <v>22</v>
      </c>
      <c r="I797" s="1" t="s">
        <v>1838</v>
      </c>
      <c r="J797" s="1" t="s">
        <v>22</v>
      </c>
      <c r="K797" s="1" t="s">
        <v>22</v>
      </c>
      <c r="L797" s="1" t="s">
        <v>1839</v>
      </c>
      <c r="M797" s="102" t="s">
        <v>1840</v>
      </c>
      <c r="N797" s="1" t="s">
        <v>1841</v>
      </c>
      <c r="O797" s="1" t="s">
        <v>1842</v>
      </c>
      <c r="P797" s="1" t="s">
        <v>22</v>
      </c>
      <c r="Q797" s="97">
        <f>IFERROR(INDEX(BP:BP, MATCH(R797, BN:BN, 0)), "")</f>
        <v>1</v>
      </c>
      <c r="R797" s="1" t="s">
        <v>1740</v>
      </c>
      <c r="S797" s="1" t="s">
        <v>110</v>
      </c>
      <c r="T797" s="2">
        <v>15093750</v>
      </c>
      <c r="U797" s="1" t="s">
        <v>22</v>
      </c>
      <c r="V797" s="1" t="s">
        <v>22</v>
      </c>
      <c r="W797" s="1" t="s">
        <v>22</v>
      </c>
      <c r="X797" s="1" t="s">
        <v>22</v>
      </c>
      <c r="Y797" s="1" t="s">
        <v>22</v>
      </c>
      <c r="Z797" s="1" t="s">
        <v>22</v>
      </c>
      <c r="AA797" s="1" t="s">
        <v>22</v>
      </c>
      <c r="AB797" s="4" t="s">
        <v>22</v>
      </c>
      <c r="AC797" s="4" t="s">
        <v>22</v>
      </c>
      <c r="BN797" s="1" t="str">
        <v>FUNDACIO EURECAT</v>
      </c>
      <c r="BO797" t="s">
        <v>3213</v>
      </c>
      <c r="BP797" cm="1">
        <f t="array" ref="BP797">SUM(IF(FREQUENCY(IF($R$2:$R$3000=BO797, MATCH($C$2:$C$3000, $C$2:$C$3000, 0)), ROW($C$2:$C$3000)-ROW($C$2)+1), 1))</f>
        <v>1</v>
      </c>
      <c r="BV797" t="str">
        <v>FUNDACIO EURECAT</v>
      </c>
      <c r="BW797" cm="1">
        <f t="array" ref="BW797">SUM(--(FREQUENCY(IF($R$2:$R$1538=BV797, MATCH($C$2:$C$1538, $C$2:$C$1538, 0)), ROW($C$2:$C$1538)-ROW($C$2)+1)&gt;0))</f>
        <v>1</v>
      </c>
    </row>
    <row r="798" spans="1:75" ht="31.8" customHeight="1" x14ac:dyDescent="0.3">
      <c r="A798" s="56">
        <v>15</v>
      </c>
      <c r="B798" s="54" t="s">
        <v>3713</v>
      </c>
      <c r="C798" s="1" t="s">
        <v>1836</v>
      </c>
      <c r="D798" s="1" t="s">
        <v>1837</v>
      </c>
      <c r="E798" s="1">
        <v>101131261</v>
      </c>
      <c r="F798" s="21">
        <v>45383</v>
      </c>
      <c r="G798" s="21">
        <v>47026</v>
      </c>
      <c r="H798" s="1" t="s">
        <v>22</v>
      </c>
      <c r="I798" s="1" t="s">
        <v>1838</v>
      </c>
      <c r="J798" s="1" t="s">
        <v>22</v>
      </c>
      <c r="K798" s="1" t="s">
        <v>22</v>
      </c>
      <c r="L798" s="1" t="s">
        <v>1839</v>
      </c>
      <c r="M798" s="102" t="s">
        <v>1840</v>
      </c>
      <c r="N798" s="1" t="s">
        <v>1841</v>
      </c>
      <c r="O798" s="1" t="s">
        <v>1842</v>
      </c>
      <c r="P798" s="1" t="s">
        <v>689</v>
      </c>
      <c r="Q798" s="97">
        <f>IFERROR(INDEX(BP:BP, MATCH(R798, BN:BN, 0)), "")</f>
        <v>1</v>
      </c>
      <c r="R798" s="1" t="s">
        <v>1872</v>
      </c>
      <c r="S798" s="1" t="s">
        <v>238</v>
      </c>
      <c r="T798" s="2">
        <v>4620200</v>
      </c>
      <c r="U798" s="1" t="s">
        <v>22</v>
      </c>
      <c r="V798" s="1" t="s">
        <v>22</v>
      </c>
      <c r="W798" s="1" t="s">
        <v>22</v>
      </c>
      <c r="X798" s="1" t="s">
        <v>22</v>
      </c>
      <c r="Y798" s="1" t="s">
        <v>22</v>
      </c>
      <c r="Z798" s="1" t="s">
        <v>22</v>
      </c>
      <c r="AA798" s="1" t="s">
        <v>22</v>
      </c>
      <c r="AB798" s="4" t="s">
        <v>22</v>
      </c>
      <c r="AC798" s="4" t="s">
        <v>22</v>
      </c>
      <c r="BN798" s="93" t="str">
        <v>GMV AEROSPACE AND DEFENCE SA</v>
      </c>
      <c r="BO798" t="s">
        <v>3215</v>
      </c>
      <c r="BP798" cm="1">
        <f t="array" ref="BP798">SUM(IF(FREQUENCY(IF($R$2:$R$3000=BO798, MATCH($C$2:$C$3000, $C$2:$C$3000, 0)), ROW($C$2:$C$3000)-ROW($C$2)+1), 1))</f>
        <v>1</v>
      </c>
      <c r="BV798" t="str">
        <v>GMV AEROSPACE AND DEFENCE SA</v>
      </c>
      <c r="BW798" cm="1">
        <f t="array" ref="BW798">SUM(--(FREQUENCY(IF($R$2:$R$1538=BV798, MATCH($C$2:$C$1538, $C$2:$C$1538, 0)), ROW($C$2:$C$1538)-ROW($C$2)+1)&gt;0))</f>
        <v>1</v>
      </c>
    </row>
    <row r="799" spans="1:75" ht="31.8" customHeight="1" x14ac:dyDescent="0.3">
      <c r="A799" s="56">
        <v>15</v>
      </c>
      <c r="B799" s="54" t="s">
        <v>3713</v>
      </c>
      <c r="C799" s="1" t="s">
        <v>1836</v>
      </c>
      <c r="D799" s="1" t="s">
        <v>1837</v>
      </c>
      <c r="E799" s="1">
        <v>101131261</v>
      </c>
      <c r="F799" s="21">
        <v>45383</v>
      </c>
      <c r="G799" s="21">
        <v>47026</v>
      </c>
      <c r="H799" s="1" t="s">
        <v>22</v>
      </c>
      <c r="I799" s="1" t="s">
        <v>1838</v>
      </c>
      <c r="J799" s="1" t="s">
        <v>22</v>
      </c>
      <c r="K799" s="1" t="s">
        <v>22</v>
      </c>
      <c r="L799" s="1" t="s">
        <v>1839</v>
      </c>
      <c r="M799" s="102" t="s">
        <v>1840</v>
      </c>
      <c r="N799" s="1" t="s">
        <v>1841</v>
      </c>
      <c r="O799" s="1" t="s">
        <v>1842</v>
      </c>
      <c r="P799" s="1" t="s">
        <v>22</v>
      </c>
      <c r="Q799" s="97">
        <f>IFERROR(INDEX(BP:BP, MATCH(R799, BN:BN, 0)), "")</f>
        <v>1</v>
      </c>
      <c r="R799" s="1" t="s">
        <v>1904</v>
      </c>
      <c r="S799" s="1" t="s">
        <v>769</v>
      </c>
      <c r="T799" s="2">
        <v>3925000</v>
      </c>
      <c r="U799" s="1" t="s">
        <v>22</v>
      </c>
      <c r="V799" s="1" t="s">
        <v>22</v>
      </c>
      <c r="W799" s="1" t="s">
        <v>22</v>
      </c>
      <c r="X799" s="1" t="s">
        <v>22</v>
      </c>
      <c r="Y799" s="1" t="s">
        <v>22</v>
      </c>
      <c r="Z799" s="1" t="s">
        <v>22</v>
      </c>
      <c r="AA799" s="1" t="s">
        <v>22</v>
      </c>
      <c r="AB799" s="4" t="s">
        <v>22</v>
      </c>
      <c r="AC799" s="4" t="s">
        <v>22</v>
      </c>
      <c r="BN799" s="1" t="str">
        <v>M3 SYSTEMS BELGIUM</v>
      </c>
      <c r="BO799" t="s">
        <v>2946</v>
      </c>
      <c r="BP799" cm="1">
        <f t="array" ref="BP799">SUM(IF(FREQUENCY(IF($R$2:$R$3000=BO799, MATCH($C$2:$C$3000, $C$2:$C$3000, 0)), ROW($C$2:$C$3000)-ROW($C$2)+1), 1))</f>
        <v>2</v>
      </c>
      <c r="BV799" t="str">
        <v>M3 SYSTEMS BELGIUM</v>
      </c>
      <c r="BW799" cm="1">
        <f t="array" ref="BW799">SUM(--(FREQUENCY(IF($R$2:$R$1538=BV799, MATCH($C$2:$C$1538, $C$2:$C$1538, 0)), ROW($C$2:$C$1538)-ROW($C$2)+1)&gt;0))</f>
        <v>1</v>
      </c>
    </row>
    <row r="800" spans="1:75" ht="31.8" customHeight="1" x14ac:dyDescent="0.3">
      <c r="A800" s="56">
        <v>15</v>
      </c>
      <c r="B800" s="54" t="s">
        <v>3713</v>
      </c>
      <c r="C800" s="1" t="s">
        <v>1836</v>
      </c>
      <c r="D800" s="1" t="s">
        <v>1837</v>
      </c>
      <c r="E800" s="1">
        <v>101131261</v>
      </c>
      <c r="F800" s="21">
        <v>45383</v>
      </c>
      <c r="G800" s="21">
        <v>47026</v>
      </c>
      <c r="H800" s="1" t="s">
        <v>22</v>
      </c>
      <c r="I800" s="1" t="s">
        <v>1838</v>
      </c>
      <c r="J800" s="1" t="s">
        <v>22</v>
      </c>
      <c r="K800" s="1" t="s">
        <v>22</v>
      </c>
      <c r="L800" s="1" t="s">
        <v>1839</v>
      </c>
      <c r="M800" s="102" t="s">
        <v>1840</v>
      </c>
      <c r="N800" s="1" t="s">
        <v>1841</v>
      </c>
      <c r="O800" s="1" t="s">
        <v>1842</v>
      </c>
      <c r="P800" s="1" t="s">
        <v>22</v>
      </c>
      <c r="Q800" s="97">
        <f>IFERROR(INDEX(BP:BP, MATCH(R800, BN:BN, 0)), "")</f>
        <v>1</v>
      </c>
      <c r="R800" s="1" t="s">
        <v>1887</v>
      </c>
      <c r="S800" s="1" t="s">
        <v>1412</v>
      </c>
      <c r="T800" s="2">
        <v>17894900</v>
      </c>
      <c r="U800" s="1" t="s">
        <v>22</v>
      </c>
      <c r="V800" s="1" t="s">
        <v>22</v>
      </c>
      <c r="W800" s="1" t="s">
        <v>22</v>
      </c>
      <c r="X800" s="1" t="s">
        <v>22</v>
      </c>
      <c r="Y800" s="1" t="s">
        <v>22</v>
      </c>
      <c r="Z800" s="1" t="s">
        <v>22</v>
      </c>
      <c r="AA800" s="1" t="s">
        <v>22</v>
      </c>
      <c r="AB800" s="4" t="s">
        <v>22</v>
      </c>
      <c r="AC800" s="4" t="s">
        <v>22</v>
      </c>
      <c r="BN800" s="93" t="str">
        <v>PRISMIQ SRL</v>
      </c>
      <c r="BO800" t="s">
        <v>3111</v>
      </c>
      <c r="BP800" cm="1">
        <f t="array" ref="BP800">SUM(IF(FREQUENCY(IF($R$2:$R$3000=BO800, MATCH($C$2:$C$3000, $C$2:$C$3000, 0)), ROW($C$2:$C$3000)-ROW($C$2)+1), 1))</f>
        <v>3</v>
      </c>
      <c r="BV800" t="str">
        <v>PRISMIQ SRL</v>
      </c>
      <c r="BW800" cm="1">
        <f t="array" ref="BW800">SUM(--(FREQUENCY(IF($R$2:$R$1538=BV800, MATCH($C$2:$C$1538, $C$2:$C$1538, 0)), ROW($C$2:$C$1538)-ROW($C$2)+1)&gt;0))</f>
        <v>1</v>
      </c>
    </row>
    <row r="801" spans="1:75" ht="31.8" customHeight="1" x14ac:dyDescent="0.3">
      <c r="A801" s="56">
        <v>16</v>
      </c>
      <c r="B801" s="54" t="s">
        <v>3714</v>
      </c>
      <c r="C801" s="1" t="s">
        <v>1959</v>
      </c>
      <c r="D801" s="1" t="s">
        <v>1960</v>
      </c>
      <c r="E801" s="1" t="s">
        <v>22</v>
      </c>
      <c r="F801" s="1" t="s">
        <v>22</v>
      </c>
      <c r="G801" s="1" t="s">
        <v>22</v>
      </c>
      <c r="H801" s="1" t="s">
        <v>22</v>
      </c>
      <c r="I801" s="1" t="s">
        <v>22</v>
      </c>
      <c r="J801" s="1" t="s">
        <v>22</v>
      </c>
      <c r="K801" s="1" t="s">
        <v>22</v>
      </c>
      <c r="L801" s="1" t="s">
        <v>22</v>
      </c>
      <c r="M801" s="102" t="s">
        <v>22</v>
      </c>
      <c r="N801" s="1" t="s">
        <v>22</v>
      </c>
      <c r="O801" s="1" t="s">
        <v>22</v>
      </c>
      <c r="P801" s="1" t="s">
        <v>22</v>
      </c>
      <c r="Q801" s="97">
        <f>IFERROR(INDEX(BP:BP, MATCH(R801, BN:BN, 0)), "")</f>
        <v>1</v>
      </c>
      <c r="R801" s="1" t="s">
        <v>2004</v>
      </c>
      <c r="S801" s="1" t="s">
        <v>318</v>
      </c>
      <c r="T801" s="1" t="s">
        <v>22</v>
      </c>
      <c r="U801" s="1" t="s">
        <v>2005</v>
      </c>
      <c r="V801" s="1" t="s">
        <v>22</v>
      </c>
      <c r="W801" s="1" t="s">
        <v>2006</v>
      </c>
      <c r="X801" s="1" t="s">
        <v>2007</v>
      </c>
      <c r="Y801" s="1" t="s">
        <v>2008</v>
      </c>
      <c r="Z801" s="1" t="s">
        <v>22</v>
      </c>
      <c r="AA801" s="1" t="s">
        <v>2009</v>
      </c>
      <c r="AB801" s="4" t="s">
        <v>22</v>
      </c>
      <c r="AC801" s="4" t="s">
        <v>22</v>
      </c>
      <c r="BN801" s="1" t="str">
        <v>SISTEMATICA SPA</v>
      </c>
      <c r="BO801" t="s">
        <v>3113</v>
      </c>
      <c r="BP801" cm="1">
        <f t="array" ref="BP801">SUM(IF(FREQUENCY(IF($R$2:$R$3000=BO801, MATCH($C$2:$C$3000, $C$2:$C$3000, 0)), ROW($C$2:$C$3000)-ROW($C$2)+1), 1))</f>
        <v>1</v>
      </c>
      <c r="BV801" t="str">
        <v>SISTEMATICA SPA</v>
      </c>
      <c r="BW801" cm="1">
        <f t="array" ref="BW801">SUM(--(FREQUENCY(IF($R$2:$R$1538=BV801, MATCH($C$2:$C$1538, $C$2:$C$1538, 0)), ROW($C$2:$C$1538)-ROW($C$2)+1)&gt;0))</f>
        <v>1</v>
      </c>
    </row>
    <row r="802" spans="1:75" ht="31.8" customHeight="1" x14ac:dyDescent="0.3">
      <c r="A802" s="56">
        <v>16</v>
      </c>
      <c r="B802" s="54" t="s">
        <v>3714</v>
      </c>
      <c r="C802" s="1" t="s">
        <v>1959</v>
      </c>
      <c r="D802" s="1" t="s">
        <v>1960</v>
      </c>
      <c r="E802" s="1" t="s">
        <v>22</v>
      </c>
      <c r="F802" s="1" t="s">
        <v>22</v>
      </c>
      <c r="G802" s="1" t="s">
        <v>22</v>
      </c>
      <c r="H802" s="1" t="s">
        <v>22</v>
      </c>
      <c r="I802" s="1" t="s">
        <v>22</v>
      </c>
      <c r="J802" s="1" t="s">
        <v>22</v>
      </c>
      <c r="K802" s="1" t="s">
        <v>22</v>
      </c>
      <c r="L802" s="1" t="s">
        <v>22</v>
      </c>
      <c r="M802" s="102" t="s">
        <v>22</v>
      </c>
      <c r="N802" s="1" t="s">
        <v>22</v>
      </c>
      <c r="O802" s="1" t="s">
        <v>22</v>
      </c>
      <c r="P802" s="1" t="s">
        <v>22</v>
      </c>
      <c r="Q802" s="97">
        <f>IFERROR(INDEX(BP:BP, MATCH(R802, BN:BN, 0)), "")</f>
        <v>1</v>
      </c>
      <c r="R802" s="1" t="s">
        <v>2107</v>
      </c>
      <c r="S802" s="1" t="s">
        <v>449</v>
      </c>
      <c r="T802" s="1" t="s">
        <v>22</v>
      </c>
      <c r="U802" s="1" t="s">
        <v>2108</v>
      </c>
      <c r="V802" s="1" t="s">
        <v>22</v>
      </c>
      <c r="W802" s="1" t="s">
        <v>2109</v>
      </c>
      <c r="X802" s="1" t="s">
        <v>2110</v>
      </c>
      <c r="Y802" s="1" t="s">
        <v>2111</v>
      </c>
      <c r="Z802" s="1" t="s">
        <v>22</v>
      </c>
      <c r="AA802" s="1" t="s">
        <v>2112</v>
      </c>
      <c r="AB802" s="4" t="s">
        <v>22</v>
      </c>
      <c r="AC802" s="4" t="s">
        <v>22</v>
      </c>
      <c r="BN802" s="93" t="str">
        <v>TOPVIEW SRL</v>
      </c>
      <c r="BO802" t="s">
        <v>3114</v>
      </c>
      <c r="BP802" cm="1">
        <f t="array" ref="BP802">SUM(IF(FREQUENCY(IF($R$2:$R$3000=BO802, MATCH($C$2:$C$3000, $C$2:$C$3000, 0)), ROW($C$2:$C$3000)-ROW($C$2)+1), 1))</f>
        <v>2</v>
      </c>
      <c r="BV802" t="str">
        <v>TOPVIEW SRL</v>
      </c>
      <c r="BW802" cm="1">
        <f t="array" ref="BW802">SUM(--(FREQUENCY(IF($R$2:$R$1538=BV802, MATCH($C$2:$C$1538, $C$2:$C$1538, 0)), ROW($C$2:$C$1538)-ROW($C$2)+1)&gt;0))</f>
        <v>1</v>
      </c>
    </row>
    <row r="803" spans="1:75" ht="31.8" customHeight="1" x14ac:dyDescent="0.3">
      <c r="A803" s="56">
        <v>16</v>
      </c>
      <c r="B803" s="54" t="s">
        <v>3714</v>
      </c>
      <c r="C803" s="1" t="s">
        <v>1959</v>
      </c>
      <c r="D803" s="1" t="s">
        <v>1960</v>
      </c>
      <c r="E803" s="1" t="s">
        <v>22</v>
      </c>
      <c r="F803" s="1" t="s">
        <v>22</v>
      </c>
      <c r="G803" s="1" t="s">
        <v>22</v>
      </c>
      <c r="H803" s="1" t="s">
        <v>22</v>
      </c>
      <c r="I803" s="1" t="s">
        <v>22</v>
      </c>
      <c r="J803" s="1" t="s">
        <v>22</v>
      </c>
      <c r="K803" s="1" t="s">
        <v>22</v>
      </c>
      <c r="L803" s="1" t="s">
        <v>22</v>
      </c>
      <c r="M803" s="102" t="s">
        <v>22</v>
      </c>
      <c r="N803" s="1" t="s">
        <v>22</v>
      </c>
      <c r="O803" s="1" t="s">
        <v>22</v>
      </c>
      <c r="P803" s="1" t="s">
        <v>22</v>
      </c>
      <c r="Q803" s="97">
        <f>IFERROR(INDEX(BP:BP, MATCH(R803, BN:BN, 0)), "")</f>
        <v>1</v>
      </c>
      <c r="R803" s="1" t="s">
        <v>2107</v>
      </c>
      <c r="S803" s="1" t="s">
        <v>449</v>
      </c>
      <c r="T803" s="1" t="s">
        <v>22</v>
      </c>
      <c r="U803" s="1" t="s">
        <v>22</v>
      </c>
      <c r="V803" s="1" t="s">
        <v>22</v>
      </c>
      <c r="W803" s="1" t="s">
        <v>2113</v>
      </c>
      <c r="X803" s="1" t="s">
        <v>2074</v>
      </c>
      <c r="Y803" s="1" t="s">
        <v>22</v>
      </c>
      <c r="Z803" s="1" t="s">
        <v>22</v>
      </c>
      <c r="AA803" s="1" t="s">
        <v>22</v>
      </c>
      <c r="AB803" s="4" t="s">
        <v>22</v>
      </c>
      <c r="AC803" s="4" t="s">
        <v>22</v>
      </c>
      <c r="BN803" s="1" t="str">
        <v>ARTICLE NUMBERING CENTER OF CHINA</v>
      </c>
      <c r="BO803" t="s">
        <v>3116</v>
      </c>
      <c r="BP803" cm="1">
        <f t="array" ref="BP803">SUM(IF(FREQUENCY(IF($R$2:$R$3000=BO803, MATCH($C$2:$C$3000, $C$2:$C$3000, 0)), ROW($C$2:$C$3000)-ROW($C$2)+1), 1))</f>
        <v>1</v>
      </c>
      <c r="BV803" t="str">
        <v>ARTICLE NUMBERING CENTER OF CHINA</v>
      </c>
      <c r="BW803" cm="1">
        <f t="array" ref="BW803">SUM(--(FREQUENCY(IF($R$2:$R$1538=BV803, MATCH($C$2:$C$1538, $C$2:$C$1538, 0)), ROW($C$2:$C$1538)-ROW($C$2)+1)&gt;0))</f>
        <v>1</v>
      </c>
    </row>
    <row r="804" spans="1:75" ht="31.8" customHeight="1" x14ac:dyDescent="0.3">
      <c r="A804" s="56">
        <v>16</v>
      </c>
      <c r="B804" s="54" t="s">
        <v>3714</v>
      </c>
      <c r="C804" s="1" t="s">
        <v>1959</v>
      </c>
      <c r="D804" s="1" t="s">
        <v>1960</v>
      </c>
      <c r="E804" s="1" t="s">
        <v>22</v>
      </c>
      <c r="F804" s="1" t="s">
        <v>22</v>
      </c>
      <c r="G804" s="1" t="s">
        <v>22</v>
      </c>
      <c r="H804" s="1" t="s">
        <v>22</v>
      </c>
      <c r="I804" s="1" t="s">
        <v>22</v>
      </c>
      <c r="J804" s="1" t="s">
        <v>22</v>
      </c>
      <c r="K804" s="1" t="s">
        <v>22</v>
      </c>
      <c r="L804" s="1" t="s">
        <v>22</v>
      </c>
      <c r="M804" s="102" t="s">
        <v>22</v>
      </c>
      <c r="N804" s="1" t="s">
        <v>22</v>
      </c>
      <c r="O804" s="1" t="s">
        <v>22</v>
      </c>
      <c r="P804" s="1" t="s">
        <v>22</v>
      </c>
      <c r="Q804" s="97">
        <f>IFERROR(INDEX(BP:BP, MATCH(R804, BN:BN, 0)), "")</f>
        <v>1</v>
      </c>
      <c r="R804" s="1" t="s">
        <v>2107</v>
      </c>
      <c r="S804" s="1" t="s">
        <v>449</v>
      </c>
      <c r="T804" s="1" t="s">
        <v>22</v>
      </c>
      <c r="U804" s="1" t="s">
        <v>22</v>
      </c>
      <c r="V804" s="1" t="s">
        <v>22</v>
      </c>
      <c r="W804" s="1" t="s">
        <v>2114</v>
      </c>
      <c r="X804" s="1" t="s">
        <v>2115</v>
      </c>
      <c r="Y804" s="1" t="s">
        <v>22</v>
      </c>
      <c r="Z804" s="1" t="s">
        <v>22</v>
      </c>
      <c r="AA804" s="1" t="s">
        <v>22</v>
      </c>
      <c r="AB804" s="4" t="s">
        <v>22</v>
      </c>
      <c r="AC804" s="4" t="s">
        <v>22</v>
      </c>
      <c r="BN804" s="93" t="str">
        <v>BEIJING JINGDONG ZHENSHI INFORMATION TECHNOLOGY CO. LTD</v>
      </c>
      <c r="BO804" t="s">
        <v>3118</v>
      </c>
      <c r="BP804" cm="1">
        <f t="array" ref="BP804">SUM(IF(FREQUENCY(IF($R$2:$R$3000=BO804, MATCH($C$2:$C$3000, $C$2:$C$3000, 0)), ROW($C$2:$C$3000)-ROW($C$2)+1), 1))</f>
        <v>1</v>
      </c>
      <c r="BV804" t="str">
        <v>BEIJING JINGDONG ZHENSHI INFORMATION TECHNOLOGY CO. LTD</v>
      </c>
      <c r="BW804" cm="1">
        <f t="array" ref="BW804">SUM(--(FREQUENCY(IF($R$2:$R$1538=BV804, MATCH($C$2:$C$1538, $C$2:$C$1538, 0)), ROW($C$2:$C$1538)-ROW($C$2)+1)&gt;0))</f>
        <v>1</v>
      </c>
    </row>
    <row r="805" spans="1:75" ht="31.8" customHeight="1" x14ac:dyDescent="0.3">
      <c r="A805" s="56">
        <v>16</v>
      </c>
      <c r="B805" s="54" t="s">
        <v>3714</v>
      </c>
      <c r="C805" s="1" t="s">
        <v>1959</v>
      </c>
      <c r="D805" s="1" t="s">
        <v>1960</v>
      </c>
      <c r="E805" s="1" t="s">
        <v>22</v>
      </c>
      <c r="F805" s="1" t="s">
        <v>22</v>
      </c>
      <c r="G805" s="1" t="s">
        <v>22</v>
      </c>
      <c r="H805" s="1" t="s">
        <v>22</v>
      </c>
      <c r="I805" s="1" t="s">
        <v>22</v>
      </c>
      <c r="J805" s="1" t="s">
        <v>22</v>
      </c>
      <c r="K805" s="1" t="s">
        <v>22</v>
      </c>
      <c r="L805" s="1" t="s">
        <v>22</v>
      </c>
      <c r="M805" s="102" t="s">
        <v>22</v>
      </c>
      <c r="N805" s="1" t="s">
        <v>22</v>
      </c>
      <c r="O805" s="1" t="s">
        <v>22</v>
      </c>
      <c r="P805" s="1" t="s">
        <v>22</v>
      </c>
      <c r="Q805" s="97">
        <f>IFERROR(INDEX(BP:BP, MATCH(R805, BN:BN, 0)), "")</f>
        <v>1</v>
      </c>
      <c r="R805" s="1" t="s">
        <v>2136</v>
      </c>
      <c r="S805" s="1" t="s">
        <v>61</v>
      </c>
      <c r="T805" s="1" t="s">
        <v>22</v>
      </c>
      <c r="U805" s="1" t="s">
        <v>22</v>
      </c>
      <c r="V805" s="1" t="s">
        <v>22</v>
      </c>
      <c r="W805" s="1" t="s">
        <v>2137</v>
      </c>
      <c r="X805" s="1" t="s">
        <v>2138</v>
      </c>
      <c r="Y805" s="1" t="s">
        <v>2139</v>
      </c>
      <c r="Z805" s="1" t="s">
        <v>2140</v>
      </c>
      <c r="AA805" s="1" t="s">
        <v>2141</v>
      </c>
      <c r="AB805" s="4" t="s">
        <v>22</v>
      </c>
      <c r="AC805" s="4" t="s">
        <v>22</v>
      </c>
      <c r="BN805" s="1" t="str">
        <v>BLOCKCHAIN FIELDLAB BV</v>
      </c>
      <c r="BO805" t="s">
        <v>3121</v>
      </c>
      <c r="BP805" cm="1">
        <f t="array" ref="BP805">SUM(IF(FREQUENCY(IF($R$2:$R$3000=BO805, MATCH($C$2:$C$3000, $C$2:$C$3000, 0)), ROW($C$2:$C$3000)-ROW($C$2)+1), 1))</f>
        <v>1</v>
      </c>
      <c r="BV805" t="str">
        <v>BLOCKCHAIN FIELDLAB BV</v>
      </c>
      <c r="BW805" cm="1">
        <f t="array" ref="BW805">SUM(--(FREQUENCY(IF($R$2:$R$1538=BV805, MATCH($C$2:$C$1538, $C$2:$C$1538, 0)), ROW($C$2:$C$1538)-ROW($C$2)+1)&gt;0))</f>
        <v>1</v>
      </c>
    </row>
    <row r="806" spans="1:75" ht="31.8" customHeight="1" x14ac:dyDescent="0.3">
      <c r="A806" s="56">
        <v>15</v>
      </c>
      <c r="B806" s="54" t="s">
        <v>3713</v>
      </c>
      <c r="C806" s="1" t="s">
        <v>1959</v>
      </c>
      <c r="D806" s="1" t="s">
        <v>1960</v>
      </c>
      <c r="E806" s="1" t="s">
        <v>22</v>
      </c>
      <c r="F806" s="1" t="s">
        <v>22</v>
      </c>
      <c r="G806" s="1" t="s">
        <v>22</v>
      </c>
      <c r="H806" s="1" t="s">
        <v>22</v>
      </c>
      <c r="I806" s="1" t="s">
        <v>22</v>
      </c>
      <c r="J806" s="1" t="s">
        <v>22</v>
      </c>
      <c r="K806" s="1" t="s">
        <v>22</v>
      </c>
      <c r="L806" s="1" t="s">
        <v>22</v>
      </c>
      <c r="M806" s="102" t="s">
        <v>22</v>
      </c>
      <c r="N806" s="1" t="s">
        <v>22</v>
      </c>
      <c r="O806" s="1" t="s">
        <v>22</v>
      </c>
      <c r="P806" s="1" t="s">
        <v>22</v>
      </c>
      <c r="Q806" s="97">
        <f>IFERROR(INDEX(BP:BP, MATCH(R806, BN:BN, 0)), "")</f>
        <v>3</v>
      </c>
      <c r="R806" s="1" t="s">
        <v>1961</v>
      </c>
      <c r="S806" s="1" t="s">
        <v>38</v>
      </c>
      <c r="T806" s="1" t="s">
        <v>22</v>
      </c>
      <c r="U806" s="1" t="s">
        <v>1962</v>
      </c>
      <c r="V806" s="1" t="s">
        <v>22</v>
      </c>
      <c r="W806" s="1" t="s">
        <v>1963</v>
      </c>
      <c r="X806" s="1" t="s">
        <v>564</v>
      </c>
      <c r="Y806" s="1" t="s">
        <v>1964</v>
      </c>
      <c r="Z806" s="3" t="s">
        <v>1965</v>
      </c>
      <c r="AA806" s="1" t="s">
        <v>1966</v>
      </c>
      <c r="AB806" s="4" t="s">
        <v>22</v>
      </c>
      <c r="AC806" s="4" t="s">
        <v>22</v>
      </c>
      <c r="BN806" s="93" t="str">
        <v>CHINA ACADEMY OF TRANSPORTATION SCIENCES</v>
      </c>
      <c r="BO806" t="s">
        <v>3123</v>
      </c>
      <c r="BP806" cm="1">
        <f t="array" ref="BP806">SUM(IF(FREQUENCY(IF($R$2:$R$3000=BO806, MATCH($C$2:$C$3000, $C$2:$C$3000, 0)), ROW($C$2:$C$3000)-ROW($C$2)+1), 1))</f>
        <v>1</v>
      </c>
      <c r="BV806" t="str">
        <v>CHINA ACADEMY OF TRANSPORTATION SCIENCES</v>
      </c>
      <c r="BW806" cm="1">
        <f t="array" ref="BW806">SUM(--(FREQUENCY(IF($R$2:$R$1538=BV806, MATCH($C$2:$C$1538, $C$2:$C$1538, 0)), ROW($C$2:$C$1538)-ROW($C$2)+1)&gt;0))</f>
        <v>1</v>
      </c>
    </row>
    <row r="807" spans="1:75" ht="31.8" customHeight="1" x14ac:dyDescent="0.3">
      <c r="A807" s="56">
        <v>16</v>
      </c>
      <c r="B807" s="54" t="s">
        <v>3714</v>
      </c>
      <c r="C807" s="1" t="s">
        <v>1959</v>
      </c>
      <c r="D807" s="1" t="s">
        <v>1960</v>
      </c>
      <c r="E807" s="1" t="s">
        <v>22</v>
      </c>
      <c r="F807" s="1" t="s">
        <v>22</v>
      </c>
      <c r="G807" s="1" t="s">
        <v>22</v>
      </c>
      <c r="H807" s="1" t="s">
        <v>22</v>
      </c>
      <c r="I807" s="1" t="s">
        <v>22</v>
      </c>
      <c r="J807" s="1" t="s">
        <v>22</v>
      </c>
      <c r="K807" s="1" t="s">
        <v>22</v>
      </c>
      <c r="L807" s="1" t="s">
        <v>22</v>
      </c>
      <c r="M807" s="102" t="s">
        <v>22</v>
      </c>
      <c r="N807" s="1" t="s">
        <v>22</v>
      </c>
      <c r="O807" s="1" t="s">
        <v>22</v>
      </c>
      <c r="P807" s="1" t="s">
        <v>22</v>
      </c>
      <c r="Q807" s="97">
        <f>IFERROR(INDEX(BP:BP, MATCH(R807, BN:BN, 0)), "")</f>
        <v>1</v>
      </c>
      <c r="R807" s="1" t="s">
        <v>2027</v>
      </c>
      <c r="S807" s="1" t="s">
        <v>2028</v>
      </c>
      <c r="T807" s="1" t="s">
        <v>22</v>
      </c>
      <c r="U807" s="1" t="s">
        <v>22</v>
      </c>
      <c r="V807" s="1" t="s">
        <v>22</v>
      </c>
      <c r="W807" s="1" t="s">
        <v>2029</v>
      </c>
      <c r="X807" s="1" t="s">
        <v>2030</v>
      </c>
      <c r="Y807" s="1" t="s">
        <v>2031</v>
      </c>
      <c r="Z807" s="1" t="s">
        <v>2032</v>
      </c>
      <c r="AA807" s="1" t="s">
        <v>2033</v>
      </c>
      <c r="AB807" s="4" t="s">
        <v>22</v>
      </c>
      <c r="AC807" s="4" t="s">
        <v>22</v>
      </c>
      <c r="BN807" s="1" t="str">
        <v>CITYLOGIN IBERICA SL</v>
      </c>
      <c r="BO807" t="s">
        <v>3126</v>
      </c>
      <c r="BP807" cm="1">
        <f t="array" ref="BP807">SUM(IF(FREQUENCY(IF($R$2:$R$3000=BO807, MATCH($C$2:$C$3000, $C$2:$C$3000, 0)), ROW($C$2:$C$3000)-ROW($C$2)+1), 1))</f>
        <v>1</v>
      </c>
      <c r="BV807" t="str">
        <v>CITYLOGIN IBERICA SL</v>
      </c>
      <c r="BW807" cm="1">
        <f t="array" ref="BW807">SUM(--(FREQUENCY(IF($R$2:$R$1538=BV807, MATCH($C$2:$C$1538, $C$2:$C$1538, 0)), ROW($C$2:$C$1538)-ROW($C$2)+1)&gt;0))</f>
        <v>1</v>
      </c>
    </row>
    <row r="808" spans="1:75" ht="31.8" customHeight="1" x14ac:dyDescent="0.3">
      <c r="A808" s="56">
        <v>16</v>
      </c>
      <c r="B808" s="54" t="s">
        <v>3714</v>
      </c>
      <c r="C808" s="1" t="s">
        <v>1959</v>
      </c>
      <c r="D808" s="1" t="s">
        <v>1960</v>
      </c>
      <c r="E808" s="1" t="s">
        <v>22</v>
      </c>
      <c r="F808" s="1" t="s">
        <v>22</v>
      </c>
      <c r="G808" s="1" t="s">
        <v>22</v>
      </c>
      <c r="H808" s="1" t="s">
        <v>22</v>
      </c>
      <c r="I808" s="1" t="s">
        <v>22</v>
      </c>
      <c r="J808" s="1" t="s">
        <v>22</v>
      </c>
      <c r="K808" s="1" t="s">
        <v>22</v>
      </c>
      <c r="L808" s="1" t="s">
        <v>22</v>
      </c>
      <c r="M808" s="102" t="s">
        <v>22</v>
      </c>
      <c r="N808" s="1" t="s">
        <v>22</v>
      </c>
      <c r="O808" s="1" t="s">
        <v>22</v>
      </c>
      <c r="P808" s="1" t="s">
        <v>22</v>
      </c>
      <c r="Q808" s="97">
        <f>IFERROR(INDEX(BP:BP, MATCH(R808, BN:BN, 0)), "")</f>
        <v>1</v>
      </c>
      <c r="R808" s="1" t="s">
        <v>2126</v>
      </c>
      <c r="S808" s="1" t="s">
        <v>110</v>
      </c>
      <c r="T808" s="1" t="s">
        <v>22</v>
      </c>
      <c r="U808" s="1" t="s">
        <v>22</v>
      </c>
      <c r="V808" s="1" t="s">
        <v>22</v>
      </c>
      <c r="W808" s="1" t="s">
        <v>2127</v>
      </c>
      <c r="X808" s="1" t="s">
        <v>2128</v>
      </c>
      <c r="Y808" s="1" t="s">
        <v>22</v>
      </c>
      <c r="Z808" s="1" t="s">
        <v>22</v>
      </c>
      <c r="AA808" s="1" t="s">
        <v>22</v>
      </c>
      <c r="AB808" s="4" t="s">
        <v>22</v>
      </c>
      <c r="AC808" s="4" t="s">
        <v>22</v>
      </c>
      <c r="BN808" s="93" t="str">
        <v>COSCO SHIPPING LINES SPAIN SA</v>
      </c>
      <c r="BO808" t="s">
        <v>3128</v>
      </c>
      <c r="BP808" cm="1">
        <f t="array" ref="BP808">SUM(IF(FREQUENCY(IF($R$2:$R$3000=BO808, MATCH($C$2:$C$3000, $C$2:$C$3000, 0)), ROW($C$2:$C$3000)-ROW($C$2)+1), 1))</f>
        <v>2</v>
      </c>
      <c r="BV808" t="str">
        <v>COSCO SHIPPING LINES SPAIN SA</v>
      </c>
      <c r="BW808" cm="1">
        <f t="array" ref="BW808">SUM(--(FREQUENCY(IF($R$2:$R$1538=BV808, MATCH($C$2:$C$1538, $C$2:$C$1538, 0)), ROW($C$2:$C$1538)-ROW($C$2)+1)&gt;0))</f>
        <v>1</v>
      </c>
    </row>
    <row r="809" spans="1:75" ht="31.8" customHeight="1" x14ac:dyDescent="0.3">
      <c r="A809" s="56">
        <v>16</v>
      </c>
      <c r="B809" s="54" t="s">
        <v>3714</v>
      </c>
      <c r="C809" s="1" t="s">
        <v>1959</v>
      </c>
      <c r="D809" s="1" t="s">
        <v>1960</v>
      </c>
      <c r="E809" s="1" t="s">
        <v>22</v>
      </c>
      <c r="F809" s="1" t="s">
        <v>22</v>
      </c>
      <c r="G809" s="1" t="s">
        <v>22</v>
      </c>
      <c r="H809" s="1" t="s">
        <v>22</v>
      </c>
      <c r="I809" s="1" t="s">
        <v>22</v>
      </c>
      <c r="J809" s="1" t="s">
        <v>22</v>
      </c>
      <c r="K809" s="1" t="s">
        <v>22</v>
      </c>
      <c r="L809" s="1" t="s">
        <v>22</v>
      </c>
      <c r="M809" s="102" t="s">
        <v>22</v>
      </c>
      <c r="N809" s="1" t="s">
        <v>22</v>
      </c>
      <c r="O809" s="1" t="s">
        <v>22</v>
      </c>
      <c r="P809" s="1" t="s">
        <v>22</v>
      </c>
      <c r="Q809" s="97">
        <f>IFERROR(INDEX(BP:BP, MATCH(R809, BN:BN, 0)), "")</f>
        <v>1</v>
      </c>
      <c r="R809" s="1" t="s">
        <v>2126</v>
      </c>
      <c r="S809" s="1" t="s">
        <v>110</v>
      </c>
      <c r="T809" s="1" t="s">
        <v>22</v>
      </c>
      <c r="U809" s="1" t="s">
        <v>22</v>
      </c>
      <c r="V809" s="1" t="s">
        <v>22</v>
      </c>
      <c r="W809" s="1" t="s">
        <v>2129</v>
      </c>
      <c r="X809" s="1" t="s">
        <v>576</v>
      </c>
      <c r="Y809" s="1" t="s">
        <v>22</v>
      </c>
      <c r="Z809" s="1" t="s">
        <v>22</v>
      </c>
      <c r="AA809" s="1" t="s">
        <v>22</v>
      </c>
      <c r="AB809" s="4" t="s">
        <v>22</v>
      </c>
      <c r="AC809" s="4" t="s">
        <v>22</v>
      </c>
      <c r="BN809" s="1" t="str">
        <v>COSCO SHIPPING TECHNOLOGY (BEIJING)CO. LTD</v>
      </c>
      <c r="BO809" t="s">
        <v>3130</v>
      </c>
      <c r="BP809" cm="1">
        <f t="array" ref="BP809">SUM(IF(FREQUENCY(IF($R$2:$R$3000=BO809, MATCH($C$2:$C$3000, $C$2:$C$3000, 0)), ROW($C$2:$C$3000)-ROW($C$2)+1), 1))</f>
        <v>1</v>
      </c>
      <c r="BV809" t="str">
        <v>COSCO SHIPPING TECHNOLOGY (BEIJING)CO. LTD</v>
      </c>
      <c r="BW809" cm="1">
        <f t="array" ref="BW809">SUM(--(FREQUENCY(IF($R$2:$R$1538=BV809, MATCH($C$2:$C$1538, $C$2:$C$1538, 0)), ROW($C$2:$C$1538)-ROW($C$2)+1)&gt;0))</f>
        <v>1</v>
      </c>
    </row>
    <row r="810" spans="1:75" ht="31.8" customHeight="1" x14ac:dyDescent="0.3">
      <c r="A810" s="56">
        <v>16</v>
      </c>
      <c r="B810" s="54" t="s">
        <v>3714</v>
      </c>
      <c r="C810" s="1" t="s">
        <v>1959</v>
      </c>
      <c r="D810" s="1" t="s">
        <v>1960</v>
      </c>
      <c r="E810" s="1" t="s">
        <v>22</v>
      </c>
      <c r="F810" s="1" t="s">
        <v>22</v>
      </c>
      <c r="G810" s="1" t="s">
        <v>22</v>
      </c>
      <c r="H810" s="1" t="s">
        <v>22</v>
      </c>
      <c r="I810" s="1" t="s">
        <v>22</v>
      </c>
      <c r="J810" s="1" t="s">
        <v>22</v>
      </c>
      <c r="K810" s="1" t="s">
        <v>22</v>
      </c>
      <c r="L810" s="1" t="s">
        <v>22</v>
      </c>
      <c r="M810" s="102" t="s">
        <v>22</v>
      </c>
      <c r="N810" s="1" t="s">
        <v>22</v>
      </c>
      <c r="O810" s="1" t="s">
        <v>22</v>
      </c>
      <c r="P810" s="1" t="s">
        <v>22</v>
      </c>
      <c r="Q810" s="97">
        <f>IFERROR(INDEX(BP:BP, MATCH(R810, BN:BN, 0)), "")</f>
        <v>1</v>
      </c>
      <c r="R810" s="1" t="s">
        <v>2126</v>
      </c>
      <c r="S810" s="1" t="s">
        <v>110</v>
      </c>
      <c r="T810" s="1" t="s">
        <v>22</v>
      </c>
      <c r="U810" s="1" t="s">
        <v>22</v>
      </c>
      <c r="V810" s="1" t="s">
        <v>22</v>
      </c>
      <c r="W810" s="1" t="s">
        <v>2130</v>
      </c>
      <c r="X810" s="1" t="s">
        <v>1022</v>
      </c>
      <c r="Y810" s="1" t="s">
        <v>22</v>
      </c>
      <c r="Z810" s="1" t="s">
        <v>22</v>
      </c>
      <c r="AA810" s="1" t="s">
        <v>22</v>
      </c>
      <c r="AB810" s="4" t="s">
        <v>22</v>
      </c>
      <c r="AC810" s="4" t="s">
        <v>22</v>
      </c>
      <c r="BN810" s="93" t="str">
        <v>CPLS - COMUNIDADE PORTUARIA E LOGISTICA DE SINES</v>
      </c>
      <c r="BO810" t="s">
        <v>3132</v>
      </c>
      <c r="BP810" cm="1">
        <f t="array" ref="BP810">SUM(IF(FREQUENCY(IF($R$2:$R$3000=BO810, MATCH($C$2:$C$3000, $C$2:$C$3000, 0)), ROW($C$2:$C$3000)-ROW($C$2)+1), 1))</f>
        <v>1</v>
      </c>
      <c r="BV810" t="str">
        <v>CPLS - COMUNIDADE PORTUARIA E LOGISTICA DE SINES</v>
      </c>
      <c r="BW810" cm="1">
        <f t="array" ref="BW810">SUM(--(FREQUENCY(IF($R$2:$R$1538=BV810, MATCH($C$2:$C$1538, $C$2:$C$1538, 0)), ROW($C$2:$C$1538)-ROW($C$2)+1)&gt;0))</f>
        <v>1</v>
      </c>
    </row>
    <row r="811" spans="1:75" ht="31.8" customHeight="1" x14ac:dyDescent="0.3">
      <c r="A811" s="56">
        <v>16</v>
      </c>
      <c r="B811" s="54" t="s">
        <v>3714</v>
      </c>
      <c r="C811" s="1" t="s">
        <v>1959</v>
      </c>
      <c r="D811" s="1" t="s">
        <v>1960</v>
      </c>
      <c r="E811" s="1" t="s">
        <v>22</v>
      </c>
      <c r="F811" s="1" t="s">
        <v>22</v>
      </c>
      <c r="G811" s="1" t="s">
        <v>22</v>
      </c>
      <c r="H811" s="1" t="s">
        <v>22</v>
      </c>
      <c r="I811" s="1" t="s">
        <v>22</v>
      </c>
      <c r="J811" s="1" t="s">
        <v>22</v>
      </c>
      <c r="K811" s="1" t="s">
        <v>22</v>
      </c>
      <c r="L811" s="1" t="s">
        <v>22</v>
      </c>
      <c r="M811" s="102" t="s">
        <v>22</v>
      </c>
      <c r="N811" s="1" t="s">
        <v>22</v>
      </c>
      <c r="O811" s="1" t="s">
        <v>22</v>
      </c>
      <c r="P811" s="1" t="s">
        <v>22</v>
      </c>
      <c r="Q811" s="97">
        <f>IFERROR(INDEX(BP:BP, MATCH(R811, BN:BN, 0)), "")</f>
        <v>1</v>
      </c>
      <c r="R811" s="1" t="s">
        <v>2126</v>
      </c>
      <c r="S811" s="1" t="s">
        <v>110</v>
      </c>
      <c r="T811" s="1" t="s">
        <v>22</v>
      </c>
      <c r="U811" s="1" t="s">
        <v>2131</v>
      </c>
      <c r="V811" s="1" t="s">
        <v>22</v>
      </c>
      <c r="W811" s="1" t="s">
        <v>2132</v>
      </c>
      <c r="X811" s="1" t="s">
        <v>2133</v>
      </c>
      <c r="Y811" s="1" t="s">
        <v>2134</v>
      </c>
      <c r="Z811" s="1" t="s">
        <v>22</v>
      </c>
      <c r="AA811" s="1" t="s">
        <v>2135</v>
      </c>
      <c r="AB811" s="4" t="s">
        <v>22</v>
      </c>
      <c r="AC811" s="4" t="s">
        <v>22</v>
      </c>
      <c r="BN811" s="1" t="str">
        <v>DHL EXEL SUPPLY CHAIN SPAIN SL</v>
      </c>
      <c r="BO811" t="s">
        <v>3134</v>
      </c>
      <c r="BP811" cm="1">
        <f t="array" ref="BP811">SUM(IF(FREQUENCY(IF($R$2:$R$3000=BO811, MATCH($C$2:$C$3000, $C$2:$C$3000, 0)), ROW($C$2:$C$3000)-ROW($C$2)+1), 1))</f>
        <v>1</v>
      </c>
      <c r="BV811" t="str">
        <v>DHL EXEL SUPPLY CHAIN SPAIN SL</v>
      </c>
      <c r="BW811" cm="1">
        <f t="array" ref="BW811">SUM(--(FREQUENCY(IF($R$2:$R$1538=BV811, MATCH($C$2:$C$1538, $C$2:$C$1538, 0)), ROW($C$2:$C$1538)-ROW($C$2)+1)&gt;0))</f>
        <v>1</v>
      </c>
    </row>
    <row r="812" spans="1:75" ht="31.8" customHeight="1" x14ac:dyDescent="0.3">
      <c r="A812" s="56">
        <v>16</v>
      </c>
      <c r="B812" s="54" t="s">
        <v>3714</v>
      </c>
      <c r="C812" s="1" t="s">
        <v>1959</v>
      </c>
      <c r="D812" s="1" t="s">
        <v>1960</v>
      </c>
      <c r="E812" s="1" t="s">
        <v>22</v>
      </c>
      <c r="F812" s="1" t="s">
        <v>22</v>
      </c>
      <c r="G812" s="1" t="s">
        <v>22</v>
      </c>
      <c r="H812" s="1" t="s">
        <v>22</v>
      </c>
      <c r="I812" s="1" t="s">
        <v>22</v>
      </c>
      <c r="J812" s="1" t="s">
        <v>22</v>
      </c>
      <c r="K812" s="1" t="s">
        <v>22</v>
      </c>
      <c r="L812" s="1" t="s">
        <v>22</v>
      </c>
      <c r="M812" s="102" t="s">
        <v>22</v>
      </c>
      <c r="N812" s="1" t="s">
        <v>22</v>
      </c>
      <c r="O812" s="1" t="s">
        <v>22</v>
      </c>
      <c r="P812" s="1" t="s">
        <v>22</v>
      </c>
      <c r="Q812" s="97">
        <f>IFERROR(INDEX(BP:BP, MATCH(R812, BN:BN, 0)), "")</f>
        <v>1</v>
      </c>
      <c r="R812" s="1" t="s">
        <v>1998</v>
      </c>
      <c r="S812" s="1" t="s">
        <v>47</v>
      </c>
      <c r="T812" s="1" t="s">
        <v>22</v>
      </c>
      <c r="U812" s="1" t="s">
        <v>1999</v>
      </c>
      <c r="V812" s="1" t="s">
        <v>22</v>
      </c>
      <c r="W812" s="1" t="s">
        <v>2000</v>
      </c>
      <c r="X812" s="1" t="s">
        <v>2001</v>
      </c>
      <c r="Y812" s="1" t="s">
        <v>2002</v>
      </c>
      <c r="Z812" s="1" t="s">
        <v>22</v>
      </c>
      <c r="AA812" s="1" t="s">
        <v>2003</v>
      </c>
      <c r="AB812" s="4" t="s">
        <v>22</v>
      </c>
      <c r="AC812" s="4" t="s">
        <v>22</v>
      </c>
      <c r="BN812" s="93" t="str">
        <v>EBOS TECHNOLOGIES LIMITED</v>
      </c>
      <c r="BO812" t="s">
        <v>3135</v>
      </c>
      <c r="BP812" cm="1">
        <f t="array" ref="BP812">SUM(IF(FREQUENCY(IF($R$2:$R$3000=BO812, MATCH($C$2:$C$3000, $C$2:$C$3000, 0)), ROW($C$2:$C$3000)-ROW($C$2)+1), 1))</f>
        <v>1</v>
      </c>
      <c r="BV812" t="str">
        <v>EBOS TECHNOLOGIES LIMITED</v>
      </c>
      <c r="BW812" cm="1">
        <f t="array" ref="BW812">SUM(--(FREQUENCY(IF($R$2:$R$1538=BV812, MATCH($C$2:$C$1538, $C$2:$C$1538, 0)), ROW($C$2:$C$1538)-ROW($C$2)+1)&gt;0))</f>
        <v>1</v>
      </c>
    </row>
    <row r="813" spans="1:75" ht="31.8" customHeight="1" x14ac:dyDescent="0.3">
      <c r="A813" s="56">
        <v>16</v>
      </c>
      <c r="B813" s="54" t="s">
        <v>3714</v>
      </c>
      <c r="C813" s="1" t="s">
        <v>1959</v>
      </c>
      <c r="D813" s="1" t="s">
        <v>1960</v>
      </c>
      <c r="E813" s="1" t="s">
        <v>22</v>
      </c>
      <c r="F813" s="1" t="s">
        <v>22</v>
      </c>
      <c r="G813" s="1" t="s">
        <v>22</v>
      </c>
      <c r="H813" s="1" t="s">
        <v>22</v>
      </c>
      <c r="I813" s="1" t="s">
        <v>22</v>
      </c>
      <c r="J813" s="1" t="s">
        <v>22</v>
      </c>
      <c r="K813" s="1" t="s">
        <v>22</v>
      </c>
      <c r="L813" s="1" t="s">
        <v>22</v>
      </c>
      <c r="M813" s="102" t="s">
        <v>22</v>
      </c>
      <c r="N813" s="1" t="s">
        <v>22</v>
      </c>
      <c r="O813" s="1" t="s">
        <v>22</v>
      </c>
      <c r="P813" s="1" t="s">
        <v>22</v>
      </c>
      <c r="Q813" s="97">
        <f>IFERROR(INDEX(BP:BP, MATCH(R813, BN:BN, 0)), "")</f>
        <v>1</v>
      </c>
      <c r="R813" s="1" t="s">
        <v>2019</v>
      </c>
      <c r="S813" s="1" t="s">
        <v>121</v>
      </c>
      <c r="T813" s="1" t="s">
        <v>22</v>
      </c>
      <c r="U813" s="1" t="s">
        <v>2020</v>
      </c>
      <c r="V813" s="1" t="s">
        <v>22</v>
      </c>
      <c r="W813" s="1" t="s">
        <v>2021</v>
      </c>
      <c r="X813" s="1" t="s">
        <v>2022</v>
      </c>
      <c r="Y813" s="1" t="s">
        <v>2023</v>
      </c>
      <c r="Z813" s="1" t="s">
        <v>22</v>
      </c>
      <c r="AA813" s="1" t="s">
        <v>22</v>
      </c>
      <c r="AB813" s="4" t="s">
        <v>22</v>
      </c>
      <c r="AC813" s="4" t="s">
        <v>22</v>
      </c>
      <c r="BN813" s="1" t="str">
        <v>ERASMUS CENTRE FOR URBAN,PORT AND TRANSPORT ECONOMICS BV</v>
      </c>
      <c r="BO813" t="s">
        <v>3137</v>
      </c>
      <c r="BP813" cm="1">
        <f t="array" ref="BP813">SUM(IF(FREQUENCY(IF($R$2:$R$3000=BO813, MATCH($C$2:$C$3000, $C$2:$C$3000, 0)), ROW($C$2:$C$3000)-ROW($C$2)+1), 1))</f>
        <v>1</v>
      </c>
      <c r="BV813" t="str">
        <v>ERASMUS CENTRE FOR URBAN,PORT AND TRANSPORT ECONOMICS BV</v>
      </c>
      <c r="BW813" cm="1">
        <f t="array" ref="BW813">SUM(--(FREQUENCY(IF($R$2:$R$1538=BV813, MATCH($C$2:$C$1538, $C$2:$C$1538, 0)), ROW($C$2:$C$1538)-ROW($C$2)+1)&gt;0))</f>
        <v>1</v>
      </c>
    </row>
    <row r="814" spans="1:75" ht="31.8" customHeight="1" x14ac:dyDescent="0.3">
      <c r="A814" s="56">
        <v>16</v>
      </c>
      <c r="B814" s="54" t="s">
        <v>3714</v>
      </c>
      <c r="C814" s="1" t="s">
        <v>1959</v>
      </c>
      <c r="D814" s="1" t="s">
        <v>1960</v>
      </c>
      <c r="E814" s="1" t="s">
        <v>22</v>
      </c>
      <c r="F814" s="1" t="s">
        <v>22</v>
      </c>
      <c r="G814" s="1" t="s">
        <v>22</v>
      </c>
      <c r="H814" s="1" t="s">
        <v>22</v>
      </c>
      <c r="I814" s="1" t="s">
        <v>22</v>
      </c>
      <c r="J814" s="1" t="s">
        <v>22</v>
      </c>
      <c r="K814" s="1" t="s">
        <v>22</v>
      </c>
      <c r="L814" s="1" t="s">
        <v>22</v>
      </c>
      <c r="M814" s="102" t="s">
        <v>22</v>
      </c>
      <c r="N814" s="1" t="s">
        <v>22</v>
      </c>
      <c r="O814" s="1" t="s">
        <v>22</v>
      </c>
      <c r="P814" s="1" t="s">
        <v>22</v>
      </c>
      <c r="Q814" s="97">
        <f>IFERROR(INDEX(BP:BP, MATCH(R814, BN:BN, 0)), "")</f>
        <v>1</v>
      </c>
      <c r="R814" s="1" t="s">
        <v>2019</v>
      </c>
      <c r="S814" s="1" t="s">
        <v>121</v>
      </c>
      <c r="T814" s="1" t="s">
        <v>22</v>
      </c>
      <c r="U814" s="1" t="s">
        <v>2020</v>
      </c>
      <c r="V814" s="1" t="s">
        <v>22</v>
      </c>
      <c r="W814" s="1" t="s">
        <v>2024</v>
      </c>
      <c r="X814" s="1" t="s">
        <v>2025</v>
      </c>
      <c r="Y814" s="1" t="s">
        <v>2026</v>
      </c>
      <c r="Z814" s="1" t="s">
        <v>22</v>
      </c>
      <c r="AA814" s="1" t="s">
        <v>22</v>
      </c>
      <c r="AB814" s="4" t="s">
        <v>22</v>
      </c>
      <c r="AC814" s="4" t="s">
        <v>22</v>
      </c>
      <c r="BN814" s="93" t="str">
        <v>EUROPEAN COUNCIL OF TRANSPORT USERS-CONSEIL EUROPEEN DES USAGERS DES TRANSPORTS</v>
      </c>
      <c r="BO814" t="s">
        <v>3139</v>
      </c>
      <c r="BP814" cm="1">
        <f t="array" ref="BP814">SUM(IF(FREQUENCY(IF($R$2:$R$3000=BO814, MATCH($C$2:$C$3000, $C$2:$C$3000, 0)), ROW($C$2:$C$3000)-ROW($C$2)+1), 1))</f>
        <v>1</v>
      </c>
      <c r="BV814" t="str">
        <v>EUROPEAN COUNCIL OF TRANSPORT USERS-CONSEIL EUROPEEN DES USAGERS DES TRANSPORTS</v>
      </c>
      <c r="BW814" cm="1">
        <f t="array" ref="BW814">SUM(--(FREQUENCY(IF($R$2:$R$1538=BV814, MATCH($C$2:$C$1538, $C$2:$C$1538, 0)), ROW($C$2:$C$1538)-ROW($C$2)+1)&gt;0))</f>
        <v>1</v>
      </c>
    </row>
    <row r="815" spans="1:75" ht="31.8" customHeight="1" x14ac:dyDescent="0.3">
      <c r="A815" s="56">
        <v>16</v>
      </c>
      <c r="B815" s="54" t="s">
        <v>3714</v>
      </c>
      <c r="C815" s="1" t="s">
        <v>1959</v>
      </c>
      <c r="D815" s="1" t="s">
        <v>1960</v>
      </c>
      <c r="E815" s="1" t="s">
        <v>22</v>
      </c>
      <c r="F815" s="1" t="s">
        <v>22</v>
      </c>
      <c r="G815" s="1" t="s">
        <v>22</v>
      </c>
      <c r="H815" s="1" t="s">
        <v>22</v>
      </c>
      <c r="I815" s="1" t="s">
        <v>22</v>
      </c>
      <c r="J815" s="1" t="s">
        <v>22</v>
      </c>
      <c r="K815" s="1" t="s">
        <v>22</v>
      </c>
      <c r="L815" s="1" t="s">
        <v>22</v>
      </c>
      <c r="M815" s="102" t="s">
        <v>22</v>
      </c>
      <c r="N815" s="1" t="s">
        <v>22</v>
      </c>
      <c r="O815" s="1" t="s">
        <v>22</v>
      </c>
      <c r="P815" s="1" t="s">
        <v>22</v>
      </c>
      <c r="Q815" s="97">
        <f>IFERROR(INDEX(BP:BP, MATCH(R815, BN:BN, 0)), "")</f>
        <v>1</v>
      </c>
      <c r="R815" s="1" t="s">
        <v>2147</v>
      </c>
      <c r="S815" s="1" t="s">
        <v>864</v>
      </c>
      <c r="T815" s="1" t="s">
        <v>22</v>
      </c>
      <c r="U815" s="1" t="s">
        <v>22</v>
      </c>
      <c r="V815" s="1" t="s">
        <v>22</v>
      </c>
      <c r="W815" s="1" t="s">
        <v>2148</v>
      </c>
      <c r="X815" s="1" t="s">
        <v>683</v>
      </c>
      <c r="Y815" s="1" t="s">
        <v>22</v>
      </c>
      <c r="Z815" s="1" t="s">
        <v>22</v>
      </c>
      <c r="AA815" s="1" t="s">
        <v>2149</v>
      </c>
      <c r="AB815" s="4" t="s">
        <v>22</v>
      </c>
      <c r="AC815" s="4" t="s">
        <v>22</v>
      </c>
      <c r="BN815" s="1" t="str">
        <v>FUNDACION ZARAGOZA LOGISTICS CENTER</v>
      </c>
      <c r="BO815" t="s">
        <v>3141</v>
      </c>
      <c r="BP815" cm="1">
        <f t="array" ref="BP815">SUM(IF(FREQUENCY(IF($R$2:$R$3000=BO815, MATCH($C$2:$C$3000, $C$2:$C$3000, 0)), ROW($C$2:$C$3000)-ROW($C$2)+1), 1))</f>
        <v>1</v>
      </c>
      <c r="BV815" t="str">
        <v>FUNDACION ZARAGOZA LOGISTICS CENTER</v>
      </c>
      <c r="BW815" cm="1">
        <f t="array" ref="BW815">SUM(--(FREQUENCY(IF($R$2:$R$1538=BV815, MATCH($C$2:$C$1538, $C$2:$C$1538, 0)), ROW($C$2:$C$1538)-ROW($C$2)+1)&gt;0))</f>
        <v>1</v>
      </c>
    </row>
    <row r="816" spans="1:75" ht="31.8" customHeight="1" x14ac:dyDescent="0.3">
      <c r="A816" s="56">
        <v>16</v>
      </c>
      <c r="B816" s="54" t="s">
        <v>3714</v>
      </c>
      <c r="C816" s="1" t="s">
        <v>1959</v>
      </c>
      <c r="D816" s="1" t="s">
        <v>1960</v>
      </c>
      <c r="E816" s="1" t="s">
        <v>22</v>
      </c>
      <c r="F816" s="1" t="s">
        <v>22</v>
      </c>
      <c r="G816" s="1" t="s">
        <v>22</v>
      </c>
      <c r="H816" s="1" t="s">
        <v>22</v>
      </c>
      <c r="I816" s="1" t="s">
        <v>22</v>
      </c>
      <c r="J816" s="1" t="s">
        <v>22</v>
      </c>
      <c r="K816" s="1" t="s">
        <v>22</v>
      </c>
      <c r="L816" s="1" t="s">
        <v>22</v>
      </c>
      <c r="M816" s="102" t="s">
        <v>22</v>
      </c>
      <c r="N816" s="1" t="s">
        <v>22</v>
      </c>
      <c r="O816" s="1" t="s">
        <v>22</v>
      </c>
      <c r="P816" s="1" t="s">
        <v>22</v>
      </c>
      <c r="Q816" s="97">
        <f>IFERROR(INDEX(BP:BP, MATCH(R816, BN:BN, 0)), "")</f>
        <v>1</v>
      </c>
      <c r="R816" s="1" t="s">
        <v>2010</v>
      </c>
      <c r="S816" s="1" t="s">
        <v>318</v>
      </c>
      <c r="T816" s="1" t="s">
        <v>22</v>
      </c>
      <c r="U816" s="1" t="s">
        <v>2011</v>
      </c>
      <c r="V816" s="1" t="s">
        <v>22</v>
      </c>
      <c r="W816" s="1" t="s">
        <v>2012</v>
      </c>
      <c r="X816" s="1" t="s">
        <v>2013</v>
      </c>
      <c r="Y816" s="1" t="s">
        <v>2014</v>
      </c>
      <c r="Z816" s="1" t="s">
        <v>22</v>
      </c>
      <c r="AA816" s="1" t="s">
        <v>22</v>
      </c>
      <c r="AB816" s="4" t="s">
        <v>22</v>
      </c>
      <c r="AC816" s="4" t="s">
        <v>22</v>
      </c>
      <c r="BN816" s="93" t="str">
        <v>FUNDACJA GS1 POLSKA</v>
      </c>
      <c r="BO816" t="s">
        <v>3143</v>
      </c>
      <c r="BP816" cm="1">
        <f t="array" ref="BP816">SUM(IF(FREQUENCY(IF($R$2:$R$3000=BO816, MATCH($C$2:$C$3000, $C$2:$C$3000, 0)), ROW($C$2:$C$3000)-ROW($C$2)+1), 1))</f>
        <v>1</v>
      </c>
      <c r="BV816" t="str">
        <v>FUNDACJA GS1 POLSKA</v>
      </c>
      <c r="BW816" cm="1">
        <f t="array" ref="BW816">SUM(--(FREQUENCY(IF($R$2:$R$1538=BV816, MATCH($C$2:$C$1538, $C$2:$C$1538, 0)), ROW($C$2:$C$1538)-ROW($C$2)+1)&gt;0))</f>
        <v>1</v>
      </c>
    </row>
    <row r="817" spans="1:75" ht="31.8" customHeight="1" x14ac:dyDescent="0.3">
      <c r="A817" s="56">
        <v>16</v>
      </c>
      <c r="B817" s="54" t="s">
        <v>3714</v>
      </c>
      <c r="C817" s="1" t="s">
        <v>1959</v>
      </c>
      <c r="D817" s="1" t="s">
        <v>1960</v>
      </c>
      <c r="E817" s="1" t="s">
        <v>22</v>
      </c>
      <c r="F817" s="1" t="s">
        <v>22</v>
      </c>
      <c r="G817" s="1" t="s">
        <v>22</v>
      </c>
      <c r="H817" s="1" t="s">
        <v>22</v>
      </c>
      <c r="I817" s="1" t="s">
        <v>22</v>
      </c>
      <c r="J817" s="1" t="s">
        <v>22</v>
      </c>
      <c r="K817" s="1" t="s">
        <v>22</v>
      </c>
      <c r="L817" s="1" t="s">
        <v>22</v>
      </c>
      <c r="M817" s="102" t="s">
        <v>22</v>
      </c>
      <c r="N817" s="1" t="s">
        <v>22</v>
      </c>
      <c r="O817" s="1" t="s">
        <v>22</v>
      </c>
      <c r="P817" s="1" t="s">
        <v>22</v>
      </c>
      <c r="Q817" s="97">
        <f>IFERROR(INDEX(BP:BP, MATCH(R817, BN:BN, 0)), "")</f>
        <v>1</v>
      </c>
      <c r="R817" s="1" t="s">
        <v>2010</v>
      </c>
      <c r="S817" s="1" t="s">
        <v>318</v>
      </c>
      <c r="T817" s="1" t="s">
        <v>22</v>
      </c>
      <c r="U817" s="1" t="s">
        <v>2011</v>
      </c>
      <c r="V817" s="1" t="s">
        <v>22</v>
      </c>
      <c r="W817" s="1" t="s">
        <v>2015</v>
      </c>
      <c r="X817" s="1" t="s">
        <v>159</v>
      </c>
      <c r="Y817" s="1" t="s">
        <v>2016</v>
      </c>
      <c r="Z817" s="1" t="s">
        <v>22</v>
      </c>
      <c r="AA817" s="1" t="s">
        <v>22</v>
      </c>
      <c r="AB817" s="4" t="s">
        <v>22</v>
      </c>
      <c r="AC817" s="4" t="s">
        <v>22</v>
      </c>
      <c r="BN817" s="1" t="str">
        <v>HARDT BV</v>
      </c>
      <c r="BO817" t="s">
        <v>3145</v>
      </c>
      <c r="BP817" cm="1">
        <f t="array" ref="BP817">SUM(IF(FREQUENCY(IF($R$2:$R$3000=BO817, MATCH($C$2:$C$3000, $C$2:$C$3000, 0)), ROW($C$2:$C$3000)-ROW($C$2)+1), 1))</f>
        <v>1</v>
      </c>
      <c r="BV817" t="str">
        <v>HARDT BV</v>
      </c>
      <c r="BW817" cm="1">
        <f t="array" ref="BW817">SUM(--(FREQUENCY(IF($R$2:$R$1538=BV817, MATCH($C$2:$C$1538, $C$2:$C$1538, 0)), ROW($C$2:$C$1538)-ROW($C$2)+1)&gt;0))</f>
        <v>1</v>
      </c>
    </row>
    <row r="818" spans="1:75" ht="31.8" customHeight="1" x14ac:dyDescent="0.3">
      <c r="A818" s="56">
        <v>16</v>
      </c>
      <c r="B818" s="54" t="s">
        <v>3714</v>
      </c>
      <c r="C818" s="1" t="s">
        <v>1959</v>
      </c>
      <c r="D818" s="1" t="s">
        <v>1960</v>
      </c>
      <c r="E818" s="1" t="s">
        <v>22</v>
      </c>
      <c r="F818" s="1" t="s">
        <v>22</v>
      </c>
      <c r="G818" s="1" t="s">
        <v>22</v>
      </c>
      <c r="H818" s="1" t="s">
        <v>22</v>
      </c>
      <c r="I818" s="1" t="s">
        <v>22</v>
      </c>
      <c r="J818" s="1" t="s">
        <v>22</v>
      </c>
      <c r="K818" s="1" t="s">
        <v>22</v>
      </c>
      <c r="L818" s="1" t="s">
        <v>22</v>
      </c>
      <c r="M818" s="102" t="s">
        <v>22</v>
      </c>
      <c r="N818" s="1" t="s">
        <v>22</v>
      </c>
      <c r="O818" s="1" t="s">
        <v>22</v>
      </c>
      <c r="P818" s="1" t="s">
        <v>22</v>
      </c>
      <c r="Q818" s="97">
        <f>IFERROR(INDEX(BP:BP, MATCH(R818, BN:BN, 0)), "")</f>
        <v>1</v>
      </c>
      <c r="R818" s="1" t="s">
        <v>2010</v>
      </c>
      <c r="S818" s="1" t="s">
        <v>318</v>
      </c>
      <c r="T818" s="1" t="s">
        <v>22</v>
      </c>
      <c r="U818" s="1" t="s">
        <v>2011</v>
      </c>
      <c r="V818" s="1" t="s">
        <v>22</v>
      </c>
      <c r="W818" s="1" t="s">
        <v>2017</v>
      </c>
      <c r="X818" s="1" t="s">
        <v>163</v>
      </c>
      <c r="Y818" s="1" t="s">
        <v>2018</v>
      </c>
      <c r="Z818" s="1" t="s">
        <v>22</v>
      </c>
      <c r="AA818" s="1" t="s">
        <v>22</v>
      </c>
      <c r="AB818" s="4" t="s">
        <v>22</v>
      </c>
      <c r="AC818" s="4" t="s">
        <v>22</v>
      </c>
      <c r="BN818" s="93" t="str">
        <v>INSTITUTO TECNOLOGICO DE ARAGON</v>
      </c>
      <c r="BO818" t="s">
        <v>3147</v>
      </c>
      <c r="BP818" cm="1">
        <f t="array" ref="BP818">SUM(IF(FREQUENCY(IF($R$2:$R$3000=BO818, MATCH($C$2:$C$3000, $C$2:$C$3000, 0)), ROW($C$2:$C$3000)-ROW($C$2)+1), 1))</f>
        <v>1</v>
      </c>
      <c r="BV818" t="str">
        <v>INSTITUTO TECNOLOGICO DE ARAGON</v>
      </c>
      <c r="BW818" cm="1">
        <f t="array" ref="BW818">SUM(--(FREQUENCY(IF($R$2:$R$1538=BV818, MATCH($C$2:$C$1538, $C$2:$C$1538, 0)), ROW($C$2:$C$1538)-ROW($C$2)+1)&gt;0))</f>
        <v>2</v>
      </c>
    </row>
    <row r="819" spans="1:75" ht="31.8" customHeight="1" x14ac:dyDescent="0.3">
      <c r="A819" s="56">
        <v>16</v>
      </c>
      <c r="B819" s="54" t="s">
        <v>3714</v>
      </c>
      <c r="C819" s="1" t="s">
        <v>1959</v>
      </c>
      <c r="D819" s="1" t="s">
        <v>1960</v>
      </c>
      <c r="E819" s="1" t="s">
        <v>22</v>
      </c>
      <c r="F819" s="1" t="s">
        <v>22</v>
      </c>
      <c r="G819" s="1" t="s">
        <v>22</v>
      </c>
      <c r="H819" s="1" t="s">
        <v>22</v>
      </c>
      <c r="I819" s="1" t="s">
        <v>22</v>
      </c>
      <c r="J819" s="1" t="s">
        <v>22</v>
      </c>
      <c r="K819" s="1" t="s">
        <v>22</v>
      </c>
      <c r="L819" s="1" t="s">
        <v>22</v>
      </c>
      <c r="M819" s="102" t="s">
        <v>22</v>
      </c>
      <c r="N819" s="1" t="s">
        <v>22</v>
      </c>
      <c r="O819" s="1" t="s">
        <v>22</v>
      </c>
      <c r="P819" s="1" t="s">
        <v>22</v>
      </c>
      <c r="Q819" s="97">
        <f>IFERROR(INDEX(BP:BP, MATCH(R819, BN:BN, 0)), "")</f>
        <v>1</v>
      </c>
      <c r="R819" s="1" t="s">
        <v>2039</v>
      </c>
      <c r="S819" s="1" t="s">
        <v>2040</v>
      </c>
      <c r="T819" s="1" t="s">
        <v>22</v>
      </c>
      <c r="U819" s="1" t="s">
        <v>2041</v>
      </c>
      <c r="V819" s="1" t="s">
        <v>22</v>
      </c>
      <c r="W819" s="1" t="s">
        <v>2042</v>
      </c>
      <c r="X819" s="1" t="s">
        <v>610</v>
      </c>
      <c r="Y819" s="1" t="s">
        <v>2043</v>
      </c>
      <c r="Z819" s="1" t="s">
        <v>22</v>
      </c>
      <c r="AA819" s="1" t="s">
        <v>2044</v>
      </c>
      <c r="AB819" s="4" t="s">
        <v>22</v>
      </c>
      <c r="AC819" s="4" t="s">
        <v>22</v>
      </c>
      <c r="BN819" s="1" t="str">
        <v>INTERREGIONAL ALLIANCE FOR THE RHINE-ALPINE CORRIDOR EVTZ</v>
      </c>
      <c r="BO819" t="s">
        <v>3150</v>
      </c>
      <c r="BP819" cm="1">
        <f t="array" ref="BP819">SUM(IF(FREQUENCY(IF($R$2:$R$3000=BO819, MATCH($C$2:$C$3000, $C$2:$C$3000, 0)), ROW($C$2:$C$3000)-ROW($C$2)+1), 1))</f>
        <v>1</v>
      </c>
      <c r="BV819" t="str">
        <v>INTERREGIONAL ALLIANCE FOR THE RHINE-ALPINE CORRIDOR EVTZ</v>
      </c>
      <c r="BW819" cm="1">
        <f t="array" ref="BW819">SUM(--(FREQUENCY(IF($R$2:$R$1538=BV819, MATCH($C$2:$C$1538, $C$2:$C$1538, 0)), ROW($C$2:$C$1538)-ROW($C$2)+1)&gt;0))</f>
        <v>1</v>
      </c>
    </row>
    <row r="820" spans="1:75" ht="31.8" customHeight="1" x14ac:dyDescent="0.3">
      <c r="A820" s="56">
        <v>16</v>
      </c>
      <c r="B820" s="54" t="s">
        <v>3714</v>
      </c>
      <c r="C820" s="1" t="s">
        <v>1959</v>
      </c>
      <c r="D820" s="1" t="s">
        <v>1960</v>
      </c>
      <c r="E820" s="1" t="s">
        <v>22</v>
      </c>
      <c r="F820" s="1" t="s">
        <v>22</v>
      </c>
      <c r="G820" s="1" t="s">
        <v>22</v>
      </c>
      <c r="H820" s="1" t="s">
        <v>22</v>
      </c>
      <c r="I820" s="1" t="s">
        <v>22</v>
      </c>
      <c r="J820" s="1" t="s">
        <v>22</v>
      </c>
      <c r="K820" s="1" t="s">
        <v>22</v>
      </c>
      <c r="L820" s="1" t="s">
        <v>22</v>
      </c>
      <c r="M820" s="102" t="s">
        <v>22</v>
      </c>
      <c r="N820" s="1" t="s">
        <v>22</v>
      </c>
      <c r="O820" s="1" t="s">
        <v>22</v>
      </c>
      <c r="P820" s="1" t="s">
        <v>22</v>
      </c>
      <c r="Q820" s="97">
        <f>IFERROR(INDEX(BP:BP, MATCH(R820, BN:BN, 0)), "")</f>
        <v>1</v>
      </c>
      <c r="R820" s="1" t="s">
        <v>2039</v>
      </c>
      <c r="S820" s="1" t="s">
        <v>2040</v>
      </c>
      <c r="T820" s="1" t="s">
        <v>22</v>
      </c>
      <c r="U820" s="1" t="s">
        <v>2041</v>
      </c>
      <c r="V820" s="1" t="s">
        <v>22</v>
      </c>
      <c r="W820" s="1" t="s">
        <v>2042</v>
      </c>
      <c r="X820" s="1" t="s">
        <v>610</v>
      </c>
      <c r="Y820" s="1" t="s">
        <v>2142</v>
      </c>
      <c r="Z820" s="1" t="s">
        <v>22</v>
      </c>
      <c r="AA820" s="1" t="s">
        <v>2044</v>
      </c>
      <c r="AB820" s="4" t="s">
        <v>22</v>
      </c>
      <c r="AC820" s="4" t="s">
        <v>22</v>
      </c>
      <c r="BN820" s="93" t="str">
        <v>JUSTASK!</v>
      </c>
      <c r="BO820" t="s">
        <v>3152</v>
      </c>
      <c r="BP820" cm="1">
        <f t="array" ref="BP820">SUM(IF(FREQUENCY(IF($R$2:$R$3000=BO820, MATCH($C$2:$C$3000, $C$2:$C$3000, 0)), ROW($C$2:$C$3000)-ROW($C$2)+1), 1))</f>
        <v>1</v>
      </c>
      <c r="BV820" t="str">
        <v>JUSTASK!</v>
      </c>
      <c r="BW820" cm="1">
        <f t="array" ref="BW820">SUM(--(FREQUENCY(IF($R$2:$R$1538=BV820, MATCH($C$2:$C$1538, $C$2:$C$1538, 0)), ROW($C$2:$C$1538)-ROW($C$2)+1)&gt;0))</f>
        <v>1</v>
      </c>
    </row>
    <row r="821" spans="1:75" ht="31.8" customHeight="1" x14ac:dyDescent="0.3">
      <c r="A821" s="56">
        <v>16</v>
      </c>
      <c r="B821" s="54" t="s">
        <v>3714</v>
      </c>
      <c r="C821" s="1" t="s">
        <v>1959</v>
      </c>
      <c r="D821" s="1" t="s">
        <v>1960</v>
      </c>
      <c r="E821" s="1" t="s">
        <v>22</v>
      </c>
      <c r="F821" s="1" t="s">
        <v>22</v>
      </c>
      <c r="G821" s="1" t="s">
        <v>22</v>
      </c>
      <c r="H821" s="1" t="s">
        <v>22</v>
      </c>
      <c r="I821" s="1" t="s">
        <v>22</v>
      </c>
      <c r="J821" s="1" t="s">
        <v>22</v>
      </c>
      <c r="K821" s="1" t="s">
        <v>22</v>
      </c>
      <c r="L821" s="1" t="s">
        <v>22</v>
      </c>
      <c r="M821" s="102" t="s">
        <v>22</v>
      </c>
      <c r="N821" s="1" t="s">
        <v>22</v>
      </c>
      <c r="O821" s="1" t="s">
        <v>22</v>
      </c>
      <c r="P821" s="1" t="s">
        <v>22</v>
      </c>
      <c r="Q821" s="97">
        <f>IFERROR(INDEX(BP:BP, MATCH(R821, BN:BN, 0)), "")</f>
        <v>1</v>
      </c>
      <c r="R821" s="1" t="s">
        <v>1996</v>
      </c>
      <c r="S821" s="1" t="s">
        <v>318</v>
      </c>
      <c r="T821" s="1" t="s">
        <v>22</v>
      </c>
      <c r="U821" s="1" t="s">
        <v>1997</v>
      </c>
      <c r="V821" s="1" t="s">
        <v>22</v>
      </c>
      <c r="W821" s="1" t="s">
        <v>22</v>
      </c>
      <c r="X821" s="1" t="s">
        <v>22</v>
      </c>
      <c r="Y821" s="1" t="s">
        <v>22</v>
      </c>
      <c r="Z821" s="1" t="s">
        <v>22</v>
      </c>
      <c r="AA821" s="1" t="s">
        <v>22</v>
      </c>
      <c r="AB821" s="4" t="s">
        <v>22</v>
      </c>
      <c r="AC821" s="4" t="s">
        <v>22</v>
      </c>
      <c r="BN821" s="1" t="str">
        <v>KONNECTA SYSTEMS LIMITED</v>
      </c>
      <c r="BO821" t="s">
        <v>3154</v>
      </c>
      <c r="BP821" cm="1">
        <f t="array" ref="BP821">SUM(IF(FREQUENCY(IF($R$2:$R$3000=BO821, MATCH($C$2:$C$3000, $C$2:$C$3000, 0)), ROW($C$2:$C$3000)-ROW($C$2)+1), 1))</f>
        <v>1</v>
      </c>
      <c r="BV821" t="str">
        <v>KONNECTA SYSTEMS LIMITED</v>
      </c>
      <c r="BW821" cm="1">
        <f t="array" ref="BW821">SUM(--(FREQUENCY(IF($R$2:$R$1538=BV821, MATCH($C$2:$C$1538, $C$2:$C$1538, 0)), ROW($C$2:$C$1538)-ROW($C$2)+1)&gt;0))</f>
        <v>2</v>
      </c>
    </row>
    <row r="822" spans="1:75" ht="31.8" customHeight="1" x14ac:dyDescent="0.3">
      <c r="A822" s="56">
        <v>16</v>
      </c>
      <c r="B822" s="54" t="s">
        <v>3714</v>
      </c>
      <c r="C822" s="1" t="s">
        <v>1959</v>
      </c>
      <c r="D822" s="1" t="s">
        <v>1960</v>
      </c>
      <c r="E822" s="1" t="s">
        <v>22</v>
      </c>
      <c r="F822" s="1" t="s">
        <v>22</v>
      </c>
      <c r="G822" s="1" t="s">
        <v>22</v>
      </c>
      <c r="H822" s="1" t="s">
        <v>22</v>
      </c>
      <c r="I822" s="1" t="s">
        <v>22</v>
      </c>
      <c r="J822" s="1" t="s">
        <v>22</v>
      </c>
      <c r="K822" s="1" t="s">
        <v>22</v>
      </c>
      <c r="L822" s="1" t="s">
        <v>22</v>
      </c>
      <c r="M822" s="102" t="s">
        <v>22</v>
      </c>
      <c r="N822" s="1" t="s">
        <v>22</v>
      </c>
      <c r="O822" s="1" t="s">
        <v>22</v>
      </c>
      <c r="P822" s="1" t="s">
        <v>22</v>
      </c>
      <c r="Q822" s="97">
        <f>IFERROR(INDEX(BP:BP, MATCH(R822, BN:BN, 0)), "")</f>
        <v>1</v>
      </c>
      <c r="R822" s="1" t="s">
        <v>2062</v>
      </c>
      <c r="S822" s="1" t="s">
        <v>2063</v>
      </c>
      <c r="T822" s="1" t="s">
        <v>22</v>
      </c>
      <c r="U822" s="1" t="s">
        <v>22</v>
      </c>
      <c r="V822" s="1" t="s">
        <v>22</v>
      </c>
      <c r="W822" s="1" t="s">
        <v>2064</v>
      </c>
      <c r="X822" s="1" t="s">
        <v>2065</v>
      </c>
      <c r="Y822" s="1" t="s">
        <v>2066</v>
      </c>
      <c r="Z822" s="1" t="s">
        <v>22</v>
      </c>
      <c r="AA822" s="1" t="s">
        <v>22</v>
      </c>
      <c r="AB822" s="4" t="s">
        <v>22</v>
      </c>
      <c r="AC822" s="4" t="s">
        <v>22</v>
      </c>
      <c r="BN822" s="93" t="str">
        <v>NEW GENERATION SENSORS SRL</v>
      </c>
      <c r="BO822" t="s">
        <v>3158</v>
      </c>
      <c r="BP822" cm="1">
        <f t="array" ref="BP822">SUM(IF(FREQUENCY(IF($R$2:$R$3000=BO822, MATCH($C$2:$C$3000, $C$2:$C$3000, 0)), ROW($C$2:$C$3000)-ROW($C$2)+1), 1))</f>
        <v>1</v>
      </c>
      <c r="BV822" t="str">
        <v>NEW GENERATION SENSORS SRL</v>
      </c>
      <c r="BW822" cm="1">
        <f t="array" ref="BW822">SUM(--(FREQUENCY(IF($R$2:$R$1538=BV822, MATCH($C$2:$C$1538, $C$2:$C$1538, 0)), ROW($C$2:$C$1538)-ROW($C$2)+1)&gt;0))</f>
        <v>1</v>
      </c>
    </row>
    <row r="823" spans="1:75" ht="31.8" customHeight="1" x14ac:dyDescent="0.3">
      <c r="A823" s="56">
        <v>16</v>
      </c>
      <c r="B823" s="54" t="s">
        <v>3714</v>
      </c>
      <c r="C823" s="1" t="s">
        <v>1959</v>
      </c>
      <c r="D823" s="1" t="s">
        <v>1960</v>
      </c>
      <c r="E823" s="1" t="s">
        <v>22</v>
      </c>
      <c r="F823" s="1" t="s">
        <v>22</v>
      </c>
      <c r="G823" s="1" t="s">
        <v>22</v>
      </c>
      <c r="H823" s="1" t="s">
        <v>22</v>
      </c>
      <c r="I823" s="1" t="s">
        <v>22</v>
      </c>
      <c r="J823" s="1" t="s">
        <v>22</v>
      </c>
      <c r="K823" s="1" t="s">
        <v>22</v>
      </c>
      <c r="L823" s="1" t="s">
        <v>22</v>
      </c>
      <c r="M823" s="102" t="s">
        <v>22</v>
      </c>
      <c r="N823" s="1" t="s">
        <v>22</v>
      </c>
      <c r="O823" s="1" t="s">
        <v>22</v>
      </c>
      <c r="P823" s="1" t="s">
        <v>22</v>
      </c>
      <c r="Q823" s="97">
        <f>IFERROR(INDEX(BP:BP, MATCH(R823, BN:BN, 0)), "")</f>
        <v>1</v>
      </c>
      <c r="R823" s="1" t="s">
        <v>2045</v>
      </c>
      <c r="S823" s="1" t="s">
        <v>2046</v>
      </c>
      <c r="T823" s="1" t="s">
        <v>22</v>
      </c>
      <c r="U823" s="1" t="s">
        <v>22</v>
      </c>
      <c r="V823" s="1" t="s">
        <v>22</v>
      </c>
      <c r="W823" s="1" t="s">
        <v>2047</v>
      </c>
      <c r="X823" s="1" t="s">
        <v>2048</v>
      </c>
      <c r="Y823" s="1" t="s">
        <v>2049</v>
      </c>
      <c r="Z823" s="1" t="s">
        <v>22</v>
      </c>
      <c r="AA823" s="1" t="s">
        <v>22</v>
      </c>
      <c r="AB823" s="4" t="s">
        <v>22</v>
      </c>
      <c r="AC823" s="4" t="s">
        <v>22</v>
      </c>
      <c r="BN823" s="1" t="str">
        <v>NEW OPERA AISBL</v>
      </c>
      <c r="BO823" t="s">
        <v>3160</v>
      </c>
      <c r="BP823" cm="1">
        <f t="array" ref="BP823">SUM(IF(FREQUENCY(IF($R$2:$R$3000=BO823, MATCH($C$2:$C$3000, $C$2:$C$3000, 0)), ROW($C$2:$C$3000)-ROW($C$2)+1), 1))</f>
        <v>1</v>
      </c>
      <c r="BV823" t="str">
        <v>NEW OPERA AISBL</v>
      </c>
      <c r="BW823" cm="1">
        <f t="array" ref="BW823">SUM(--(FREQUENCY(IF($R$2:$R$1538=BV823, MATCH($C$2:$C$1538, $C$2:$C$1538, 0)), ROW($C$2:$C$1538)-ROW($C$2)+1)&gt;0))</f>
        <v>1</v>
      </c>
    </row>
    <row r="824" spans="1:75" ht="31.8" customHeight="1" x14ac:dyDescent="0.3">
      <c r="A824" s="56">
        <v>16</v>
      </c>
      <c r="B824" s="54" t="s">
        <v>3714</v>
      </c>
      <c r="C824" s="1" t="s">
        <v>1959</v>
      </c>
      <c r="D824" s="1" t="s">
        <v>1960</v>
      </c>
      <c r="E824" s="1" t="s">
        <v>22</v>
      </c>
      <c r="F824" s="1" t="s">
        <v>22</v>
      </c>
      <c r="G824" s="1" t="s">
        <v>22</v>
      </c>
      <c r="H824" s="1" t="s">
        <v>22</v>
      </c>
      <c r="I824" s="1" t="s">
        <v>22</v>
      </c>
      <c r="J824" s="1" t="s">
        <v>22</v>
      </c>
      <c r="K824" s="1" t="s">
        <v>22</v>
      </c>
      <c r="L824" s="1" t="s">
        <v>22</v>
      </c>
      <c r="M824" s="102" t="s">
        <v>22</v>
      </c>
      <c r="N824" s="1" t="s">
        <v>22</v>
      </c>
      <c r="O824" s="1" t="s">
        <v>22</v>
      </c>
      <c r="P824" s="1" t="s">
        <v>22</v>
      </c>
      <c r="Q824" s="97">
        <f>IFERROR(INDEX(BP:BP, MATCH(R824, BN:BN, 0)), "")</f>
        <v>1</v>
      </c>
      <c r="R824" s="1" t="s">
        <v>2058</v>
      </c>
      <c r="S824" s="1" t="s">
        <v>2059</v>
      </c>
      <c r="T824" s="1" t="s">
        <v>22</v>
      </c>
      <c r="U824" s="1" t="s">
        <v>22</v>
      </c>
      <c r="V824" s="1" t="s">
        <v>22</v>
      </c>
      <c r="W824" s="1" t="s">
        <v>2060</v>
      </c>
      <c r="X824" s="1" t="s">
        <v>2048</v>
      </c>
      <c r="Y824" s="1" t="s">
        <v>2061</v>
      </c>
      <c r="Z824" s="1" t="s">
        <v>22</v>
      </c>
      <c r="AA824" s="1" t="s">
        <v>22</v>
      </c>
      <c r="AB824" s="4" t="s">
        <v>22</v>
      </c>
      <c r="AC824" s="4" t="s">
        <v>22</v>
      </c>
      <c r="BN824" s="93" t="str">
        <v>ONTOTEXT AD</v>
      </c>
      <c r="BO824" t="s">
        <v>3162</v>
      </c>
      <c r="BP824" cm="1">
        <f t="array" ref="BP824">SUM(IF(FREQUENCY(IF($R$2:$R$3000=BO824, MATCH($C$2:$C$3000, $C$2:$C$3000, 0)), ROW($C$2:$C$3000)-ROW($C$2)+1), 1))</f>
        <v>1</v>
      </c>
      <c r="BV824" t="str">
        <v>ONTOTEXT AD</v>
      </c>
      <c r="BW824" cm="1">
        <f t="array" ref="BW824">SUM(--(FREQUENCY(IF($R$2:$R$1538=BV824, MATCH($C$2:$C$1538, $C$2:$C$1538, 0)), ROW($C$2:$C$1538)-ROW($C$2)+1)&gt;0))</f>
        <v>1</v>
      </c>
    </row>
    <row r="825" spans="1:75" ht="31.8" customHeight="1" x14ac:dyDescent="0.3">
      <c r="A825" s="56">
        <v>16</v>
      </c>
      <c r="B825" s="54" t="s">
        <v>3714</v>
      </c>
      <c r="C825" s="1" t="s">
        <v>1959</v>
      </c>
      <c r="D825" s="1" t="s">
        <v>1960</v>
      </c>
      <c r="E825" s="1" t="s">
        <v>22</v>
      </c>
      <c r="F825" s="1" t="s">
        <v>22</v>
      </c>
      <c r="G825" s="1" t="s">
        <v>22</v>
      </c>
      <c r="H825" s="1" t="s">
        <v>22</v>
      </c>
      <c r="I825" s="1" t="s">
        <v>22</v>
      </c>
      <c r="J825" s="1" t="s">
        <v>22</v>
      </c>
      <c r="K825" s="1" t="s">
        <v>22</v>
      </c>
      <c r="L825" s="1" t="s">
        <v>22</v>
      </c>
      <c r="M825" s="102" t="s">
        <v>22</v>
      </c>
      <c r="N825" s="1" t="s">
        <v>22</v>
      </c>
      <c r="O825" s="1" t="s">
        <v>22</v>
      </c>
      <c r="P825" s="1" t="s">
        <v>22</v>
      </c>
      <c r="Q825" s="97">
        <f>IFERROR(INDEX(BP:BP, MATCH(R825, BN:BN, 0)), "")</f>
        <v>3</v>
      </c>
      <c r="R825" s="1" t="s">
        <v>2050</v>
      </c>
      <c r="S825" s="1" t="s">
        <v>2051</v>
      </c>
      <c r="T825" s="1" t="s">
        <v>22</v>
      </c>
      <c r="U825" s="1" t="s">
        <v>22</v>
      </c>
      <c r="V825" s="1" t="s">
        <v>22</v>
      </c>
      <c r="W825" s="1" t="s">
        <v>2052</v>
      </c>
      <c r="X825" s="1" t="s">
        <v>2048</v>
      </c>
      <c r="Y825" s="1" t="s">
        <v>2053</v>
      </c>
      <c r="Z825" s="1" t="s">
        <v>22</v>
      </c>
      <c r="AA825" s="1" t="s">
        <v>22</v>
      </c>
      <c r="AB825" s="4" t="s">
        <v>22</v>
      </c>
      <c r="AC825" s="4" t="s">
        <v>22</v>
      </c>
      <c r="BN825" s="1" t="str">
        <v>PANTEIA BV</v>
      </c>
      <c r="BO825" t="s">
        <v>3164</v>
      </c>
      <c r="BP825" cm="1">
        <f t="array" ref="BP825">SUM(IF(FREQUENCY(IF($R$2:$R$3000=BO825, MATCH($C$2:$C$3000, $C$2:$C$3000, 0)), ROW($C$2:$C$3000)-ROW($C$2)+1), 1))</f>
        <v>1</v>
      </c>
      <c r="BV825" t="str">
        <v>PANTEIA BV</v>
      </c>
      <c r="BW825" cm="1">
        <f t="array" ref="BW825">SUM(--(FREQUENCY(IF($R$2:$R$1538=BV825, MATCH($C$2:$C$1538, $C$2:$C$1538, 0)), ROW($C$2:$C$1538)-ROW($C$2)+1)&gt;0))</f>
        <v>2</v>
      </c>
    </row>
    <row r="826" spans="1:75" ht="31.8" customHeight="1" x14ac:dyDescent="0.3">
      <c r="A826" s="56">
        <v>16</v>
      </c>
      <c r="B826" s="54" t="s">
        <v>3714</v>
      </c>
      <c r="C826" s="1" t="s">
        <v>1959</v>
      </c>
      <c r="D826" s="1" t="s">
        <v>1960</v>
      </c>
      <c r="E826" s="1" t="s">
        <v>22</v>
      </c>
      <c r="F826" s="1" t="s">
        <v>22</v>
      </c>
      <c r="G826" s="1" t="s">
        <v>22</v>
      </c>
      <c r="H826" s="1" t="s">
        <v>22</v>
      </c>
      <c r="I826" s="1" t="s">
        <v>22</v>
      </c>
      <c r="J826" s="1" t="s">
        <v>22</v>
      </c>
      <c r="K826" s="1" t="s">
        <v>22</v>
      </c>
      <c r="L826" s="1" t="s">
        <v>22</v>
      </c>
      <c r="M826" s="102" t="s">
        <v>22</v>
      </c>
      <c r="N826" s="1" t="s">
        <v>22</v>
      </c>
      <c r="O826" s="1" t="s">
        <v>22</v>
      </c>
      <c r="P826" s="1" t="s">
        <v>22</v>
      </c>
      <c r="Q826" s="97">
        <f>IFERROR(INDEX(BP:BP, MATCH(R826, BN:BN, 0)), "")</f>
        <v>1</v>
      </c>
      <c r="R826" s="1" t="s">
        <v>2100</v>
      </c>
      <c r="S826" s="1" t="s">
        <v>36</v>
      </c>
      <c r="T826" s="1" t="s">
        <v>22</v>
      </c>
      <c r="U826" s="1" t="s">
        <v>2101</v>
      </c>
      <c r="V826" s="1" t="s">
        <v>22</v>
      </c>
      <c r="W826" s="1" t="s">
        <v>2102</v>
      </c>
      <c r="X826" s="1" t="s">
        <v>2103</v>
      </c>
      <c r="Y826" s="1" t="s">
        <v>2104</v>
      </c>
      <c r="Z826" s="1" t="s">
        <v>22</v>
      </c>
      <c r="AA826" s="1" t="s">
        <v>2105</v>
      </c>
      <c r="AB826" s="4" t="s">
        <v>22</v>
      </c>
      <c r="AC826" s="4" t="s">
        <v>22</v>
      </c>
      <c r="BN826" s="93" t="str">
        <v>PNO INNOVATION SL</v>
      </c>
      <c r="BO826" t="s">
        <v>3166</v>
      </c>
      <c r="BP826" cm="1">
        <f t="array" ref="BP826">SUM(IF(FREQUENCY(IF($R$2:$R$3000=BO826, MATCH($C$2:$C$3000, $C$2:$C$3000, 0)), ROW($C$2:$C$3000)-ROW($C$2)+1), 1))</f>
        <v>1</v>
      </c>
      <c r="BV826" t="str">
        <v>PNO INNOVATION SL</v>
      </c>
      <c r="BW826" cm="1">
        <f t="array" ref="BW826">SUM(--(FREQUENCY(IF($R$2:$R$1538=BV826, MATCH($C$2:$C$1538, $C$2:$C$1538, 0)), ROW($C$2:$C$1538)-ROW($C$2)+1)&gt;0))</f>
        <v>1</v>
      </c>
    </row>
    <row r="827" spans="1:75" ht="31.8" customHeight="1" x14ac:dyDescent="0.3">
      <c r="A827" s="56">
        <v>16</v>
      </c>
      <c r="B827" s="54" t="s">
        <v>3714</v>
      </c>
      <c r="C827" s="1" t="s">
        <v>1959</v>
      </c>
      <c r="D827" s="1" t="s">
        <v>1960</v>
      </c>
      <c r="E827" s="1" t="s">
        <v>22</v>
      </c>
      <c r="F827" s="1" t="s">
        <v>22</v>
      </c>
      <c r="G827" s="1" t="s">
        <v>22</v>
      </c>
      <c r="H827" s="1" t="s">
        <v>22</v>
      </c>
      <c r="I827" s="1" t="s">
        <v>22</v>
      </c>
      <c r="J827" s="1" t="s">
        <v>22</v>
      </c>
      <c r="K827" s="1" t="s">
        <v>22</v>
      </c>
      <c r="L827" s="1" t="s">
        <v>22</v>
      </c>
      <c r="M827" s="102" t="s">
        <v>22</v>
      </c>
      <c r="N827" s="1" t="s">
        <v>22</v>
      </c>
      <c r="O827" s="1" t="s">
        <v>22</v>
      </c>
      <c r="P827" s="1" t="s">
        <v>22</v>
      </c>
      <c r="Q827" s="97">
        <f>IFERROR(INDEX(BP:BP, MATCH(R827, BN:BN, 0)), "")</f>
        <v>1</v>
      </c>
      <c r="R827" s="1" t="s">
        <v>2100</v>
      </c>
      <c r="S827" s="1" t="s">
        <v>36</v>
      </c>
      <c r="T827" s="1" t="s">
        <v>22</v>
      </c>
      <c r="U827" s="1" t="s">
        <v>22</v>
      </c>
      <c r="V827" s="1" t="s">
        <v>22</v>
      </c>
      <c r="W827" s="1" t="s">
        <v>2106</v>
      </c>
      <c r="X827" s="1" t="s">
        <v>683</v>
      </c>
      <c r="Y827" s="1" t="s">
        <v>22</v>
      </c>
      <c r="Z827" s="1" t="s">
        <v>22</v>
      </c>
      <c r="AA827" s="1" t="s">
        <v>22</v>
      </c>
      <c r="AB827" s="4" t="s">
        <v>22</v>
      </c>
      <c r="AC827" s="4" t="s">
        <v>22</v>
      </c>
      <c r="BN827" s="1" t="str">
        <v>POCZTA POLSKA SA</v>
      </c>
      <c r="BO827" t="s">
        <v>3168</v>
      </c>
      <c r="BP827" cm="1">
        <f t="array" ref="BP827">SUM(IF(FREQUENCY(IF($R$2:$R$3000=BO827, MATCH($C$2:$C$3000, $C$2:$C$3000, 0)), ROW($C$2:$C$3000)-ROW($C$2)+1), 1))</f>
        <v>1</v>
      </c>
      <c r="BV827" t="str">
        <v>POCZTA POLSKA SA</v>
      </c>
      <c r="BW827" cm="1">
        <f t="array" ref="BW827">SUM(--(FREQUENCY(IF($R$2:$R$1538=BV827, MATCH($C$2:$C$1538, $C$2:$C$1538, 0)), ROW($C$2:$C$1538)-ROW($C$2)+1)&gt;0))</f>
        <v>1</v>
      </c>
    </row>
    <row r="828" spans="1:75" ht="31.8" customHeight="1" x14ac:dyDescent="0.3">
      <c r="A828" s="56">
        <v>16</v>
      </c>
      <c r="B828" s="54" t="s">
        <v>3714</v>
      </c>
      <c r="C828" s="1" t="s">
        <v>1959</v>
      </c>
      <c r="D828" s="1" t="s">
        <v>1960</v>
      </c>
      <c r="E828" s="1" t="s">
        <v>22</v>
      </c>
      <c r="F828" s="1" t="s">
        <v>22</v>
      </c>
      <c r="G828" s="1" t="s">
        <v>22</v>
      </c>
      <c r="H828" s="1" t="s">
        <v>22</v>
      </c>
      <c r="I828" s="1" t="s">
        <v>22</v>
      </c>
      <c r="J828" s="1" t="s">
        <v>22</v>
      </c>
      <c r="K828" s="1" t="s">
        <v>22</v>
      </c>
      <c r="L828" s="1" t="s">
        <v>22</v>
      </c>
      <c r="M828" s="102" t="s">
        <v>22</v>
      </c>
      <c r="N828" s="1" t="s">
        <v>22</v>
      </c>
      <c r="O828" s="1" t="s">
        <v>22</v>
      </c>
      <c r="P828" s="1" t="s">
        <v>22</v>
      </c>
      <c r="Q828" s="97">
        <f>IFERROR(INDEX(BP:BP, MATCH(R828, BN:BN, 0)), "")</f>
        <v>1</v>
      </c>
      <c r="R828" s="1" t="s">
        <v>1982</v>
      </c>
      <c r="S828" s="1" t="s">
        <v>110</v>
      </c>
      <c r="T828" s="1" t="s">
        <v>22</v>
      </c>
      <c r="U828" s="1" t="s">
        <v>1983</v>
      </c>
      <c r="V828" s="1" t="s">
        <v>22</v>
      </c>
      <c r="W828" s="1" t="s">
        <v>1984</v>
      </c>
      <c r="X828" s="1" t="s">
        <v>1985</v>
      </c>
      <c r="Y828" s="1" t="s">
        <v>1986</v>
      </c>
      <c r="Z828" s="1" t="s">
        <v>1987</v>
      </c>
      <c r="AA828" s="1" t="s">
        <v>22</v>
      </c>
      <c r="AB828" s="4" t="s">
        <v>22</v>
      </c>
      <c r="AC828" s="4" t="s">
        <v>22</v>
      </c>
      <c r="BN828" s="93" t="str">
        <v>ROHLIG SUUS LOGISTICS S.A.</v>
      </c>
      <c r="BO828" t="s">
        <v>3169</v>
      </c>
      <c r="BP828" cm="1">
        <f t="array" ref="BP828">SUM(IF(FREQUENCY(IF($R$2:$R$3000=BO828, MATCH($C$2:$C$3000, $C$2:$C$3000, 0)), ROW($C$2:$C$3000)-ROW($C$2)+1), 1))</f>
        <v>1</v>
      </c>
      <c r="BV828" t="str">
        <v>ROHLIG SUUS LOGISTICS S.A.</v>
      </c>
      <c r="BW828" cm="1">
        <f t="array" ref="BW828">SUM(--(FREQUENCY(IF($R$2:$R$1538=BV828, MATCH($C$2:$C$1538, $C$2:$C$1538, 0)), ROW($C$2:$C$1538)-ROW($C$2)+1)&gt;0))</f>
        <v>1</v>
      </c>
    </row>
    <row r="829" spans="1:75" ht="31.8" customHeight="1" x14ac:dyDescent="0.3">
      <c r="A829" s="56">
        <v>16</v>
      </c>
      <c r="B829" s="54" t="s">
        <v>3714</v>
      </c>
      <c r="C829" s="1" t="s">
        <v>1959</v>
      </c>
      <c r="D829" s="1" t="s">
        <v>1960</v>
      </c>
      <c r="E829" s="1" t="s">
        <v>22</v>
      </c>
      <c r="F829" s="1" t="s">
        <v>22</v>
      </c>
      <c r="G829" s="1" t="s">
        <v>22</v>
      </c>
      <c r="H829" s="1" t="s">
        <v>22</v>
      </c>
      <c r="I829" s="1" t="s">
        <v>22</v>
      </c>
      <c r="J829" s="1" t="s">
        <v>22</v>
      </c>
      <c r="K829" s="1" t="s">
        <v>22</v>
      </c>
      <c r="L829" s="1" t="s">
        <v>22</v>
      </c>
      <c r="M829" s="102" t="s">
        <v>22</v>
      </c>
      <c r="N829" s="1" t="s">
        <v>22</v>
      </c>
      <c r="O829" s="1" t="s">
        <v>22</v>
      </c>
      <c r="P829" s="1" t="s">
        <v>22</v>
      </c>
      <c r="Q829" s="97">
        <f>IFERROR(INDEX(BP:BP, MATCH(R829, BN:BN, 0)), "")</f>
        <v>1</v>
      </c>
      <c r="R829" s="1" t="s">
        <v>1982</v>
      </c>
      <c r="S829" s="1" t="s">
        <v>110</v>
      </c>
      <c r="T829" s="1" t="s">
        <v>22</v>
      </c>
      <c r="U829" s="1" t="s">
        <v>1983</v>
      </c>
      <c r="V829" s="1" t="s">
        <v>22</v>
      </c>
      <c r="W829" s="1" t="s">
        <v>1988</v>
      </c>
      <c r="X829" s="1" t="s">
        <v>1989</v>
      </c>
      <c r="Y829" s="1" t="s">
        <v>1990</v>
      </c>
      <c r="Z829" s="1" t="s">
        <v>1991</v>
      </c>
      <c r="AA829" s="1" t="s">
        <v>22</v>
      </c>
      <c r="AB829" s="4" t="s">
        <v>22</v>
      </c>
      <c r="AC829" s="4" t="s">
        <v>22</v>
      </c>
      <c r="BN829" s="1" t="str">
        <v>SIEC BADAWCZA LUKASIEWICZ - POZNANSKI INSTYTUT TECHNOLOGICZNY</v>
      </c>
      <c r="BO829" t="s">
        <v>3171</v>
      </c>
      <c r="BP829" cm="1">
        <f t="array" ref="BP829">SUM(IF(FREQUENCY(IF($R$2:$R$3000=BO829, MATCH($C$2:$C$3000, $C$2:$C$3000, 0)), ROW($C$2:$C$3000)-ROW($C$2)+1), 1))</f>
        <v>1</v>
      </c>
      <c r="BV829" t="str">
        <v>SIEC BADAWCZA LUKASIEWICZ - POZNANSKI INSTYTUT TECHNOLOGICZNY</v>
      </c>
      <c r="BW829" cm="1">
        <f t="array" ref="BW829">SUM(--(FREQUENCY(IF($R$2:$R$1538=BV829, MATCH($C$2:$C$1538, $C$2:$C$1538, 0)), ROW($C$2:$C$1538)-ROW($C$2)+1)&gt;0))</f>
        <v>1</v>
      </c>
    </row>
    <row r="830" spans="1:75" ht="31.8" customHeight="1" x14ac:dyDescent="0.3">
      <c r="A830" s="56">
        <v>16</v>
      </c>
      <c r="B830" s="54" t="s">
        <v>3714</v>
      </c>
      <c r="C830" s="1" t="s">
        <v>1959</v>
      </c>
      <c r="D830" s="1" t="s">
        <v>1960</v>
      </c>
      <c r="E830" s="1" t="s">
        <v>22</v>
      </c>
      <c r="F830" s="1" t="s">
        <v>22</v>
      </c>
      <c r="G830" s="1" t="s">
        <v>22</v>
      </c>
      <c r="H830" s="1" t="s">
        <v>22</v>
      </c>
      <c r="I830" s="1" t="s">
        <v>22</v>
      </c>
      <c r="J830" s="1" t="s">
        <v>22</v>
      </c>
      <c r="K830" s="1" t="s">
        <v>22</v>
      </c>
      <c r="L830" s="1" t="s">
        <v>22</v>
      </c>
      <c r="M830" s="102" t="s">
        <v>22</v>
      </c>
      <c r="N830" s="1" t="s">
        <v>22</v>
      </c>
      <c r="O830" s="1" t="s">
        <v>22</v>
      </c>
      <c r="P830" s="1" t="s">
        <v>22</v>
      </c>
      <c r="Q830" s="97">
        <f>IFERROR(INDEX(BP:BP, MATCH(R830, BN:BN, 0)), "")</f>
        <v>1</v>
      </c>
      <c r="R830" s="1" t="s">
        <v>1982</v>
      </c>
      <c r="S830" s="1" t="s">
        <v>110</v>
      </c>
      <c r="T830" s="1" t="s">
        <v>22</v>
      </c>
      <c r="U830" s="1" t="s">
        <v>1983</v>
      </c>
      <c r="V830" s="1" t="s">
        <v>22</v>
      </c>
      <c r="W830" s="1" t="s">
        <v>1992</v>
      </c>
      <c r="X830" s="1" t="s">
        <v>1993</v>
      </c>
      <c r="Y830" s="1" t="s">
        <v>1994</v>
      </c>
      <c r="Z830" s="1" t="s">
        <v>1995</v>
      </c>
      <c r="AA830" s="1" t="s">
        <v>22</v>
      </c>
      <c r="AB830" s="4" t="s">
        <v>22</v>
      </c>
      <c r="AC830" s="4" t="s">
        <v>22</v>
      </c>
      <c r="BN830" s="93" t="str">
        <v>UNION INTERNATIONALE DES SOCIETES DE TRANSPORT COMBINE RAIL-ROUTE SCRL</v>
      </c>
      <c r="BO830" t="s">
        <v>3236</v>
      </c>
      <c r="BP830" cm="1">
        <f t="array" ref="BP830">SUM(IF(FREQUENCY(IF($R$2:$R$3000=BO830, MATCH($C$2:$C$3000, $C$2:$C$3000, 0)), ROW($C$2:$C$3000)-ROW($C$2)+1), 1))</f>
        <v>1</v>
      </c>
      <c r="BV830" t="str">
        <v>UNION INTERNATIONALE DES SOCIETES DE TRANSPORT COMBINE RAIL-ROUTE SCRL</v>
      </c>
      <c r="BW830" cm="1">
        <f t="array" ref="BW830">SUM(--(FREQUENCY(IF($R$2:$R$1538=BV830, MATCH($C$2:$C$1538, $C$2:$C$1538, 0)), ROW($C$2:$C$1538)-ROW($C$2)+1)&gt;0))</f>
        <v>1</v>
      </c>
    </row>
    <row r="831" spans="1:75" ht="31.8" customHeight="1" x14ac:dyDescent="0.3">
      <c r="A831" s="56">
        <v>15</v>
      </c>
      <c r="B831" s="54" t="s">
        <v>3713</v>
      </c>
      <c r="C831" s="1" t="s">
        <v>1959</v>
      </c>
      <c r="D831" s="1" t="s">
        <v>1960</v>
      </c>
      <c r="E831" s="1" t="s">
        <v>22</v>
      </c>
      <c r="F831" s="1" t="s">
        <v>22</v>
      </c>
      <c r="G831" s="1" t="s">
        <v>22</v>
      </c>
      <c r="H831" s="1" t="s">
        <v>22</v>
      </c>
      <c r="I831" s="1" t="s">
        <v>22</v>
      </c>
      <c r="J831" s="1" t="s">
        <v>22</v>
      </c>
      <c r="K831" s="1" t="s">
        <v>22</v>
      </c>
      <c r="L831" s="1" t="s">
        <v>22</v>
      </c>
      <c r="M831" s="102" t="s">
        <v>22</v>
      </c>
      <c r="N831" s="1" t="s">
        <v>22</v>
      </c>
      <c r="O831" s="1" t="s">
        <v>22</v>
      </c>
      <c r="P831" s="1" t="s">
        <v>22</v>
      </c>
      <c r="Q831" s="97">
        <f>IFERROR(INDEX(BP:BP, MATCH(R831, BN:BN, 0)), "")</f>
        <v>1</v>
      </c>
      <c r="R831" s="1" t="s">
        <v>1973</v>
      </c>
      <c r="S831" s="1" t="s">
        <v>61</v>
      </c>
      <c r="T831" s="1" t="s">
        <v>22</v>
      </c>
      <c r="U831" s="1" t="s">
        <v>22</v>
      </c>
      <c r="V831" s="1" t="s">
        <v>22</v>
      </c>
      <c r="W831" s="1" t="s">
        <v>1974</v>
      </c>
      <c r="X831" s="1" t="s">
        <v>1975</v>
      </c>
      <c r="Y831" s="1" t="s">
        <v>1976</v>
      </c>
      <c r="Z831" s="1" t="s">
        <v>1977</v>
      </c>
      <c r="AA831" s="1" t="s">
        <v>22</v>
      </c>
      <c r="AB831" s="4" t="s">
        <v>22</v>
      </c>
      <c r="AC831" s="4" t="s">
        <v>22</v>
      </c>
      <c r="BN831" s="1" t="str">
        <v>WUPPERTAL INSTITUT FUR KLIMA, UMWELT, ENERGIE GGMBH</v>
      </c>
      <c r="BO831" t="s">
        <v>3240</v>
      </c>
      <c r="BP831" cm="1">
        <f t="array" ref="BP831">SUM(IF(FREQUENCY(IF($R$2:$R$3000=BO831, MATCH($C$2:$C$3000, $C$2:$C$3000, 0)), ROW($C$2:$C$3000)-ROW($C$2)+1), 1))</f>
        <v>1</v>
      </c>
      <c r="BV831" t="str">
        <v>WUPPERTAL INSTITUT FUR KLIMA, UMWELT, ENERGIE GGMBH</v>
      </c>
      <c r="BW831" cm="1">
        <f t="array" ref="BW831">SUM(--(FREQUENCY(IF($R$2:$R$1538=BV831, MATCH($C$2:$C$1538, $C$2:$C$1538, 0)), ROW($C$2:$C$1538)-ROW($C$2)+1)&gt;0))</f>
        <v>1</v>
      </c>
    </row>
    <row r="832" spans="1:75" ht="31.8" customHeight="1" x14ac:dyDescent="0.3">
      <c r="A832" s="56">
        <v>15</v>
      </c>
      <c r="B832" s="54" t="s">
        <v>3713</v>
      </c>
      <c r="C832" s="1" t="s">
        <v>1959</v>
      </c>
      <c r="D832" s="1" t="s">
        <v>1960</v>
      </c>
      <c r="E832" s="1" t="s">
        <v>22</v>
      </c>
      <c r="F832" s="1" t="s">
        <v>22</v>
      </c>
      <c r="G832" s="1" t="s">
        <v>22</v>
      </c>
      <c r="H832" s="1" t="s">
        <v>22</v>
      </c>
      <c r="I832" s="1" t="s">
        <v>22</v>
      </c>
      <c r="J832" s="1" t="s">
        <v>22</v>
      </c>
      <c r="K832" s="1" t="s">
        <v>22</v>
      </c>
      <c r="L832" s="1" t="s">
        <v>22</v>
      </c>
      <c r="M832" s="102" t="s">
        <v>22</v>
      </c>
      <c r="N832" s="1" t="s">
        <v>22</v>
      </c>
      <c r="O832" s="1" t="s">
        <v>22</v>
      </c>
      <c r="P832" s="1" t="s">
        <v>22</v>
      </c>
      <c r="Q832" s="97">
        <f>IFERROR(INDEX(BP:BP, MATCH(R832, BN:BN, 0)), "")</f>
        <v>1</v>
      </c>
      <c r="R832" s="1" t="s">
        <v>1973</v>
      </c>
      <c r="S832" s="1" t="s">
        <v>61</v>
      </c>
      <c r="T832" s="1" t="s">
        <v>22</v>
      </c>
      <c r="U832" s="1" t="s">
        <v>22</v>
      </c>
      <c r="V832" s="1" t="s">
        <v>22</v>
      </c>
      <c r="W832" s="1" t="s">
        <v>1978</v>
      </c>
      <c r="X832" s="1" t="s">
        <v>1979</v>
      </c>
      <c r="Y832" s="1" t="s">
        <v>1980</v>
      </c>
      <c r="Z832" s="1" t="s">
        <v>1981</v>
      </c>
      <c r="AA832" s="1" t="s">
        <v>22</v>
      </c>
      <c r="AB832" s="4" t="s">
        <v>22</v>
      </c>
      <c r="AC832" s="4" t="s">
        <v>22</v>
      </c>
      <c r="BN832" s="93" t="str">
        <v>ACCIONA CONSTRUCCION SA</v>
      </c>
      <c r="BO832" t="s">
        <v>3242</v>
      </c>
      <c r="BP832" cm="1">
        <f t="array" ref="BP832">SUM(IF(FREQUENCY(IF($R$2:$R$3000=BO832, MATCH($C$2:$C$3000, $C$2:$C$3000, 0)), ROW($C$2:$C$3000)-ROW($C$2)+1), 1))</f>
        <v>1</v>
      </c>
      <c r="BV832" t="str">
        <v>ACCIONA CONSTRUCCION SA</v>
      </c>
      <c r="BW832" cm="1">
        <f t="array" ref="BW832">SUM(--(FREQUENCY(IF($R$2:$R$1538=BV832, MATCH($C$2:$C$1538, $C$2:$C$1538, 0)), ROW($C$2:$C$1538)-ROW($C$2)+1)&gt;0))</f>
        <v>1</v>
      </c>
    </row>
    <row r="833" spans="1:75" ht="31.8" customHeight="1" x14ac:dyDescent="0.3">
      <c r="A833" s="56">
        <v>16</v>
      </c>
      <c r="B833" s="54" t="s">
        <v>3714</v>
      </c>
      <c r="C833" s="1" t="s">
        <v>1959</v>
      </c>
      <c r="D833" s="1" t="s">
        <v>1960</v>
      </c>
      <c r="E833" s="1" t="s">
        <v>22</v>
      </c>
      <c r="F833" s="1" t="s">
        <v>22</v>
      </c>
      <c r="G833" s="1" t="s">
        <v>22</v>
      </c>
      <c r="H833" s="1" t="s">
        <v>22</v>
      </c>
      <c r="I833" s="1" t="s">
        <v>22</v>
      </c>
      <c r="J833" s="1" t="s">
        <v>22</v>
      </c>
      <c r="K833" s="1" t="s">
        <v>22</v>
      </c>
      <c r="L833" s="1" t="s">
        <v>22</v>
      </c>
      <c r="M833" s="102" t="s">
        <v>22</v>
      </c>
      <c r="N833" s="1" t="s">
        <v>22</v>
      </c>
      <c r="O833" s="1" t="s">
        <v>22</v>
      </c>
      <c r="P833" s="1" t="s">
        <v>22</v>
      </c>
      <c r="Q833" s="97">
        <f>IFERROR(INDEX(BP:BP, MATCH(R833, BN:BN, 0)), "")</f>
        <v>1</v>
      </c>
      <c r="R833" s="1" t="s">
        <v>2034</v>
      </c>
      <c r="S833" s="1" t="s">
        <v>238</v>
      </c>
      <c r="T833" s="1" t="s">
        <v>22</v>
      </c>
      <c r="U833" s="1" t="s">
        <v>22</v>
      </c>
      <c r="V833" s="1" t="s">
        <v>22</v>
      </c>
      <c r="W833" s="1" t="s">
        <v>2035</v>
      </c>
      <c r="X833" s="1" t="s">
        <v>2036</v>
      </c>
      <c r="Y833" s="1" t="s">
        <v>2037</v>
      </c>
      <c r="Z833" s="1" t="s">
        <v>22</v>
      </c>
      <c r="AA833" s="1" t="s">
        <v>2038</v>
      </c>
      <c r="AB833" s="4" t="s">
        <v>22</v>
      </c>
      <c r="AC833" s="4" t="s">
        <v>22</v>
      </c>
      <c r="BN833" s="1" t="str">
        <v>INTERUNIVERSITAIR MICRO-ELECTRONICA CENTRUM (IMEC)</v>
      </c>
      <c r="BO833" t="s">
        <v>3245</v>
      </c>
      <c r="BP833" cm="1">
        <f t="array" ref="BP833">SUM(IF(FREQUENCY(IF($R$2:$R$3000=BO833, MATCH($C$2:$C$3000, $C$2:$C$3000, 0)), ROW($C$2:$C$3000)-ROW($C$2)+1), 1))</f>
        <v>1</v>
      </c>
      <c r="BV833" t="str">
        <v>INTERUNIVERSITAIR MICRO-ELECTRONICA CENTRUM (IMEC)</v>
      </c>
      <c r="BW833" cm="1">
        <f t="array" ref="BW833">SUM(--(FREQUENCY(IF($R$2:$R$1538=BV833, MATCH($C$2:$C$1538, $C$2:$C$1538, 0)), ROW($C$2:$C$1538)-ROW($C$2)+1)&gt;0))</f>
        <v>1</v>
      </c>
    </row>
    <row r="834" spans="1:75" ht="31.8" customHeight="1" x14ac:dyDescent="0.3">
      <c r="A834" s="56">
        <v>16</v>
      </c>
      <c r="B834" s="54" t="s">
        <v>3714</v>
      </c>
      <c r="C834" s="1" t="s">
        <v>1959</v>
      </c>
      <c r="D834" s="1" t="s">
        <v>1960</v>
      </c>
      <c r="E834" s="1" t="s">
        <v>22</v>
      </c>
      <c r="F834" s="1" t="s">
        <v>22</v>
      </c>
      <c r="G834" s="1" t="s">
        <v>22</v>
      </c>
      <c r="H834" s="1" t="s">
        <v>22</v>
      </c>
      <c r="I834" s="1" t="s">
        <v>22</v>
      </c>
      <c r="J834" s="1" t="s">
        <v>22</v>
      </c>
      <c r="K834" s="1" t="s">
        <v>22</v>
      </c>
      <c r="L834" s="1" t="s">
        <v>22</v>
      </c>
      <c r="M834" s="102" t="s">
        <v>22</v>
      </c>
      <c r="N834" s="1" t="s">
        <v>22</v>
      </c>
      <c r="O834" s="1" t="s">
        <v>22</v>
      </c>
      <c r="P834" s="1" t="s">
        <v>22</v>
      </c>
      <c r="Q834" s="97">
        <f>IFERROR(INDEX(BP:BP, MATCH(R834, BN:BN, 0)), "")</f>
        <v>1</v>
      </c>
      <c r="R834" s="1" t="s">
        <v>2143</v>
      </c>
      <c r="S834" s="1" t="s">
        <v>2046</v>
      </c>
      <c r="T834" s="1" t="s">
        <v>22</v>
      </c>
      <c r="U834" s="1" t="s">
        <v>22</v>
      </c>
      <c r="V834" s="1" t="s">
        <v>22</v>
      </c>
      <c r="W834" s="1" t="s">
        <v>2144</v>
      </c>
      <c r="X834" s="1" t="s">
        <v>2145</v>
      </c>
      <c r="Y834" s="1" t="s">
        <v>2146</v>
      </c>
      <c r="Z834" s="1" t="s">
        <v>22</v>
      </c>
      <c r="AA834" s="1" t="s">
        <v>22</v>
      </c>
      <c r="AB834" s="4" t="s">
        <v>22</v>
      </c>
      <c r="AC834" s="4" t="s">
        <v>22</v>
      </c>
      <c r="BN834" s="93" t="str">
        <v>EESTI MAAULIKOOL </v>
      </c>
      <c r="BO834" t="s">
        <v>3250</v>
      </c>
      <c r="BP834" cm="1">
        <f t="array" ref="BP834">SUM(IF(FREQUENCY(IF($R$2:$R$3000=BO834, MATCH($C$2:$C$3000, $C$2:$C$3000, 0)), ROW($C$2:$C$3000)-ROW($C$2)+1), 1))</f>
        <v>1</v>
      </c>
      <c r="BV834" t="str">
        <v>EESTI MAAULIKOOL </v>
      </c>
      <c r="BW834" cm="1">
        <f t="array" ref="BW834">SUM(--(FREQUENCY(IF($R$2:$R$1538=BV834, MATCH($C$2:$C$1538, $C$2:$C$1538, 0)), ROW($C$2:$C$1538)-ROW($C$2)+1)&gt;0))</f>
        <v>1</v>
      </c>
    </row>
    <row r="835" spans="1:75" ht="31.8" customHeight="1" x14ac:dyDescent="0.3">
      <c r="A835" s="56">
        <v>16</v>
      </c>
      <c r="B835" s="54" t="s">
        <v>3714</v>
      </c>
      <c r="C835" s="1" t="s">
        <v>1959</v>
      </c>
      <c r="D835" s="1" t="s">
        <v>1960</v>
      </c>
      <c r="E835" s="1" t="s">
        <v>22</v>
      </c>
      <c r="F835" s="1" t="s">
        <v>22</v>
      </c>
      <c r="G835" s="1" t="s">
        <v>22</v>
      </c>
      <c r="H835" s="1" t="s">
        <v>22</v>
      </c>
      <c r="I835" s="1" t="s">
        <v>22</v>
      </c>
      <c r="J835" s="1" t="s">
        <v>22</v>
      </c>
      <c r="K835" s="1" t="s">
        <v>22</v>
      </c>
      <c r="L835" s="1" t="s">
        <v>22</v>
      </c>
      <c r="M835" s="102" t="s">
        <v>22</v>
      </c>
      <c r="N835" s="1" t="s">
        <v>22</v>
      </c>
      <c r="O835" s="1" t="s">
        <v>22</v>
      </c>
      <c r="P835" s="1" t="s">
        <v>22</v>
      </c>
      <c r="Q835" s="97">
        <f>IFERROR(INDEX(BP:BP, MATCH(R835, BN:BN, 0)), "")</f>
        <v>1</v>
      </c>
      <c r="R835" s="1" t="s">
        <v>2067</v>
      </c>
      <c r="S835" s="1" t="s">
        <v>121</v>
      </c>
      <c r="T835" s="1" t="s">
        <v>22</v>
      </c>
      <c r="U835" s="1" t="s">
        <v>2068</v>
      </c>
      <c r="V835" s="1" t="s">
        <v>22</v>
      </c>
      <c r="W835" s="1" t="s">
        <v>2069</v>
      </c>
      <c r="X835" s="1" t="s">
        <v>683</v>
      </c>
      <c r="Y835" s="1" t="s">
        <v>2070</v>
      </c>
      <c r="Z835" s="1" t="s">
        <v>2071</v>
      </c>
      <c r="AA835" s="1" t="s">
        <v>2072</v>
      </c>
      <c r="AB835" s="4" t="s">
        <v>22</v>
      </c>
      <c r="AC835" s="4" t="s">
        <v>22</v>
      </c>
      <c r="BN835" s="1" t="str">
        <v>NIBIO - NORSK INSTITUTT FOR BIOOKONOMI </v>
      </c>
      <c r="BO835" t="s">
        <v>3253</v>
      </c>
      <c r="BP835" cm="1">
        <f t="array" ref="BP835">SUM(IF(FREQUENCY(IF($R$2:$R$3000=BO835, MATCH($C$2:$C$3000, $C$2:$C$3000, 0)), ROW($C$2:$C$3000)-ROW($C$2)+1), 1))</f>
        <v>1</v>
      </c>
      <c r="BV835" t="str">
        <v>NIBIO - NORSK INSTITUTT FOR BIOOKONOMI </v>
      </c>
      <c r="BW835" cm="1">
        <f t="array" ref="BW835">SUM(--(FREQUENCY(IF($R$2:$R$1538=BV835, MATCH($C$2:$C$1538, $C$2:$C$1538, 0)), ROW($C$2:$C$1538)-ROW($C$2)+1)&gt;0))</f>
        <v>1</v>
      </c>
    </row>
    <row r="836" spans="1:75" ht="31.8" customHeight="1" x14ac:dyDescent="0.3">
      <c r="A836" s="56">
        <v>16</v>
      </c>
      <c r="B836" s="54" t="s">
        <v>3714</v>
      </c>
      <c r="C836" s="1" t="s">
        <v>1959</v>
      </c>
      <c r="D836" s="1" t="s">
        <v>1960</v>
      </c>
      <c r="E836" s="1" t="s">
        <v>22</v>
      </c>
      <c r="F836" s="1" t="s">
        <v>22</v>
      </c>
      <c r="G836" s="1" t="s">
        <v>22</v>
      </c>
      <c r="H836" s="1" t="s">
        <v>22</v>
      </c>
      <c r="I836" s="1" t="s">
        <v>22</v>
      </c>
      <c r="J836" s="1" t="s">
        <v>22</v>
      </c>
      <c r="K836" s="1" t="s">
        <v>22</v>
      </c>
      <c r="L836" s="1" t="s">
        <v>22</v>
      </c>
      <c r="M836" s="102" t="s">
        <v>22</v>
      </c>
      <c r="N836" s="1" t="s">
        <v>22</v>
      </c>
      <c r="O836" s="1" t="s">
        <v>22</v>
      </c>
      <c r="P836" s="1" t="s">
        <v>22</v>
      </c>
      <c r="Q836" s="97">
        <f>IFERROR(INDEX(BP:BP, MATCH(R836, BN:BN, 0)), "")</f>
        <v>1</v>
      </c>
      <c r="R836" s="1" t="s">
        <v>2067</v>
      </c>
      <c r="S836" s="1" t="s">
        <v>121</v>
      </c>
      <c r="T836" s="1" t="s">
        <v>22</v>
      </c>
      <c r="U836" s="1" t="s">
        <v>22</v>
      </c>
      <c r="V836" s="1" t="s">
        <v>22</v>
      </c>
      <c r="W836" s="1" t="s">
        <v>2073</v>
      </c>
      <c r="X836" s="1" t="s">
        <v>2074</v>
      </c>
      <c r="Y836" s="1" t="s">
        <v>22</v>
      </c>
      <c r="Z836" s="1" t="s">
        <v>22</v>
      </c>
      <c r="AA836" s="1" t="s">
        <v>22</v>
      </c>
      <c r="AB836" s="4" t="s">
        <v>22</v>
      </c>
      <c r="AC836" s="4" t="s">
        <v>22</v>
      </c>
      <c r="BN836" s="93" t="str">
        <v>ERINN INNOVATION LIMITED</v>
      </c>
      <c r="BO836" t="s">
        <v>3256</v>
      </c>
      <c r="BP836" cm="1">
        <f t="array" ref="BP836">SUM(IF(FREQUENCY(IF($R$2:$R$3000=BO836, MATCH($C$2:$C$3000, $C$2:$C$3000, 0)), ROW($C$2:$C$3000)-ROW($C$2)+1), 1))</f>
        <v>1</v>
      </c>
      <c r="BV836" t="str">
        <v>ERINN INNOVATION LIMITED</v>
      </c>
      <c r="BW836" cm="1">
        <f t="array" ref="BW836">SUM(--(FREQUENCY(IF($R$2:$R$1538=BV836, MATCH($C$2:$C$1538, $C$2:$C$1538, 0)), ROW($C$2:$C$1538)-ROW($C$2)+1)&gt;0))</f>
        <v>1</v>
      </c>
    </row>
    <row r="837" spans="1:75" ht="31.8" customHeight="1" x14ac:dyDescent="0.3">
      <c r="A837" s="56">
        <v>16</v>
      </c>
      <c r="B837" s="54" t="s">
        <v>3714</v>
      </c>
      <c r="C837" s="1" t="s">
        <v>1959</v>
      </c>
      <c r="D837" s="1" t="s">
        <v>1960</v>
      </c>
      <c r="E837" s="1" t="s">
        <v>22</v>
      </c>
      <c r="F837" s="1" t="s">
        <v>22</v>
      </c>
      <c r="G837" s="1" t="s">
        <v>22</v>
      </c>
      <c r="H837" s="1" t="s">
        <v>22</v>
      </c>
      <c r="I837" s="1" t="s">
        <v>22</v>
      </c>
      <c r="J837" s="1" t="s">
        <v>22</v>
      </c>
      <c r="K837" s="1" t="s">
        <v>22</v>
      </c>
      <c r="L837" s="1" t="s">
        <v>22</v>
      </c>
      <c r="M837" s="102" t="s">
        <v>22</v>
      </c>
      <c r="N837" s="1" t="s">
        <v>22</v>
      </c>
      <c r="O837" s="1" t="s">
        <v>22</v>
      </c>
      <c r="P837" s="1" t="s">
        <v>22</v>
      </c>
      <c r="Q837" s="97">
        <f>IFERROR(INDEX(BP:BP, MATCH(R837, BN:BN, 0)), "")</f>
        <v>1</v>
      </c>
      <c r="R837" s="1" t="s">
        <v>2067</v>
      </c>
      <c r="S837" s="1" t="s">
        <v>121</v>
      </c>
      <c r="T837" s="1" t="s">
        <v>22</v>
      </c>
      <c r="U837" s="1" t="s">
        <v>22</v>
      </c>
      <c r="V837" s="1" t="s">
        <v>22</v>
      </c>
      <c r="W837" s="1" t="s">
        <v>2075</v>
      </c>
      <c r="X837" s="1" t="s">
        <v>2076</v>
      </c>
      <c r="Y837" s="1" t="s">
        <v>22</v>
      </c>
      <c r="Z837" s="1" t="s">
        <v>22</v>
      </c>
      <c r="AA837" s="1" t="s">
        <v>22</v>
      </c>
      <c r="AB837" s="4" t="s">
        <v>22</v>
      </c>
      <c r="AC837" s="4" t="s">
        <v>22</v>
      </c>
      <c r="BN837" s="1" t="str">
        <v>JOINT PROGRAMMING INITIATIVE ON HEALTHY AND PRODUCTIVE SEAS AND OCEANS</v>
      </c>
      <c r="BO837" t="s">
        <v>3258</v>
      </c>
      <c r="BP837" cm="1">
        <f t="array" ref="BP837">SUM(IF(FREQUENCY(IF($R$2:$R$3000=BO837, MATCH($C$2:$C$3000, $C$2:$C$3000, 0)), ROW($C$2:$C$3000)-ROW($C$2)+1), 1))</f>
        <v>1</v>
      </c>
      <c r="BV837" t="str">
        <v>JOINT PROGRAMMING INITIATIVE ON HEALTHY AND PRODUCTIVE SEAS AND OCEANS</v>
      </c>
      <c r="BW837" cm="1">
        <f t="array" ref="BW837">SUM(--(FREQUENCY(IF($R$2:$R$1538=BV837, MATCH($C$2:$C$1538, $C$2:$C$1538, 0)), ROW($C$2:$C$1538)-ROW($C$2)+1)&gt;0))</f>
        <v>1</v>
      </c>
    </row>
    <row r="838" spans="1:75" ht="31.8" customHeight="1" x14ac:dyDescent="0.3">
      <c r="A838" s="56">
        <v>16</v>
      </c>
      <c r="B838" s="54" t="s">
        <v>3714</v>
      </c>
      <c r="C838" s="1" t="s">
        <v>1959</v>
      </c>
      <c r="D838" s="1" t="s">
        <v>1960</v>
      </c>
      <c r="E838" s="1" t="s">
        <v>22</v>
      </c>
      <c r="F838" s="1" t="s">
        <v>22</v>
      </c>
      <c r="G838" s="1" t="s">
        <v>22</v>
      </c>
      <c r="H838" s="1" t="s">
        <v>22</v>
      </c>
      <c r="I838" s="1" t="s">
        <v>22</v>
      </c>
      <c r="J838" s="1" t="s">
        <v>22</v>
      </c>
      <c r="K838" s="1" t="s">
        <v>22</v>
      </c>
      <c r="L838" s="1" t="s">
        <v>22</v>
      </c>
      <c r="M838" s="102" t="s">
        <v>22</v>
      </c>
      <c r="N838" s="1" t="s">
        <v>22</v>
      </c>
      <c r="O838" s="1" t="s">
        <v>22</v>
      </c>
      <c r="P838" s="1" t="s">
        <v>22</v>
      </c>
      <c r="Q838" s="97">
        <f>IFERROR(INDEX(BP:BP, MATCH(R838, BN:BN, 0)), "")</f>
        <v>2</v>
      </c>
      <c r="R838" s="1" t="s">
        <v>2151</v>
      </c>
      <c r="S838" s="1" t="s">
        <v>110</v>
      </c>
      <c r="T838" s="1" t="s">
        <v>22</v>
      </c>
      <c r="U838" s="1" t="s">
        <v>22</v>
      </c>
      <c r="V838" s="1" t="s">
        <v>22</v>
      </c>
      <c r="W838" s="1" t="s">
        <v>2152</v>
      </c>
      <c r="X838" s="1" t="s">
        <v>683</v>
      </c>
      <c r="Y838" s="1" t="s">
        <v>22</v>
      </c>
      <c r="Z838" s="1" t="s">
        <v>22</v>
      </c>
      <c r="AA838" s="1" t="s">
        <v>22</v>
      </c>
      <c r="AB838" s="4" t="s">
        <v>22</v>
      </c>
      <c r="AC838" s="4" t="s">
        <v>22</v>
      </c>
      <c r="BN838" s="93" t="str">
        <v>KONSORTIUM DEUTSCHE MEERESFORSCHUNG EV</v>
      </c>
      <c r="BO838" t="s">
        <v>3261</v>
      </c>
      <c r="BP838" cm="1">
        <f t="array" ref="BP838">SUM(IF(FREQUENCY(IF($R$2:$R$3000=BO838, MATCH($C$2:$C$3000, $C$2:$C$3000, 0)), ROW($C$2:$C$3000)-ROW($C$2)+1), 1))</f>
        <v>1</v>
      </c>
      <c r="BV838" t="str">
        <v>KONSORTIUM DEUTSCHE MEERESFORSCHUNG EV</v>
      </c>
      <c r="BW838" cm="1">
        <f t="array" ref="BW838">SUM(--(FREQUENCY(IF($R$2:$R$1538=BV838, MATCH($C$2:$C$1538, $C$2:$C$1538, 0)), ROW($C$2:$C$1538)-ROW($C$2)+1)&gt;0))</f>
        <v>1</v>
      </c>
    </row>
    <row r="839" spans="1:75" ht="31.8" customHeight="1" x14ac:dyDescent="0.3">
      <c r="A839" s="56">
        <v>16</v>
      </c>
      <c r="B839" s="54" t="s">
        <v>3714</v>
      </c>
      <c r="C839" s="1" t="s">
        <v>1959</v>
      </c>
      <c r="D839" s="1" t="s">
        <v>1960</v>
      </c>
      <c r="E839" s="1" t="s">
        <v>22</v>
      </c>
      <c r="F839" s="1" t="s">
        <v>22</v>
      </c>
      <c r="G839" s="1" t="s">
        <v>22</v>
      </c>
      <c r="H839" s="1" t="s">
        <v>22</v>
      </c>
      <c r="I839" s="1" t="s">
        <v>22</v>
      </c>
      <c r="J839" s="1" t="s">
        <v>22</v>
      </c>
      <c r="K839" s="1" t="s">
        <v>22</v>
      </c>
      <c r="L839" s="1" t="s">
        <v>22</v>
      </c>
      <c r="M839" s="102" t="s">
        <v>22</v>
      </c>
      <c r="N839" s="1" t="s">
        <v>22</v>
      </c>
      <c r="O839" s="1" t="s">
        <v>22</v>
      </c>
      <c r="P839" s="1" t="s">
        <v>22</v>
      </c>
      <c r="Q839" s="97">
        <f>IFERROR(INDEX(BP:BP, MATCH(R839, BN:BN, 0)), "")</f>
        <v>1</v>
      </c>
      <c r="R839" s="1" t="s">
        <v>2090</v>
      </c>
      <c r="S839" s="1" t="s">
        <v>38</v>
      </c>
      <c r="T839" s="1" t="s">
        <v>22</v>
      </c>
      <c r="U839" s="1" t="s">
        <v>22</v>
      </c>
      <c r="V839" s="1" t="s">
        <v>22</v>
      </c>
      <c r="W839" s="1" t="s">
        <v>2091</v>
      </c>
      <c r="X839" s="1" t="s">
        <v>2092</v>
      </c>
      <c r="Y839" s="1" t="s">
        <v>22</v>
      </c>
      <c r="Z839" s="1" t="s">
        <v>22</v>
      </c>
      <c r="AA839" s="1" t="s">
        <v>22</v>
      </c>
      <c r="AB839" s="4" t="s">
        <v>22</v>
      </c>
      <c r="AC839" s="4" t="s">
        <v>22</v>
      </c>
      <c r="BN839" s="1" t="str">
        <v>ASSOCIATION POUR LA RECHERCHE ET LE DEVELOPPEMENT DES METHODES ET PROCESSUS INDUSTRIELS</v>
      </c>
      <c r="BO839" t="s">
        <v>3272</v>
      </c>
      <c r="BP839" cm="1">
        <f t="array" ref="BP839">SUM(IF(FREQUENCY(IF($R$2:$R$3000=BO839, MATCH($C$2:$C$3000, $C$2:$C$3000, 0)), ROW($C$2:$C$3000)-ROW($C$2)+1), 1))</f>
        <v>1</v>
      </c>
      <c r="BV839" t="str">
        <v>ASSOCIATION POUR LA RECHERCHE ET LE DEVELOPPEMENT DES METHODES ET PROCESSUS INDUSTRIELS</v>
      </c>
      <c r="BW839" cm="1">
        <f t="array" ref="BW839">SUM(--(FREQUENCY(IF($R$2:$R$1538=BV839, MATCH($C$2:$C$1538, $C$2:$C$1538, 0)), ROW($C$2:$C$1538)-ROW($C$2)+1)&gt;0))</f>
        <v>1</v>
      </c>
    </row>
    <row r="840" spans="1:75" ht="31.8" customHeight="1" x14ac:dyDescent="0.3">
      <c r="A840" s="56">
        <v>16</v>
      </c>
      <c r="B840" s="54" t="s">
        <v>3714</v>
      </c>
      <c r="C840" s="1" t="s">
        <v>1959</v>
      </c>
      <c r="D840" s="1" t="s">
        <v>1960</v>
      </c>
      <c r="E840" s="1" t="s">
        <v>22</v>
      </c>
      <c r="F840" s="1" t="s">
        <v>22</v>
      </c>
      <c r="G840" s="1" t="s">
        <v>22</v>
      </c>
      <c r="H840" s="1" t="s">
        <v>22</v>
      </c>
      <c r="I840" s="1" t="s">
        <v>22</v>
      </c>
      <c r="J840" s="1" t="s">
        <v>22</v>
      </c>
      <c r="K840" s="1" t="s">
        <v>22</v>
      </c>
      <c r="L840" s="1" t="s">
        <v>22</v>
      </c>
      <c r="M840" s="102" t="s">
        <v>22</v>
      </c>
      <c r="N840" s="1" t="s">
        <v>22</v>
      </c>
      <c r="O840" s="1" t="s">
        <v>22</v>
      </c>
      <c r="P840" s="1" t="s">
        <v>22</v>
      </c>
      <c r="Q840" s="97">
        <f>IFERROR(INDEX(BP:BP, MATCH(R840, BN:BN, 0)), "")</f>
        <v>1</v>
      </c>
      <c r="R840" s="1" t="s">
        <v>2090</v>
      </c>
      <c r="S840" s="1" t="s">
        <v>38</v>
      </c>
      <c r="T840" s="1" t="s">
        <v>22</v>
      </c>
      <c r="U840" s="1" t="s">
        <v>2093</v>
      </c>
      <c r="V840" s="1" t="s">
        <v>22</v>
      </c>
      <c r="W840" s="1" t="s">
        <v>2094</v>
      </c>
      <c r="X840" s="1" t="s">
        <v>564</v>
      </c>
      <c r="Y840" s="1" t="s">
        <v>2095</v>
      </c>
      <c r="Z840" s="1" t="s">
        <v>2096</v>
      </c>
      <c r="AA840" s="1" t="s">
        <v>2097</v>
      </c>
      <c r="AB840" s="4" t="s">
        <v>22</v>
      </c>
      <c r="AC840" s="4" t="s">
        <v>22</v>
      </c>
      <c r="BN840" s="93" t="str">
        <v>ECOLE NATIONALE SUPERIEURE DES MINES DE PARIS</v>
      </c>
      <c r="BO840" t="s">
        <v>3277</v>
      </c>
      <c r="BP840" cm="1">
        <f t="array" ref="BP840">SUM(IF(FREQUENCY(IF($R$2:$R$3000=BO840, MATCH($C$2:$C$3000, $C$2:$C$3000, 0)), ROW($C$2:$C$3000)-ROW($C$2)+1), 1))</f>
        <v>1</v>
      </c>
      <c r="BV840" t="str">
        <v>ECOLE NATIONALE SUPERIEURE DES MINES DE PARIS</v>
      </c>
      <c r="BW840" cm="1">
        <f t="array" ref="BW840">SUM(--(FREQUENCY(IF($R$2:$R$1538=BV840, MATCH($C$2:$C$1538, $C$2:$C$1538, 0)), ROW($C$2:$C$1538)-ROW($C$2)+1)&gt;0))</f>
        <v>1</v>
      </c>
    </row>
    <row r="841" spans="1:75" ht="31.8" customHeight="1" x14ac:dyDescent="0.3">
      <c r="A841" s="56">
        <v>16</v>
      </c>
      <c r="B841" s="54" t="s">
        <v>3714</v>
      </c>
      <c r="C841" s="1" t="s">
        <v>1959</v>
      </c>
      <c r="D841" s="1" t="s">
        <v>1960</v>
      </c>
      <c r="E841" s="1" t="s">
        <v>22</v>
      </c>
      <c r="F841" s="1" t="s">
        <v>22</v>
      </c>
      <c r="G841" s="1" t="s">
        <v>22</v>
      </c>
      <c r="H841" s="1" t="s">
        <v>22</v>
      </c>
      <c r="I841" s="1" t="s">
        <v>22</v>
      </c>
      <c r="J841" s="1" t="s">
        <v>22</v>
      </c>
      <c r="K841" s="1" t="s">
        <v>22</v>
      </c>
      <c r="L841" s="1" t="s">
        <v>22</v>
      </c>
      <c r="M841" s="102" t="s">
        <v>22</v>
      </c>
      <c r="N841" s="1" t="s">
        <v>22</v>
      </c>
      <c r="O841" s="1" t="s">
        <v>22</v>
      </c>
      <c r="P841" s="1" t="s">
        <v>22</v>
      </c>
      <c r="Q841" s="97">
        <f>IFERROR(INDEX(BP:BP, MATCH(R841, BN:BN, 0)), "")</f>
        <v>1</v>
      </c>
      <c r="R841" s="1" t="s">
        <v>2090</v>
      </c>
      <c r="S841" s="1" t="s">
        <v>38</v>
      </c>
      <c r="T841" s="1" t="s">
        <v>22</v>
      </c>
      <c r="U841" s="1" t="s">
        <v>22</v>
      </c>
      <c r="V841" s="1" t="s">
        <v>22</v>
      </c>
      <c r="W841" s="1" t="s">
        <v>2098</v>
      </c>
      <c r="X841" s="1" t="s">
        <v>1022</v>
      </c>
      <c r="Y841" s="1" t="s">
        <v>22</v>
      </c>
      <c r="Z841" s="1" t="s">
        <v>22</v>
      </c>
      <c r="AA841" s="1" t="s">
        <v>22</v>
      </c>
      <c r="AB841" s="4" t="s">
        <v>22</v>
      </c>
      <c r="AC841" s="4" t="s">
        <v>22</v>
      </c>
      <c r="BN841" s="1" t="str">
        <v>Fundacion IMDEA Energia</v>
      </c>
      <c r="BO841" t="s">
        <v>3279</v>
      </c>
      <c r="BP841" cm="1">
        <f t="array" ref="BP841">SUM(IF(FREQUENCY(IF($R$2:$R$3000=BO841, MATCH($C$2:$C$3000, $C$2:$C$3000, 0)), ROW($C$2:$C$3000)-ROW($C$2)+1), 1))</f>
        <v>1</v>
      </c>
      <c r="BV841" t="str">
        <v>Fundacion IMDEA Energia</v>
      </c>
      <c r="BW841" cm="1">
        <f t="array" ref="BW841">SUM(--(FREQUENCY(IF($R$2:$R$1538=BV841, MATCH($C$2:$C$1538, $C$2:$C$1538, 0)), ROW($C$2:$C$1538)-ROW($C$2)+1)&gt;0))</f>
        <v>1</v>
      </c>
    </row>
    <row r="842" spans="1:75" ht="31.8" customHeight="1" x14ac:dyDescent="0.3">
      <c r="A842" s="56">
        <v>16</v>
      </c>
      <c r="B842" s="54" t="s">
        <v>3714</v>
      </c>
      <c r="C842" s="1" t="s">
        <v>1959</v>
      </c>
      <c r="D842" s="1" t="s">
        <v>1960</v>
      </c>
      <c r="E842" s="1" t="s">
        <v>22</v>
      </c>
      <c r="F842" s="1" t="s">
        <v>22</v>
      </c>
      <c r="G842" s="1" t="s">
        <v>22</v>
      </c>
      <c r="H842" s="1" t="s">
        <v>22</v>
      </c>
      <c r="I842" s="1" t="s">
        <v>22</v>
      </c>
      <c r="J842" s="1" t="s">
        <v>22</v>
      </c>
      <c r="K842" s="1" t="s">
        <v>22</v>
      </c>
      <c r="L842" s="1" t="s">
        <v>22</v>
      </c>
      <c r="M842" s="102" t="s">
        <v>22</v>
      </c>
      <c r="N842" s="1" t="s">
        <v>22</v>
      </c>
      <c r="O842" s="1" t="s">
        <v>22</v>
      </c>
      <c r="P842" s="1" t="s">
        <v>22</v>
      </c>
      <c r="Q842" s="97">
        <f>IFERROR(INDEX(BP:BP, MATCH(R842, BN:BN, 0)), "")</f>
        <v>1</v>
      </c>
      <c r="R842" s="1" t="s">
        <v>2090</v>
      </c>
      <c r="S842" s="1" t="s">
        <v>38</v>
      </c>
      <c r="T842" s="1" t="s">
        <v>22</v>
      </c>
      <c r="U842" s="1" t="s">
        <v>22</v>
      </c>
      <c r="V842" s="1" t="s">
        <v>22</v>
      </c>
      <c r="W842" s="1" t="s">
        <v>2099</v>
      </c>
      <c r="X842" s="1" t="s">
        <v>564</v>
      </c>
      <c r="Y842" s="1" t="s">
        <v>22</v>
      </c>
      <c r="Z842" s="1" t="s">
        <v>22</v>
      </c>
      <c r="AA842" s="1" t="s">
        <v>22</v>
      </c>
      <c r="AB842" s="4" t="s">
        <v>22</v>
      </c>
      <c r="AC842" s="4" t="s">
        <v>22</v>
      </c>
      <c r="BN842" s="93" t="str">
        <v>IDCONSORTIUM SL</v>
      </c>
      <c r="BO842" t="s">
        <v>3281</v>
      </c>
      <c r="BP842" cm="1">
        <f t="array" ref="BP842">SUM(IF(FREQUENCY(IF($R$2:$R$3000=BO842, MATCH($C$2:$C$3000, $C$2:$C$3000, 0)), ROW($C$2:$C$3000)-ROW($C$2)+1), 1))</f>
        <v>1</v>
      </c>
      <c r="BV842" t="str">
        <v>IDCONSORTIUM SL</v>
      </c>
      <c r="BW842" cm="1">
        <f t="array" ref="BW842">SUM(--(FREQUENCY(IF($R$2:$R$1538=BV842, MATCH($C$2:$C$1538, $C$2:$C$1538, 0)), ROW($C$2:$C$1538)-ROW($C$2)+1)&gt;0))</f>
        <v>1</v>
      </c>
    </row>
    <row r="843" spans="1:75" ht="31.8" customHeight="1" x14ac:dyDescent="0.3">
      <c r="A843" s="56">
        <v>16</v>
      </c>
      <c r="B843" s="54" t="s">
        <v>3714</v>
      </c>
      <c r="C843" s="1" t="s">
        <v>1959</v>
      </c>
      <c r="D843" s="1" t="s">
        <v>1960</v>
      </c>
      <c r="E843" s="1" t="s">
        <v>22</v>
      </c>
      <c r="F843" s="1" t="s">
        <v>22</v>
      </c>
      <c r="G843" s="1" t="s">
        <v>22</v>
      </c>
      <c r="H843" s="1" t="s">
        <v>22</v>
      </c>
      <c r="I843" s="1" t="s">
        <v>22</v>
      </c>
      <c r="J843" s="1" t="s">
        <v>22</v>
      </c>
      <c r="K843" s="1" t="s">
        <v>22</v>
      </c>
      <c r="L843" s="1" t="s">
        <v>22</v>
      </c>
      <c r="M843" s="102" t="s">
        <v>22</v>
      </c>
      <c r="N843" s="1" t="s">
        <v>22</v>
      </c>
      <c r="O843" s="1" t="s">
        <v>22</v>
      </c>
      <c r="P843" s="1" t="s">
        <v>22</v>
      </c>
      <c r="Q843" s="97">
        <f>IFERROR(INDEX(BP:BP, MATCH(R843, BN:BN, 0)), "")</f>
        <v>1</v>
      </c>
      <c r="R843" s="1" t="s">
        <v>2153</v>
      </c>
      <c r="S843" s="1" t="s">
        <v>110</v>
      </c>
      <c r="T843" s="1" t="s">
        <v>22</v>
      </c>
      <c r="U843" s="1" t="s">
        <v>2154</v>
      </c>
      <c r="V843" s="1" t="s">
        <v>22</v>
      </c>
      <c r="W843" s="1" t="s">
        <v>2155</v>
      </c>
      <c r="X843" s="1" t="s">
        <v>683</v>
      </c>
      <c r="Y843" s="1" t="s">
        <v>2156</v>
      </c>
      <c r="Z843" s="1" t="s">
        <v>22</v>
      </c>
      <c r="AA843" s="1" t="s">
        <v>2157</v>
      </c>
      <c r="AB843" s="4" t="s">
        <v>22</v>
      </c>
      <c r="AC843" s="4" t="s">
        <v>22</v>
      </c>
      <c r="BN843" s="1" t="str">
        <v>NATIONAL TAIWAN UNIVERSITY</v>
      </c>
      <c r="BO843" t="s">
        <v>3283</v>
      </c>
      <c r="BP843" cm="1">
        <f t="array" ref="BP843">SUM(IF(FREQUENCY(IF($R$2:$R$3000=BO843, MATCH($C$2:$C$3000, $C$2:$C$3000, 0)), ROW($C$2:$C$3000)-ROW($C$2)+1), 1))</f>
        <v>1</v>
      </c>
      <c r="BV843" t="str">
        <v>NATIONAL TAIWAN UNIVERSITY</v>
      </c>
      <c r="BW843" cm="1">
        <f t="array" ref="BW843">SUM(--(FREQUENCY(IF($R$2:$R$1538=BV843, MATCH($C$2:$C$1538, $C$2:$C$1538, 0)), ROW($C$2:$C$1538)-ROW($C$2)+1)&gt;0))</f>
        <v>1</v>
      </c>
    </row>
    <row r="844" spans="1:75" ht="31.8" customHeight="1" x14ac:dyDescent="0.3">
      <c r="A844" s="56">
        <v>16</v>
      </c>
      <c r="B844" s="54" t="s">
        <v>3714</v>
      </c>
      <c r="C844" s="1" t="s">
        <v>1959</v>
      </c>
      <c r="D844" s="1" t="s">
        <v>1960</v>
      </c>
      <c r="E844" s="1" t="s">
        <v>22</v>
      </c>
      <c r="F844" s="1" t="s">
        <v>22</v>
      </c>
      <c r="G844" s="1" t="s">
        <v>22</v>
      </c>
      <c r="H844" s="1" t="s">
        <v>22</v>
      </c>
      <c r="I844" s="1" t="s">
        <v>22</v>
      </c>
      <c r="J844" s="1" t="s">
        <v>22</v>
      </c>
      <c r="K844" s="1" t="s">
        <v>22</v>
      </c>
      <c r="L844" s="1" t="s">
        <v>22</v>
      </c>
      <c r="M844" s="102" t="s">
        <v>22</v>
      </c>
      <c r="N844" s="1" t="s">
        <v>22</v>
      </c>
      <c r="O844" s="1" t="s">
        <v>22</v>
      </c>
      <c r="P844" s="1" t="s">
        <v>22</v>
      </c>
      <c r="Q844" s="97">
        <f>IFERROR(INDEX(BP:BP, MATCH(R844, BN:BN, 0)), "")</f>
        <v>1</v>
      </c>
      <c r="R844" s="1" t="s">
        <v>2158</v>
      </c>
      <c r="S844" s="1" t="s">
        <v>61</v>
      </c>
      <c r="T844" s="1" t="s">
        <v>22</v>
      </c>
      <c r="U844" s="1" t="s">
        <v>22</v>
      </c>
      <c r="V844" s="1" t="s">
        <v>22</v>
      </c>
      <c r="W844" s="1" t="s">
        <v>2159</v>
      </c>
      <c r="X844" s="1" t="s">
        <v>683</v>
      </c>
      <c r="Y844" s="1" t="s">
        <v>22</v>
      </c>
      <c r="Z844" s="1" t="s">
        <v>22</v>
      </c>
      <c r="AA844" s="1" t="s">
        <v>22</v>
      </c>
      <c r="AB844" s="4" t="s">
        <v>22</v>
      </c>
      <c r="AC844" s="4" t="s">
        <v>22</v>
      </c>
      <c r="BN844" s="93" t="str">
        <v>NORGES MILJO-OG BIOVITENSKAPLIGE UNIVERSITET</v>
      </c>
      <c r="BO844" t="s">
        <v>3284</v>
      </c>
      <c r="BP844" cm="1">
        <f t="array" ref="BP844">SUM(IF(FREQUENCY(IF($R$2:$R$3000=BO844, MATCH($C$2:$C$3000, $C$2:$C$3000, 0)), ROW($C$2:$C$3000)-ROW($C$2)+1), 1))</f>
        <v>1</v>
      </c>
      <c r="BV844" t="str">
        <v>NORGES MILJO-OG BIOVITENSKAPLIGE UNIVERSITET</v>
      </c>
      <c r="BW844" cm="1">
        <f t="array" ref="BW844">SUM(--(FREQUENCY(IF($R$2:$R$1538=BV844, MATCH($C$2:$C$1538, $C$2:$C$1538, 0)), ROW($C$2:$C$1538)-ROW($C$2)+1)&gt;0))</f>
        <v>1</v>
      </c>
    </row>
    <row r="845" spans="1:75" ht="31.8" customHeight="1" x14ac:dyDescent="0.3">
      <c r="A845" s="56">
        <v>16</v>
      </c>
      <c r="B845" s="54" t="s">
        <v>3714</v>
      </c>
      <c r="C845" s="1" t="s">
        <v>1959</v>
      </c>
      <c r="D845" s="1" t="s">
        <v>1960</v>
      </c>
      <c r="E845" s="1" t="s">
        <v>22</v>
      </c>
      <c r="F845" s="1" t="s">
        <v>22</v>
      </c>
      <c r="G845" s="1" t="s">
        <v>22</v>
      </c>
      <c r="H845" s="1" t="s">
        <v>22</v>
      </c>
      <c r="I845" s="1" t="s">
        <v>22</v>
      </c>
      <c r="J845" s="1" t="s">
        <v>22</v>
      </c>
      <c r="K845" s="1" t="s">
        <v>22</v>
      </c>
      <c r="L845" s="1" t="s">
        <v>22</v>
      </c>
      <c r="M845" s="102" t="s">
        <v>22</v>
      </c>
      <c r="N845" s="1" t="s">
        <v>22</v>
      </c>
      <c r="O845" s="1" t="s">
        <v>22</v>
      </c>
      <c r="P845" s="1" t="s">
        <v>22</v>
      </c>
      <c r="Q845" s="97">
        <f>IFERROR(INDEX(BP:BP, MATCH(R845, BN:BN, 0)), "")</f>
        <v>1</v>
      </c>
      <c r="R845" s="1" t="s">
        <v>2077</v>
      </c>
      <c r="S845" s="1" t="s">
        <v>61</v>
      </c>
      <c r="T845" s="1" t="s">
        <v>22</v>
      </c>
      <c r="U845" s="1" t="s">
        <v>2078</v>
      </c>
      <c r="V845" s="1" t="s">
        <v>22</v>
      </c>
      <c r="W845" s="1" t="s">
        <v>2079</v>
      </c>
      <c r="X845" s="1" t="s">
        <v>2080</v>
      </c>
      <c r="Y845" s="1" t="s">
        <v>2081</v>
      </c>
      <c r="Z845" s="1" t="s">
        <v>22</v>
      </c>
      <c r="AA845" s="1" t="s">
        <v>2082</v>
      </c>
      <c r="AB845" s="4" t="s">
        <v>22</v>
      </c>
      <c r="AC845" s="4" t="s">
        <v>22</v>
      </c>
      <c r="BN845" s="1" t="str">
        <v>UNIVERSIDAD DE ALMERIA</v>
      </c>
      <c r="BO845" t="s">
        <v>3286</v>
      </c>
      <c r="BP845" cm="1">
        <f t="array" ref="BP845">SUM(IF(FREQUENCY(IF($R$2:$R$3000=BO845, MATCH($C$2:$C$3000, $C$2:$C$3000, 0)), ROW($C$2:$C$3000)-ROW($C$2)+1), 1))</f>
        <v>1</v>
      </c>
      <c r="BV845" t="str">
        <v>UNIVERSIDAD DE ALMERIA</v>
      </c>
      <c r="BW845" cm="1">
        <f t="array" ref="BW845">SUM(--(FREQUENCY(IF($R$2:$R$1538=BV845, MATCH($C$2:$C$1538, $C$2:$C$1538, 0)), ROW($C$2:$C$1538)-ROW($C$2)+1)&gt;0))</f>
        <v>1</v>
      </c>
    </row>
    <row r="846" spans="1:75" ht="31.8" customHeight="1" x14ac:dyDescent="0.3">
      <c r="A846" s="56">
        <v>16</v>
      </c>
      <c r="B846" s="54" t="s">
        <v>3714</v>
      </c>
      <c r="C846" s="1" t="s">
        <v>1959</v>
      </c>
      <c r="D846" s="1" t="s">
        <v>1960</v>
      </c>
      <c r="E846" s="1" t="s">
        <v>22</v>
      </c>
      <c r="F846" s="1" t="s">
        <v>22</v>
      </c>
      <c r="G846" s="1" t="s">
        <v>22</v>
      </c>
      <c r="H846" s="1" t="s">
        <v>22</v>
      </c>
      <c r="I846" s="1" t="s">
        <v>22</v>
      </c>
      <c r="J846" s="1" t="s">
        <v>22</v>
      </c>
      <c r="K846" s="1" t="s">
        <v>22</v>
      </c>
      <c r="L846" s="1" t="s">
        <v>22</v>
      </c>
      <c r="M846" s="102" t="s">
        <v>22</v>
      </c>
      <c r="N846" s="1" t="s">
        <v>22</v>
      </c>
      <c r="O846" s="1" t="s">
        <v>22</v>
      </c>
      <c r="P846" s="1" t="s">
        <v>22</v>
      </c>
      <c r="Q846" s="97">
        <f>IFERROR(INDEX(BP:BP, MATCH(R846, BN:BN, 0)), "")</f>
        <v>1</v>
      </c>
      <c r="R846" s="1" t="s">
        <v>2077</v>
      </c>
      <c r="S846" s="1" t="s">
        <v>61</v>
      </c>
      <c r="T846" s="1" t="s">
        <v>22</v>
      </c>
      <c r="U846" s="1" t="s">
        <v>2078</v>
      </c>
      <c r="V846" s="1" t="s">
        <v>22</v>
      </c>
      <c r="W846" s="1" t="s">
        <v>2083</v>
      </c>
      <c r="X846" s="1" t="s">
        <v>2084</v>
      </c>
      <c r="Y846" s="1" t="s">
        <v>2085</v>
      </c>
      <c r="Z846" s="1" t="s">
        <v>22</v>
      </c>
      <c r="AA846" s="1" t="s">
        <v>22</v>
      </c>
      <c r="AB846" s="4" t="s">
        <v>22</v>
      </c>
      <c r="AC846" s="4" t="s">
        <v>22</v>
      </c>
      <c r="BN846" s="93" t="str">
        <v>DNV GL SWEDEN AB</v>
      </c>
      <c r="BO846" t="s">
        <v>3288</v>
      </c>
      <c r="BP846" cm="1">
        <f t="array" ref="BP846">SUM(IF(FREQUENCY(IF($R$2:$R$3000=BO846, MATCH($C$2:$C$3000, $C$2:$C$3000, 0)), ROW($C$2:$C$3000)-ROW($C$2)+1), 1))</f>
        <v>1</v>
      </c>
      <c r="BV846" t="str">
        <v>DNV GL SWEDEN AB</v>
      </c>
      <c r="BW846" cm="1">
        <f t="array" ref="BW846">SUM(--(FREQUENCY(IF($R$2:$R$1538=BV846, MATCH($C$2:$C$1538, $C$2:$C$1538, 0)), ROW($C$2:$C$1538)-ROW($C$2)+1)&gt;0))</f>
        <v>1</v>
      </c>
    </row>
    <row r="847" spans="1:75" ht="31.8" customHeight="1" x14ac:dyDescent="0.3">
      <c r="A847" s="56">
        <v>16</v>
      </c>
      <c r="B847" s="54" t="s">
        <v>3714</v>
      </c>
      <c r="C847" s="1" t="s">
        <v>1959</v>
      </c>
      <c r="D847" s="1" t="s">
        <v>1960</v>
      </c>
      <c r="E847" s="1" t="s">
        <v>22</v>
      </c>
      <c r="F847" s="1" t="s">
        <v>22</v>
      </c>
      <c r="G847" s="1" t="s">
        <v>22</v>
      </c>
      <c r="H847" s="1" t="s">
        <v>22</v>
      </c>
      <c r="I847" s="1" t="s">
        <v>22</v>
      </c>
      <c r="J847" s="1" t="s">
        <v>22</v>
      </c>
      <c r="K847" s="1" t="s">
        <v>22</v>
      </c>
      <c r="L847" s="1" t="s">
        <v>22</v>
      </c>
      <c r="M847" s="102" t="s">
        <v>22</v>
      </c>
      <c r="N847" s="1" t="s">
        <v>22</v>
      </c>
      <c r="O847" s="1" t="s">
        <v>22</v>
      </c>
      <c r="P847" s="1" t="s">
        <v>22</v>
      </c>
      <c r="Q847" s="97">
        <f>IFERROR(INDEX(BP:BP, MATCH(R847, BN:BN, 0)), "")</f>
        <v>1</v>
      </c>
      <c r="R847" s="1" t="s">
        <v>2077</v>
      </c>
      <c r="S847" s="1" t="s">
        <v>61</v>
      </c>
      <c r="T847" s="1" t="s">
        <v>22</v>
      </c>
      <c r="U847" s="1" t="s">
        <v>22</v>
      </c>
      <c r="V847" s="1" t="s">
        <v>22</v>
      </c>
      <c r="W847" s="1" t="s">
        <v>2086</v>
      </c>
      <c r="X847" s="1" t="s">
        <v>2087</v>
      </c>
      <c r="Y847" s="1" t="s">
        <v>22</v>
      </c>
      <c r="Z847" s="1" t="s">
        <v>22</v>
      </c>
      <c r="AA847" s="1" t="s">
        <v>22</v>
      </c>
      <c r="AB847" s="4" t="s">
        <v>22</v>
      </c>
      <c r="AC847" s="4" t="s">
        <v>22</v>
      </c>
      <c r="BN847" s="1" t="str">
        <v>DNV NETHERLANDS BV</v>
      </c>
      <c r="BO847" t="s">
        <v>3292</v>
      </c>
      <c r="BP847" cm="1">
        <f t="array" ref="BP847">SUM(IF(FREQUENCY(IF($R$2:$R$3000=BO847, MATCH($C$2:$C$3000, $C$2:$C$3000, 0)), ROW($C$2:$C$3000)-ROW($C$2)+1), 1))</f>
        <v>1</v>
      </c>
      <c r="BV847" t="str">
        <v>DNV NETHERLANDS BV</v>
      </c>
      <c r="BW847" cm="1">
        <f t="array" ref="BW847">SUM(--(FREQUENCY(IF($R$2:$R$1538=BV847, MATCH($C$2:$C$1538, $C$2:$C$1538, 0)), ROW($C$2:$C$1538)-ROW($C$2)+1)&gt;0))</f>
        <v>1</v>
      </c>
    </row>
    <row r="848" spans="1:75" ht="31.8" customHeight="1" x14ac:dyDescent="0.3">
      <c r="A848" s="56">
        <v>16</v>
      </c>
      <c r="B848" s="54" t="s">
        <v>3714</v>
      </c>
      <c r="C848" s="1" t="s">
        <v>1959</v>
      </c>
      <c r="D848" s="1" t="s">
        <v>1960</v>
      </c>
      <c r="E848" s="1" t="s">
        <v>22</v>
      </c>
      <c r="F848" s="1" t="s">
        <v>22</v>
      </c>
      <c r="G848" s="1" t="s">
        <v>22</v>
      </c>
      <c r="H848" s="1" t="s">
        <v>22</v>
      </c>
      <c r="I848" s="1" t="s">
        <v>22</v>
      </c>
      <c r="J848" s="1" t="s">
        <v>22</v>
      </c>
      <c r="K848" s="1" t="s">
        <v>22</v>
      </c>
      <c r="L848" s="1" t="s">
        <v>22</v>
      </c>
      <c r="M848" s="102" t="s">
        <v>22</v>
      </c>
      <c r="N848" s="1" t="s">
        <v>22</v>
      </c>
      <c r="O848" s="1" t="s">
        <v>22</v>
      </c>
      <c r="P848" s="1" t="s">
        <v>22</v>
      </c>
      <c r="Q848" s="97">
        <f>IFERROR(INDEX(BP:BP, MATCH(R848, BN:BN, 0)), "")</f>
        <v>1</v>
      </c>
      <c r="R848" s="1" t="s">
        <v>2077</v>
      </c>
      <c r="S848" s="1" t="s">
        <v>61</v>
      </c>
      <c r="T848" s="1" t="s">
        <v>22</v>
      </c>
      <c r="U848" s="1" t="s">
        <v>22</v>
      </c>
      <c r="V848" s="1" t="s">
        <v>22</v>
      </c>
      <c r="W848" s="1" t="s">
        <v>2088</v>
      </c>
      <c r="X848" s="1" t="s">
        <v>2089</v>
      </c>
      <c r="Y848" s="1" t="s">
        <v>22</v>
      </c>
      <c r="Z848" s="1" t="s">
        <v>22</v>
      </c>
      <c r="AA848" s="1" t="s">
        <v>22</v>
      </c>
      <c r="AB848" s="4" t="s">
        <v>22</v>
      </c>
      <c r="AC848" s="4" t="s">
        <v>22</v>
      </c>
      <c r="BN848" s="93" t="str">
        <v>KEMA BV</v>
      </c>
      <c r="BO848" t="s">
        <v>3294</v>
      </c>
      <c r="BP848" cm="1">
        <f t="array" ref="BP848">SUM(IF(FREQUENCY(IF($R$2:$R$3000=BO848, MATCH($C$2:$C$3000, $C$2:$C$3000, 0)), ROW($C$2:$C$3000)-ROW($C$2)+1), 1))</f>
        <v>1</v>
      </c>
      <c r="BV848" t="str">
        <v>KEMA BV</v>
      </c>
      <c r="BW848" cm="1">
        <f t="array" ref="BW848">SUM(--(FREQUENCY(IF($R$2:$R$1538=BV848, MATCH($C$2:$C$1538, $C$2:$C$1538, 0)), ROW($C$2:$C$1538)-ROW($C$2)+1)&gt;0))</f>
        <v>1</v>
      </c>
    </row>
    <row r="849" spans="1:75" ht="31.8" customHeight="1" x14ac:dyDescent="0.3">
      <c r="A849" s="56">
        <v>16</v>
      </c>
      <c r="B849" s="54" t="s">
        <v>3714</v>
      </c>
      <c r="C849" s="1" t="s">
        <v>1959</v>
      </c>
      <c r="D849" s="1" t="s">
        <v>1960</v>
      </c>
      <c r="E849" s="1" t="s">
        <v>22</v>
      </c>
      <c r="F849" s="1" t="s">
        <v>22</v>
      </c>
      <c r="G849" s="1" t="s">
        <v>22</v>
      </c>
      <c r="H849" s="1" t="s">
        <v>22</v>
      </c>
      <c r="I849" s="1" t="s">
        <v>22</v>
      </c>
      <c r="J849" s="1" t="s">
        <v>22</v>
      </c>
      <c r="K849" s="1" t="s">
        <v>22</v>
      </c>
      <c r="L849" s="1" t="s">
        <v>22</v>
      </c>
      <c r="M849" s="102" t="s">
        <v>22</v>
      </c>
      <c r="N849" s="1" t="s">
        <v>22</v>
      </c>
      <c r="O849" s="1" t="s">
        <v>22</v>
      </c>
      <c r="P849" s="1" t="s">
        <v>22</v>
      </c>
      <c r="Q849" s="97">
        <f>IFERROR(INDEX(BP:BP, MATCH(R849, BN:BN, 0)), "")</f>
        <v>1</v>
      </c>
      <c r="R849" s="1" t="s">
        <v>2116</v>
      </c>
      <c r="S849" s="1" t="s">
        <v>769</v>
      </c>
      <c r="T849" s="1" t="s">
        <v>22</v>
      </c>
      <c r="U849" s="1" t="s">
        <v>22</v>
      </c>
      <c r="V849" s="1" t="s">
        <v>22</v>
      </c>
      <c r="W849" s="1" t="s">
        <v>2117</v>
      </c>
      <c r="X849" s="1" t="s">
        <v>2118</v>
      </c>
      <c r="Y849" s="1" t="s">
        <v>22</v>
      </c>
      <c r="Z849" s="1" t="s">
        <v>22</v>
      </c>
      <c r="AA849" s="1" t="s">
        <v>22</v>
      </c>
      <c r="AB849" s="4" t="s">
        <v>22</v>
      </c>
      <c r="AC849" s="4" t="s">
        <v>22</v>
      </c>
      <c r="BN849" s="1" t="str">
        <v>Politecnic University of Valencia</v>
      </c>
      <c r="BO849" t="s">
        <v>3296</v>
      </c>
      <c r="BP849" cm="1">
        <f t="array" ref="BP849">SUM(IF(FREQUENCY(IF($R$2:$R$3000=BO849, MATCH($C$2:$C$3000, $C$2:$C$3000, 0)), ROW($C$2:$C$3000)-ROW($C$2)+1), 1))</f>
        <v>1</v>
      </c>
      <c r="BV849" t="str">
        <v>Politecnic University of Valencia</v>
      </c>
      <c r="BW849" cm="1">
        <f t="array" ref="BW849">SUM(--(FREQUENCY(IF($R$2:$R$1538=BV849, MATCH($C$2:$C$1538, $C$2:$C$1538, 0)), ROW($C$2:$C$1538)-ROW($C$2)+1)&gt;0))</f>
        <v>1</v>
      </c>
    </row>
    <row r="850" spans="1:75" ht="31.8" customHeight="1" x14ac:dyDescent="0.3">
      <c r="A850" s="56">
        <v>16</v>
      </c>
      <c r="B850" s="54" t="s">
        <v>3714</v>
      </c>
      <c r="C850" s="1" t="s">
        <v>1959</v>
      </c>
      <c r="D850" s="1" t="s">
        <v>1960</v>
      </c>
      <c r="E850" s="1" t="s">
        <v>22</v>
      </c>
      <c r="F850" s="1" t="s">
        <v>22</v>
      </c>
      <c r="G850" s="1" t="s">
        <v>22</v>
      </c>
      <c r="H850" s="1" t="s">
        <v>22</v>
      </c>
      <c r="I850" s="1" t="s">
        <v>22</v>
      </c>
      <c r="J850" s="1" t="s">
        <v>22</v>
      </c>
      <c r="K850" s="1" t="s">
        <v>22</v>
      </c>
      <c r="L850" s="1" t="s">
        <v>22</v>
      </c>
      <c r="M850" s="102" t="s">
        <v>22</v>
      </c>
      <c r="N850" s="1" t="s">
        <v>22</v>
      </c>
      <c r="O850" s="1" t="s">
        <v>22</v>
      </c>
      <c r="P850" s="1" t="s">
        <v>22</v>
      </c>
      <c r="Q850" s="97">
        <f>IFERROR(INDEX(BP:BP, MATCH(R850, BN:BN, 0)), "")</f>
        <v>1</v>
      </c>
      <c r="R850" s="1" t="s">
        <v>2116</v>
      </c>
      <c r="S850" s="1" t="s">
        <v>769</v>
      </c>
      <c r="T850" s="1" t="s">
        <v>22</v>
      </c>
      <c r="U850" s="1" t="s">
        <v>2119</v>
      </c>
      <c r="V850" s="1" t="s">
        <v>22</v>
      </c>
      <c r="W850" s="1" t="s">
        <v>2120</v>
      </c>
      <c r="X850" s="1" t="s">
        <v>2121</v>
      </c>
      <c r="Y850" s="1" t="s">
        <v>2122</v>
      </c>
      <c r="Z850" s="1" t="s">
        <v>22</v>
      </c>
      <c r="AA850" s="1" t="s">
        <v>2123</v>
      </c>
      <c r="AB850" s="4" t="s">
        <v>22</v>
      </c>
      <c r="AC850" s="4" t="s">
        <v>22</v>
      </c>
      <c r="BN850" s="93" t="str">
        <v>B.T.G. BIOMASS TECHNOLOGY GROUP BV</v>
      </c>
      <c r="BO850" t="s">
        <v>3298</v>
      </c>
      <c r="BP850" cm="1">
        <f t="array" ref="BP850">SUM(IF(FREQUENCY(IF($R$2:$R$3000=BO850, MATCH($C$2:$C$3000, $C$2:$C$3000, 0)), ROW($C$2:$C$3000)-ROW($C$2)+1), 1))</f>
        <v>1</v>
      </c>
      <c r="BV850" t="str">
        <v>B.T.G. BIOMASS TECHNOLOGY GROUP BV</v>
      </c>
      <c r="BW850" cm="1">
        <f t="array" ref="BW850">SUM(--(FREQUENCY(IF($R$2:$R$1538=BV850, MATCH($C$2:$C$1538, $C$2:$C$1538, 0)), ROW($C$2:$C$1538)-ROW($C$2)+1)&gt;0))</f>
        <v>1</v>
      </c>
    </row>
    <row r="851" spans="1:75" ht="31.8" customHeight="1" x14ac:dyDescent="0.3">
      <c r="A851" s="56">
        <v>16</v>
      </c>
      <c r="B851" s="54" t="s">
        <v>3714</v>
      </c>
      <c r="C851" s="1" t="s">
        <v>1959</v>
      </c>
      <c r="D851" s="1" t="s">
        <v>1960</v>
      </c>
      <c r="E851" s="1" t="s">
        <v>22</v>
      </c>
      <c r="F851" s="1" t="s">
        <v>22</v>
      </c>
      <c r="G851" s="1" t="s">
        <v>22</v>
      </c>
      <c r="H851" s="1" t="s">
        <v>22</v>
      </c>
      <c r="I851" s="1" t="s">
        <v>22</v>
      </c>
      <c r="J851" s="1" t="s">
        <v>22</v>
      </c>
      <c r="K851" s="1" t="s">
        <v>22</v>
      </c>
      <c r="L851" s="1" t="s">
        <v>22</v>
      </c>
      <c r="M851" s="102" t="s">
        <v>22</v>
      </c>
      <c r="N851" s="1" t="s">
        <v>22</v>
      </c>
      <c r="O851" s="1" t="s">
        <v>22</v>
      </c>
      <c r="P851" s="1" t="s">
        <v>22</v>
      </c>
      <c r="Q851" s="97">
        <f>IFERROR(INDEX(BP:BP, MATCH(R851, BN:BN, 0)), "")</f>
        <v>1</v>
      </c>
      <c r="R851" s="1" t="s">
        <v>2116</v>
      </c>
      <c r="S851" s="1" t="s">
        <v>769</v>
      </c>
      <c r="T851" s="1" t="s">
        <v>22</v>
      </c>
      <c r="U851" s="1" t="s">
        <v>22</v>
      </c>
      <c r="V851" s="1" t="s">
        <v>22</v>
      </c>
      <c r="W851" s="1" t="s">
        <v>2124</v>
      </c>
      <c r="X851" s="1" t="s">
        <v>2125</v>
      </c>
      <c r="Y851" s="1" t="s">
        <v>22</v>
      </c>
      <c r="Z851" s="1" t="s">
        <v>22</v>
      </c>
      <c r="AA851" s="1" t="s">
        <v>22</v>
      </c>
      <c r="AB851" s="4" t="s">
        <v>22</v>
      </c>
      <c r="AC851" s="4" t="s">
        <v>22</v>
      </c>
      <c r="BN851" s="1" t="str">
        <v>BIOENERGY EUROPE</v>
      </c>
      <c r="BO851" t="s">
        <v>3300</v>
      </c>
      <c r="BP851" cm="1">
        <f t="array" ref="BP851">SUM(IF(FREQUENCY(IF($R$2:$R$3000=BO851, MATCH($C$2:$C$3000, $C$2:$C$3000, 0)), ROW($C$2:$C$3000)-ROW($C$2)+1), 1))</f>
        <v>1</v>
      </c>
      <c r="BV851" t="str">
        <v>BIOENERGY EUROPE</v>
      </c>
      <c r="BW851" cm="1">
        <f t="array" ref="BW851">SUM(--(FREQUENCY(IF($R$2:$R$1538=BV851, MATCH($C$2:$C$1538, $C$2:$C$1538, 0)), ROW($C$2:$C$1538)-ROW($C$2)+1)&gt;0))</f>
        <v>1</v>
      </c>
    </row>
    <row r="852" spans="1:75" ht="31.8" customHeight="1" x14ac:dyDescent="0.3">
      <c r="A852" s="56">
        <v>15</v>
      </c>
      <c r="B852" s="54" t="s">
        <v>3713</v>
      </c>
      <c r="C852" s="1" t="s">
        <v>1959</v>
      </c>
      <c r="D852" s="1" t="s">
        <v>1960</v>
      </c>
      <c r="E852" s="1" t="s">
        <v>22</v>
      </c>
      <c r="F852" s="1" t="s">
        <v>22</v>
      </c>
      <c r="G852" s="1" t="s">
        <v>22</v>
      </c>
      <c r="H852" s="1" t="s">
        <v>22</v>
      </c>
      <c r="I852" s="1" t="s">
        <v>22</v>
      </c>
      <c r="J852" s="1" t="s">
        <v>22</v>
      </c>
      <c r="K852" s="1" t="s">
        <v>22</v>
      </c>
      <c r="L852" s="1" t="s">
        <v>22</v>
      </c>
      <c r="M852" s="102" t="s">
        <v>22</v>
      </c>
      <c r="N852" s="1" t="s">
        <v>22</v>
      </c>
      <c r="O852" s="1" t="s">
        <v>22</v>
      </c>
      <c r="P852" s="1" t="s">
        <v>22</v>
      </c>
      <c r="Q852" s="97">
        <f>IFERROR(INDEX(BP:BP, MATCH(R852, BN:BN, 0)), "")</f>
        <v>1</v>
      </c>
      <c r="R852" s="1" t="s">
        <v>1967</v>
      </c>
      <c r="S852" s="1" t="s">
        <v>449</v>
      </c>
      <c r="T852" s="1" t="s">
        <v>22</v>
      </c>
      <c r="U852" s="1" t="s">
        <v>1968</v>
      </c>
      <c r="V852" s="1" t="s">
        <v>22</v>
      </c>
      <c r="W852" s="1" t="s">
        <v>1969</v>
      </c>
      <c r="X852" s="1" t="s">
        <v>564</v>
      </c>
      <c r="Y852" s="1" t="s">
        <v>1970</v>
      </c>
      <c r="Z852" s="1" t="s">
        <v>1971</v>
      </c>
      <c r="AA852" s="1" t="s">
        <v>1972</v>
      </c>
      <c r="AB852" s="4" t="s">
        <v>22</v>
      </c>
      <c r="AC852" s="4" t="s">
        <v>22</v>
      </c>
      <c r="BN852" s="93" t="str">
        <v>ENERGY EFFICIENCY IN INDUSTRIAL PROCESSES ASBL</v>
      </c>
      <c r="BO852" t="s">
        <v>3310</v>
      </c>
      <c r="BP852" cm="1">
        <f t="array" ref="BP852">SUM(IF(FREQUENCY(IF($R$2:$R$3000=BO852, MATCH($C$2:$C$3000, $C$2:$C$3000, 0)), ROW($C$2:$C$3000)-ROW($C$2)+1), 1))</f>
        <v>1</v>
      </c>
      <c r="BV852" t="str">
        <v>ENERGY EFFICIENCY IN INDUSTRIAL PROCESSES ASBL</v>
      </c>
      <c r="BW852" cm="1">
        <f t="array" ref="BW852">SUM(--(FREQUENCY(IF($R$2:$R$1538=BV852, MATCH($C$2:$C$1538, $C$2:$C$1538, 0)), ROW($C$2:$C$1538)-ROW($C$2)+1)&gt;0))</f>
        <v>1</v>
      </c>
    </row>
    <row r="853" spans="1:75" ht="31.8" customHeight="1" x14ac:dyDescent="0.3">
      <c r="A853" s="56">
        <v>16</v>
      </c>
      <c r="B853" s="54" t="s">
        <v>3714</v>
      </c>
      <c r="C853" s="1" t="s">
        <v>1959</v>
      </c>
      <c r="D853" s="1" t="s">
        <v>1960</v>
      </c>
      <c r="E853" s="1" t="s">
        <v>22</v>
      </c>
      <c r="F853" s="1" t="s">
        <v>22</v>
      </c>
      <c r="G853" s="1" t="s">
        <v>22</v>
      </c>
      <c r="H853" s="1" t="s">
        <v>22</v>
      </c>
      <c r="I853" s="1" t="s">
        <v>22</v>
      </c>
      <c r="J853" s="1" t="s">
        <v>22</v>
      </c>
      <c r="K853" s="1" t="s">
        <v>22</v>
      </c>
      <c r="L853" s="1" t="s">
        <v>22</v>
      </c>
      <c r="M853" s="102" t="s">
        <v>22</v>
      </c>
      <c r="N853" s="1" t="s">
        <v>22</v>
      </c>
      <c r="O853" s="1" t="s">
        <v>22</v>
      </c>
      <c r="P853" s="1" t="s">
        <v>22</v>
      </c>
      <c r="Q853" s="97">
        <f>IFERROR(INDEX(BP:BP, MATCH(R853, BN:BN, 0)), "")</f>
        <v>1</v>
      </c>
      <c r="R853" s="1" t="s">
        <v>2054</v>
      </c>
      <c r="S853" s="1" t="s">
        <v>2055</v>
      </c>
      <c r="T853" s="1" t="s">
        <v>22</v>
      </c>
      <c r="U853" s="1" t="s">
        <v>22</v>
      </c>
      <c r="V853" s="1" t="s">
        <v>22</v>
      </c>
      <c r="W853" s="1" t="s">
        <v>2056</v>
      </c>
      <c r="X853" s="1" t="s">
        <v>159</v>
      </c>
      <c r="Y853" s="1" t="s">
        <v>2057</v>
      </c>
      <c r="Z853" s="1" t="s">
        <v>22</v>
      </c>
      <c r="AA853" s="1" t="s">
        <v>22</v>
      </c>
      <c r="AB853" s="4" t="s">
        <v>22</v>
      </c>
      <c r="AC853" s="4" t="s">
        <v>22</v>
      </c>
      <c r="BN853" s="1" t="str">
        <v>EUROPEAN SUSTAINABLE ENERGY INNOVATION ALLIANCE - ESEIA, VEREIN FUR FORDERUNG DER EUROPAIESCHEN INNOVATION FUR ERNEUERBARE ENERGIEN</v>
      </c>
      <c r="BO853" t="s">
        <v>3358</v>
      </c>
      <c r="BP853" cm="1">
        <f t="array" ref="BP853">SUM(IF(FREQUENCY(IF($R$2:$R$3000=BO853, MATCH($C$2:$C$3000, $C$2:$C$3000, 0)), ROW($C$2:$C$3000)-ROW($C$2)+1), 1))</f>
        <v>1</v>
      </c>
      <c r="BV853" t="str">
        <v>EUROPEAN SUSTAINABLE ENERGY INNOVATION ALLIANCE - ESEIA, VEREIN FUR FORDERUNG DER EUROPAIESCHEN INNOVATION FUR ERNEUERBARE ENERGIEN</v>
      </c>
      <c r="BW853" cm="1">
        <f t="array" ref="BW853">SUM(--(FREQUENCY(IF($R$2:$R$1538=BV853, MATCH($C$2:$C$1538, $C$2:$C$1538, 0)), ROW($C$2:$C$1538)-ROW($C$2)+1)&gt;0))</f>
        <v>1</v>
      </c>
    </row>
    <row r="854" spans="1:75" ht="31.8" customHeight="1" x14ac:dyDescent="0.3">
      <c r="A854" s="56">
        <v>16</v>
      </c>
      <c r="B854" s="54" t="s">
        <v>3714</v>
      </c>
      <c r="C854" s="1" t="s">
        <v>1959</v>
      </c>
      <c r="D854" s="1" t="s">
        <v>1960</v>
      </c>
      <c r="E854" s="1" t="s">
        <v>22</v>
      </c>
      <c r="F854" s="1" t="s">
        <v>22</v>
      </c>
      <c r="G854" s="1" t="s">
        <v>22</v>
      </c>
      <c r="H854" s="1" t="s">
        <v>22</v>
      </c>
      <c r="I854" s="1" t="s">
        <v>22</v>
      </c>
      <c r="J854" s="1" t="s">
        <v>22</v>
      </c>
      <c r="K854" s="1" t="s">
        <v>22</v>
      </c>
      <c r="L854" s="1" t="s">
        <v>22</v>
      </c>
      <c r="M854" s="102" t="s">
        <v>22</v>
      </c>
      <c r="N854" s="1" t="s">
        <v>22</v>
      </c>
      <c r="O854" s="1" t="s">
        <v>22</v>
      </c>
      <c r="P854" s="1" t="s">
        <v>22</v>
      </c>
      <c r="Q854" s="97">
        <f>IFERROR(INDEX(BP:BP, MATCH(R854, BN:BN, 0)), "")</f>
        <v>1</v>
      </c>
      <c r="R854" s="1" t="s">
        <v>2150</v>
      </c>
      <c r="S854" s="1" t="s">
        <v>2051</v>
      </c>
      <c r="T854" s="1" t="s">
        <v>22</v>
      </c>
      <c r="U854" s="1" t="s">
        <v>22</v>
      </c>
      <c r="V854" s="1" t="s">
        <v>22</v>
      </c>
      <c r="W854" s="1" t="s">
        <v>22</v>
      </c>
      <c r="X854" s="1" t="s">
        <v>22</v>
      </c>
      <c r="Y854" s="1" t="s">
        <v>22</v>
      </c>
      <c r="Z854" s="1" t="s">
        <v>22</v>
      </c>
      <c r="AA854" s="1" t="s">
        <v>22</v>
      </c>
      <c r="AB854" s="4" t="s">
        <v>22</v>
      </c>
      <c r="AC854" s="4" t="s">
        <v>22</v>
      </c>
      <c r="BN854" s="93" t="str">
        <v>METLEN ENERGY &amp; METALS AE</v>
      </c>
      <c r="BO854" t="s">
        <v>3356</v>
      </c>
      <c r="BP854" cm="1">
        <f t="array" ref="BP854">SUM(IF(FREQUENCY(IF($R$2:$R$3000=BO854, MATCH($C$2:$C$3000, $C$2:$C$3000, 0)), ROW($C$2:$C$3000)-ROW($C$2)+1), 1))</f>
        <v>1</v>
      </c>
      <c r="BV854" t="str">
        <v>METLEN ENERGY &amp; METALS AE</v>
      </c>
      <c r="BW854" cm="1">
        <f t="array" ref="BW854">SUM(--(FREQUENCY(IF($R$2:$R$1538=BV854, MATCH($C$2:$C$1538, $C$2:$C$1538, 0)), ROW($C$2:$C$1538)-ROW($C$2)+1)&gt;0))</f>
        <v>1</v>
      </c>
    </row>
    <row r="855" spans="1:75" ht="31.8" customHeight="1" x14ac:dyDescent="0.3">
      <c r="A855" s="56">
        <v>9</v>
      </c>
      <c r="B855" s="54" t="s">
        <v>3686</v>
      </c>
      <c r="C855" s="1" t="s">
        <v>671</v>
      </c>
      <c r="D855" s="1" t="s">
        <v>672</v>
      </c>
      <c r="E855" s="1">
        <v>101073911</v>
      </c>
      <c r="F855" s="21">
        <v>44927</v>
      </c>
      <c r="G855" s="21">
        <v>45838</v>
      </c>
      <c r="H855" s="1" t="s">
        <v>22</v>
      </c>
      <c r="I855" s="1" t="s">
        <v>673</v>
      </c>
      <c r="J855" s="1" t="s">
        <v>22</v>
      </c>
      <c r="K855" s="1" t="s">
        <v>22</v>
      </c>
      <c r="L855" s="1" t="s">
        <v>657</v>
      </c>
      <c r="M855" s="102" t="s">
        <v>674</v>
      </c>
      <c r="N855" s="1" t="s">
        <v>659</v>
      </c>
      <c r="O855" s="1" t="s">
        <v>675</v>
      </c>
      <c r="P855" s="1" t="s">
        <v>408</v>
      </c>
      <c r="Q855" s="97">
        <f>IFERROR(INDEX(BP:BP, MATCH(R855, BN:BN, 0)), "")</f>
        <v>1</v>
      </c>
      <c r="R855" s="1" t="s">
        <v>676</v>
      </c>
      <c r="S855" s="1" t="s">
        <v>132</v>
      </c>
      <c r="T855" s="1" t="s">
        <v>677</v>
      </c>
      <c r="U855" s="1" t="s">
        <v>22</v>
      </c>
      <c r="V855" s="1" t="s">
        <v>22</v>
      </c>
      <c r="W855" s="1" t="s">
        <v>678</v>
      </c>
      <c r="X855" s="1" t="s">
        <v>679</v>
      </c>
      <c r="Y855" s="1" t="s">
        <v>680</v>
      </c>
      <c r="Z855" s="1" t="s">
        <v>22</v>
      </c>
      <c r="AA855" s="1" t="s">
        <v>681</v>
      </c>
      <c r="AB855" s="4" t="s">
        <v>22</v>
      </c>
      <c r="AC855" s="4" t="s">
        <v>22</v>
      </c>
      <c r="BN855" s="1" t="str">
        <v>PURAC BIOCHEM BV</v>
      </c>
      <c r="BO855" t="s">
        <v>3354</v>
      </c>
      <c r="BP855" cm="1">
        <f t="array" ref="BP855">SUM(IF(FREQUENCY(IF($R$2:$R$3000=BO855, MATCH($C$2:$C$3000, $C$2:$C$3000, 0)), ROW($C$2:$C$3000)-ROW($C$2)+1), 1))</f>
        <v>1</v>
      </c>
      <c r="BV855" t="str">
        <v>PURAC BIOCHEM BV</v>
      </c>
      <c r="BW855" cm="1">
        <f t="array" ref="BW855">SUM(--(FREQUENCY(IF($R$2:$R$1538=BV855, MATCH($C$2:$C$1538, $C$2:$C$1538, 0)), ROW($C$2:$C$1538)-ROW($C$2)+1)&gt;0))</f>
        <v>1</v>
      </c>
    </row>
    <row r="856" spans="1:75" ht="31.8" customHeight="1" x14ac:dyDescent="0.3">
      <c r="A856" s="56">
        <v>9</v>
      </c>
      <c r="B856" s="54" t="s">
        <v>3686</v>
      </c>
      <c r="C856" s="1" t="s">
        <v>671</v>
      </c>
      <c r="D856" s="1" t="s">
        <v>672</v>
      </c>
      <c r="E856" s="1">
        <v>101073911</v>
      </c>
      <c r="F856" s="21">
        <v>44927</v>
      </c>
      <c r="G856" s="21">
        <v>45838</v>
      </c>
      <c r="H856" s="1" t="s">
        <v>22</v>
      </c>
      <c r="I856" s="1" t="s">
        <v>673</v>
      </c>
      <c r="J856" s="1" t="s">
        <v>22</v>
      </c>
      <c r="K856" s="1" t="s">
        <v>22</v>
      </c>
      <c r="L856" s="1" t="s">
        <v>657</v>
      </c>
      <c r="M856" s="102" t="s">
        <v>674</v>
      </c>
      <c r="N856" s="1" t="s">
        <v>659</v>
      </c>
      <c r="O856" s="1" t="s">
        <v>675</v>
      </c>
      <c r="P856" s="1" t="s">
        <v>408</v>
      </c>
      <c r="Q856" s="97">
        <f>IFERROR(INDEX(BP:BP, MATCH(R856, BN:BN, 0)), "")</f>
        <v>1</v>
      </c>
      <c r="R856" s="1" t="s">
        <v>676</v>
      </c>
      <c r="S856" s="1" t="s">
        <v>132</v>
      </c>
      <c r="T856" s="1" t="s">
        <v>677</v>
      </c>
      <c r="U856" s="1" t="s">
        <v>22</v>
      </c>
      <c r="V856" s="1" t="s">
        <v>22</v>
      </c>
      <c r="W856" s="1" t="s">
        <v>682</v>
      </c>
      <c r="X856" s="1" t="s">
        <v>683</v>
      </c>
      <c r="Y856" s="1" t="s">
        <v>684</v>
      </c>
      <c r="Z856" s="1" t="s">
        <v>22</v>
      </c>
      <c r="AA856" s="1" t="s">
        <v>685</v>
      </c>
      <c r="AB856" s="4" t="s">
        <v>22</v>
      </c>
      <c r="AC856" s="4" t="s">
        <v>22</v>
      </c>
      <c r="BN856" s="93" t="str">
        <v>SIDENOR ACEROS ESPECIALES SL</v>
      </c>
      <c r="BO856" t="s">
        <v>3352</v>
      </c>
      <c r="BP856" cm="1">
        <f t="array" ref="BP856">SUM(IF(FREQUENCY(IF($R$2:$R$3000=BO856, MATCH($C$2:$C$3000, $C$2:$C$3000, 0)), ROW($C$2:$C$3000)-ROW($C$2)+1), 1))</f>
        <v>1</v>
      </c>
      <c r="BV856" t="str">
        <v>SIDENOR ACEROS ESPECIALES SL</v>
      </c>
      <c r="BW856" cm="1">
        <f t="array" ref="BW856">SUM(--(FREQUENCY(IF($R$2:$R$1538=BV856, MATCH($C$2:$C$1538, $C$2:$C$1538, 0)), ROW($C$2:$C$1538)-ROW($C$2)+1)&gt;0))</f>
        <v>1</v>
      </c>
    </row>
    <row r="857" spans="1:75" ht="31.8" customHeight="1" x14ac:dyDescent="0.3">
      <c r="A857" s="56">
        <v>9</v>
      </c>
      <c r="B857" s="54" t="s">
        <v>3686</v>
      </c>
      <c r="C857" s="1" t="s">
        <v>671</v>
      </c>
      <c r="D857" s="1" t="s">
        <v>672</v>
      </c>
      <c r="E857" s="1">
        <v>101073911</v>
      </c>
      <c r="F857" s="21">
        <v>44927</v>
      </c>
      <c r="G857" s="21">
        <v>45838</v>
      </c>
      <c r="H857" s="1" t="s">
        <v>22</v>
      </c>
      <c r="I857" s="1" t="s">
        <v>673</v>
      </c>
      <c r="J857" s="1" t="s">
        <v>22</v>
      </c>
      <c r="K857" s="1" t="s">
        <v>22</v>
      </c>
      <c r="L857" s="1" t="s">
        <v>657</v>
      </c>
      <c r="M857" s="102" t="s">
        <v>674</v>
      </c>
      <c r="N857" s="1" t="s">
        <v>659</v>
      </c>
      <c r="O857" s="1" t="s">
        <v>675</v>
      </c>
      <c r="P857" s="1" t="s">
        <v>408</v>
      </c>
      <c r="Q857" s="97">
        <f>IFERROR(INDEX(BP:BP, MATCH(R857, BN:BN, 0)), "")</f>
        <v>1</v>
      </c>
      <c r="R857" s="1" t="s">
        <v>676</v>
      </c>
      <c r="S857" s="1" t="s">
        <v>132</v>
      </c>
      <c r="T857" s="1" t="s">
        <v>677</v>
      </c>
      <c r="U857" s="1" t="s">
        <v>22</v>
      </c>
      <c r="V857" s="1" t="s">
        <v>22</v>
      </c>
      <c r="W857" s="1" t="s">
        <v>686</v>
      </c>
      <c r="X857" s="1" t="s">
        <v>22</v>
      </c>
      <c r="Y857" s="1" t="s">
        <v>687</v>
      </c>
      <c r="Z857" s="1" t="s">
        <v>22</v>
      </c>
      <c r="AA857" s="1" t="s">
        <v>688</v>
      </c>
      <c r="AB857" s="4" t="s">
        <v>22</v>
      </c>
      <c r="AC857" s="4" t="s">
        <v>22</v>
      </c>
      <c r="BN857" s="1" t="str">
        <v>WIRTSCHAFT UND INFRASTRUKTUR GMBH &amp; CO PLANUNGS KG</v>
      </c>
      <c r="BO857" t="s">
        <v>3349</v>
      </c>
      <c r="BP857" cm="1">
        <f t="array" ref="BP857">SUM(IF(FREQUENCY(IF($R$2:$R$3000=BO857, MATCH($C$2:$C$3000, $C$2:$C$3000, 0)), ROW($C$2:$C$3000)-ROW($C$2)+1), 1))</f>
        <v>1</v>
      </c>
      <c r="BV857" t="str">
        <v>WIRTSCHAFT UND INFRASTRUKTUR GMBH &amp; CO PLANUNGS KG</v>
      </c>
      <c r="BW857" cm="1">
        <f t="array" ref="BW857">SUM(--(FREQUENCY(IF($R$2:$R$1538=BV857, MATCH($C$2:$C$1538, $C$2:$C$1538, 0)), ROW($C$2:$C$1538)-ROW($C$2)+1)&gt;0))</f>
        <v>1</v>
      </c>
    </row>
    <row r="858" spans="1:75" ht="31.8" customHeight="1" x14ac:dyDescent="0.3">
      <c r="A858" s="56">
        <v>9</v>
      </c>
      <c r="B858" s="54" t="s">
        <v>3686</v>
      </c>
      <c r="C858" s="1" t="s">
        <v>671</v>
      </c>
      <c r="D858" s="1" t="s">
        <v>672</v>
      </c>
      <c r="E858" s="1">
        <v>101073911</v>
      </c>
      <c r="F858" s="21">
        <v>44927</v>
      </c>
      <c r="G858" s="21">
        <v>45838</v>
      </c>
      <c r="H858" s="1" t="s">
        <v>22</v>
      </c>
      <c r="I858" s="1" t="s">
        <v>673</v>
      </c>
      <c r="J858" s="1" t="s">
        <v>22</v>
      </c>
      <c r="K858" s="1" t="s">
        <v>22</v>
      </c>
      <c r="L858" s="1" t="s">
        <v>657</v>
      </c>
      <c r="M858" s="102" t="s">
        <v>674</v>
      </c>
      <c r="N858" s="1" t="s">
        <v>659</v>
      </c>
      <c r="O858" s="1" t="s">
        <v>675</v>
      </c>
      <c r="P858" s="1" t="s">
        <v>689</v>
      </c>
      <c r="Q858" s="97">
        <f>IFERROR(INDEX(BP:BP, MATCH(R858, BN:BN, 0)), "")</f>
        <v>1</v>
      </c>
      <c r="R858" s="1" t="s">
        <v>690</v>
      </c>
      <c r="S858" s="1" t="s">
        <v>132</v>
      </c>
      <c r="T858" s="1" t="s">
        <v>691</v>
      </c>
      <c r="U858" s="1" t="s">
        <v>22</v>
      </c>
      <c r="V858" s="1" t="s">
        <v>22</v>
      </c>
      <c r="W858" s="1" t="s">
        <v>22</v>
      </c>
      <c r="X858" s="1" t="s">
        <v>22</v>
      </c>
      <c r="Y858" s="1" t="s">
        <v>22</v>
      </c>
      <c r="Z858" s="1" t="s">
        <v>22</v>
      </c>
      <c r="AA858" s="1" t="s">
        <v>22</v>
      </c>
      <c r="AB858" s="4" t="s">
        <v>22</v>
      </c>
      <c r="AC858" s="4" t="s">
        <v>22</v>
      </c>
      <c r="BN858" s="93" t="str">
        <v>ATMOSFERIA PROJECTS, SL</v>
      </c>
      <c r="BO858" t="s">
        <v>3347</v>
      </c>
      <c r="BP858" cm="1">
        <f t="array" ref="BP858">SUM(IF(FREQUENCY(IF($R$2:$R$3000=BO858, MATCH($C$2:$C$3000, $C$2:$C$3000, 0)), ROW($C$2:$C$3000)-ROW($C$2)+1), 1))</f>
        <v>1</v>
      </c>
      <c r="BV858" t="str">
        <v>ATMOSFERIA PROJECTS, SL</v>
      </c>
      <c r="BW858" cm="1">
        <f t="array" ref="BW858">SUM(--(FREQUENCY(IF($R$2:$R$1538=BV858, MATCH($C$2:$C$1538, $C$2:$C$1538, 0)), ROW($C$2:$C$1538)-ROW($C$2)+1)&gt;0))</f>
        <v>1</v>
      </c>
    </row>
    <row r="859" spans="1:75" ht="31.8" customHeight="1" x14ac:dyDescent="0.3">
      <c r="A859" s="56">
        <v>9</v>
      </c>
      <c r="B859" s="54" t="s">
        <v>3686</v>
      </c>
      <c r="C859" s="1" t="s">
        <v>671</v>
      </c>
      <c r="D859" s="1" t="s">
        <v>672</v>
      </c>
      <c r="E859" s="1">
        <v>101073911</v>
      </c>
      <c r="F859" s="21">
        <v>44927</v>
      </c>
      <c r="G859" s="21">
        <v>45838</v>
      </c>
      <c r="H859" s="1" t="s">
        <v>22</v>
      </c>
      <c r="I859" s="1" t="s">
        <v>673</v>
      </c>
      <c r="J859" s="1" t="s">
        <v>22</v>
      </c>
      <c r="K859" s="1" t="s">
        <v>22</v>
      </c>
      <c r="L859" s="1" t="s">
        <v>657</v>
      </c>
      <c r="M859" s="102" t="s">
        <v>674</v>
      </c>
      <c r="N859" s="1" t="s">
        <v>659</v>
      </c>
      <c r="O859" s="1" t="s">
        <v>675</v>
      </c>
      <c r="P859" s="1" t="s">
        <v>457</v>
      </c>
      <c r="Q859" s="97">
        <f>IFERROR(INDEX(BP:BP, MATCH(R859, BN:BN, 0)), "")</f>
        <v>1</v>
      </c>
      <c r="R859" s="1" t="s">
        <v>694</v>
      </c>
      <c r="S859" s="1" t="s">
        <v>36</v>
      </c>
      <c r="T859" s="1" t="s">
        <v>695</v>
      </c>
      <c r="U859" s="1" t="s">
        <v>22</v>
      </c>
      <c r="V859" s="1" t="s">
        <v>22</v>
      </c>
      <c r="W859" s="1" t="s">
        <v>22</v>
      </c>
      <c r="X859" s="1" t="s">
        <v>22</v>
      </c>
      <c r="Y859" s="1" t="s">
        <v>22</v>
      </c>
      <c r="Z859" s="1" t="s">
        <v>22</v>
      </c>
      <c r="AA859" s="1" t="s">
        <v>22</v>
      </c>
      <c r="AB859" s="4" t="s">
        <v>22</v>
      </c>
      <c r="AC859" s="4" t="s">
        <v>22</v>
      </c>
      <c r="BN859" s="1" t="str">
        <v>IREN SPA</v>
      </c>
      <c r="BO859" t="s">
        <v>3345</v>
      </c>
      <c r="BP859" cm="1">
        <f t="array" ref="BP859">SUM(IF(FREQUENCY(IF($R$2:$R$3000=BO859, MATCH($C$2:$C$3000, $C$2:$C$3000, 0)), ROW($C$2:$C$3000)-ROW($C$2)+1), 1))</f>
        <v>1</v>
      </c>
      <c r="BV859" t="str">
        <v>IREN SPA</v>
      </c>
      <c r="BW859" cm="1">
        <f t="array" ref="BW859">SUM(--(FREQUENCY(IF($R$2:$R$1538=BV859, MATCH($C$2:$C$1538, $C$2:$C$1538, 0)), ROW($C$2:$C$1538)-ROW($C$2)+1)&gt;0))</f>
        <v>1</v>
      </c>
    </row>
    <row r="860" spans="1:75" ht="31.8" customHeight="1" x14ac:dyDescent="0.3">
      <c r="A860" s="56">
        <v>9</v>
      </c>
      <c r="B860" s="54" t="s">
        <v>3686</v>
      </c>
      <c r="C860" s="1" t="s">
        <v>671</v>
      </c>
      <c r="D860" s="1" t="s">
        <v>672</v>
      </c>
      <c r="E860" s="1">
        <v>101073911</v>
      </c>
      <c r="F860" s="21">
        <v>44927</v>
      </c>
      <c r="G860" s="21">
        <v>45838</v>
      </c>
      <c r="H860" s="1" t="s">
        <v>22</v>
      </c>
      <c r="I860" s="1" t="s">
        <v>673</v>
      </c>
      <c r="J860" s="1" t="s">
        <v>22</v>
      </c>
      <c r="K860" s="1" t="s">
        <v>22</v>
      </c>
      <c r="L860" s="1" t="s">
        <v>657</v>
      </c>
      <c r="M860" s="102" t="s">
        <v>674</v>
      </c>
      <c r="N860" s="1" t="s">
        <v>659</v>
      </c>
      <c r="O860" s="1" t="s">
        <v>675</v>
      </c>
      <c r="P860" s="1" t="s">
        <v>457</v>
      </c>
      <c r="Q860" s="97">
        <f>IFERROR(INDEX(BP:BP, MATCH(R860, BN:BN, 0)), "")</f>
        <v>1</v>
      </c>
      <c r="R860" s="1" t="s">
        <v>692</v>
      </c>
      <c r="S860" s="1" t="s">
        <v>110</v>
      </c>
      <c r="T860" s="1" t="s">
        <v>693</v>
      </c>
      <c r="U860" s="1" t="s">
        <v>22</v>
      </c>
      <c r="V860" s="1" t="s">
        <v>22</v>
      </c>
      <c r="W860" s="1" t="s">
        <v>22</v>
      </c>
      <c r="X860" s="1" t="s">
        <v>22</v>
      </c>
      <c r="Y860" s="1" t="s">
        <v>22</v>
      </c>
      <c r="Z860" s="1" t="s">
        <v>22</v>
      </c>
      <c r="AA860" s="1" t="s">
        <v>22</v>
      </c>
      <c r="AB860" s="4" t="s">
        <v>22</v>
      </c>
      <c r="AC860" s="4" t="s">
        <v>22</v>
      </c>
      <c r="BN860" s="93" t="str">
        <v>NOVAMONT SPA</v>
      </c>
      <c r="BO860" t="s">
        <v>3341</v>
      </c>
      <c r="BP860" cm="1">
        <f t="array" ref="BP860">SUM(IF(FREQUENCY(IF($R$2:$R$3000=BO860, MATCH($C$2:$C$3000, $C$2:$C$3000, 0)), ROW($C$2:$C$3000)-ROW($C$2)+1), 1))</f>
        <v>1</v>
      </c>
      <c r="BV860" t="str">
        <v>NOVAMONT SPA</v>
      </c>
      <c r="BW860" cm="1">
        <f t="array" ref="BW860">SUM(--(FREQUENCY(IF($R$2:$R$1538=BV860, MATCH($C$2:$C$1538, $C$2:$C$1538, 0)), ROW($C$2:$C$1538)-ROW($C$2)+1)&gt;0))</f>
        <v>1</v>
      </c>
    </row>
    <row r="861" spans="1:75" ht="31.8" customHeight="1" x14ac:dyDescent="0.3">
      <c r="A861" s="56">
        <v>16</v>
      </c>
      <c r="B861" s="54" t="s">
        <v>3714</v>
      </c>
      <c r="C861" s="1" t="s">
        <v>2452</v>
      </c>
      <c r="D861" s="1" t="s">
        <v>2453</v>
      </c>
      <c r="E861" s="1">
        <v>101083936</v>
      </c>
      <c r="F861" s="21">
        <v>44866</v>
      </c>
      <c r="G861" s="21">
        <v>45961</v>
      </c>
      <c r="H861" s="1" t="s">
        <v>22</v>
      </c>
      <c r="I861" s="1" t="s">
        <v>2454</v>
      </c>
      <c r="J861" s="1" t="s">
        <v>22</v>
      </c>
      <c r="K861" s="1" t="s">
        <v>22</v>
      </c>
      <c r="L861" s="1" t="s">
        <v>42</v>
      </c>
      <c r="M861" s="102" t="s">
        <v>2455</v>
      </c>
      <c r="N861" s="1" t="s">
        <v>1328</v>
      </c>
      <c r="O861" s="1" t="s">
        <v>2456</v>
      </c>
      <c r="P861" s="1" t="s">
        <v>22</v>
      </c>
      <c r="Q861" s="97">
        <f>IFERROR(INDEX(BP:BP, MATCH(R861, BN:BN, 0)), "")</f>
        <v>1</v>
      </c>
      <c r="R861" s="1" t="s">
        <v>231</v>
      </c>
      <c r="S861" s="1" t="s">
        <v>121</v>
      </c>
      <c r="T861" s="1" t="s">
        <v>2467</v>
      </c>
      <c r="U861" s="1" t="s">
        <v>22</v>
      </c>
      <c r="V861" s="1" t="s">
        <v>22</v>
      </c>
      <c r="W861" s="1" t="s">
        <v>22</v>
      </c>
      <c r="X861" s="1" t="s">
        <v>22</v>
      </c>
      <c r="Y861" s="1" t="s">
        <v>22</v>
      </c>
      <c r="Z861" s="1" t="s">
        <v>22</v>
      </c>
      <c r="AA861" s="1" t="s">
        <v>22</v>
      </c>
      <c r="AB861" s="4" t="s">
        <v>22</v>
      </c>
      <c r="AC861" s="4" t="s">
        <v>22</v>
      </c>
      <c r="BN861" s="1" t="str">
        <v>TOTALENERGIES CORBION BV</v>
      </c>
      <c r="BO861" t="s">
        <v>3339</v>
      </c>
      <c r="BP861" cm="1">
        <f t="array" ref="BP861">SUM(IF(FREQUENCY(IF($R$2:$R$3000=BO861, MATCH($C$2:$C$3000, $C$2:$C$3000, 0)), ROW($C$2:$C$3000)-ROW($C$2)+1), 1))</f>
        <v>1</v>
      </c>
      <c r="BV861" t="str">
        <v>TOTALENERGIES CORBION BV</v>
      </c>
      <c r="BW861" cm="1">
        <f t="array" ref="BW861">SUM(--(FREQUENCY(IF($R$2:$R$1538=BV861, MATCH($C$2:$C$1538, $C$2:$C$1538, 0)), ROW($C$2:$C$1538)-ROW($C$2)+1)&gt;0))</f>
        <v>1</v>
      </c>
    </row>
    <row r="862" spans="1:75" ht="31.8" customHeight="1" x14ac:dyDescent="0.3">
      <c r="A862" s="56">
        <v>16</v>
      </c>
      <c r="B862" s="54" t="s">
        <v>3714</v>
      </c>
      <c r="C862" s="1" t="s">
        <v>2452</v>
      </c>
      <c r="D862" s="1" t="s">
        <v>2453</v>
      </c>
      <c r="E862" s="1">
        <v>101083936</v>
      </c>
      <c r="F862" s="21">
        <v>44866</v>
      </c>
      <c r="G862" s="21">
        <v>45961</v>
      </c>
      <c r="H862" s="1" t="s">
        <v>22</v>
      </c>
      <c r="I862" s="1" t="s">
        <v>2454</v>
      </c>
      <c r="J862" s="1" t="s">
        <v>22</v>
      </c>
      <c r="K862" s="1" t="s">
        <v>22</v>
      </c>
      <c r="L862" s="1" t="s">
        <v>42</v>
      </c>
      <c r="M862" s="102" t="s">
        <v>2455</v>
      </c>
      <c r="N862" s="1" t="s">
        <v>1328</v>
      </c>
      <c r="O862" s="1" t="s">
        <v>2456</v>
      </c>
      <c r="P862" s="1" t="s">
        <v>22</v>
      </c>
      <c r="Q862" s="97">
        <f>IFERROR(INDEX(BP:BP, MATCH(R862, BN:BN, 0)), "")</f>
        <v>1</v>
      </c>
      <c r="R862" s="1" t="s">
        <v>1433</v>
      </c>
      <c r="S862" s="1" t="s">
        <v>61</v>
      </c>
      <c r="T862" s="1" t="s">
        <v>2465</v>
      </c>
      <c r="U862" s="1" t="s">
        <v>22</v>
      </c>
      <c r="V862" s="1" t="s">
        <v>22</v>
      </c>
      <c r="W862" s="1" t="s">
        <v>22</v>
      </c>
      <c r="X862" s="1" t="s">
        <v>22</v>
      </c>
      <c r="Y862" s="1" t="s">
        <v>22</v>
      </c>
      <c r="Z862" s="1" t="s">
        <v>22</v>
      </c>
      <c r="AA862" s="1" t="s">
        <v>22</v>
      </c>
      <c r="AB862" s="4" t="s">
        <v>22</v>
      </c>
      <c r="AC862" s="4" t="s">
        <v>22</v>
      </c>
      <c r="BN862" s="93" t="str">
        <v>University College Dublin</v>
      </c>
      <c r="BO862" t="s">
        <v>3337</v>
      </c>
      <c r="BP862" cm="1">
        <f t="array" ref="BP862">SUM(IF(FREQUENCY(IF($R$2:$R$3000=BO862, MATCH($C$2:$C$3000, $C$2:$C$3000, 0)), ROW($C$2:$C$3000)-ROW($C$2)+1), 1))</f>
        <v>1</v>
      </c>
      <c r="BV862" t="str">
        <v>University College Dublin</v>
      </c>
      <c r="BW862" cm="1">
        <f t="array" ref="BW862">SUM(--(FREQUENCY(IF($R$2:$R$1538=BV862, MATCH($C$2:$C$1538, $C$2:$C$1538, 0)), ROW($C$2:$C$1538)-ROW($C$2)+1)&gt;0))</f>
        <v>1</v>
      </c>
    </row>
    <row r="863" spans="1:75" ht="31.8" customHeight="1" x14ac:dyDescent="0.3">
      <c r="A863" s="56">
        <v>16</v>
      </c>
      <c r="B863" s="54" t="s">
        <v>3714</v>
      </c>
      <c r="C863" s="1" t="s">
        <v>2452</v>
      </c>
      <c r="D863" s="1" t="s">
        <v>2453</v>
      </c>
      <c r="E863" s="1">
        <v>101083936</v>
      </c>
      <c r="F863" s="21">
        <v>44866</v>
      </c>
      <c r="G863" s="21">
        <v>45961</v>
      </c>
      <c r="H863" s="1" t="s">
        <v>22</v>
      </c>
      <c r="I863" s="1" t="s">
        <v>2454</v>
      </c>
      <c r="J863" s="1" t="s">
        <v>22</v>
      </c>
      <c r="K863" s="1" t="s">
        <v>22</v>
      </c>
      <c r="L863" s="1" t="s">
        <v>42</v>
      </c>
      <c r="M863" s="102" t="s">
        <v>2455</v>
      </c>
      <c r="N863" s="1" t="s">
        <v>1328</v>
      </c>
      <c r="O863" s="1" t="s">
        <v>2456</v>
      </c>
      <c r="P863" s="1" t="s">
        <v>22</v>
      </c>
      <c r="Q863" s="97">
        <f>IFERROR(INDEX(BP:BP, MATCH(R863, BN:BN, 0)), "")</f>
        <v>1</v>
      </c>
      <c r="R863" s="1" t="s">
        <v>2470</v>
      </c>
      <c r="S863" s="1" t="s">
        <v>517</v>
      </c>
      <c r="T863" s="1" t="s">
        <v>2471</v>
      </c>
      <c r="U863" s="1" t="s">
        <v>22</v>
      </c>
      <c r="V863" s="1" t="s">
        <v>22</v>
      </c>
      <c r="W863" s="1" t="s">
        <v>22</v>
      </c>
      <c r="X863" s="1" t="s">
        <v>22</v>
      </c>
      <c r="Y863" s="1" t="s">
        <v>22</v>
      </c>
      <c r="Z863" s="1" t="s">
        <v>22</v>
      </c>
      <c r="AA863" s="1" t="s">
        <v>22</v>
      </c>
      <c r="AB863" s="4" t="s">
        <v>22</v>
      </c>
      <c r="AC863" s="4" t="s">
        <v>22</v>
      </c>
      <c r="BN863" s="1" t="str">
        <v>AB AMBER GRID</v>
      </c>
      <c r="BO863" t="s">
        <v>3335</v>
      </c>
      <c r="BP863" cm="1">
        <f t="array" ref="BP863">SUM(IF(FREQUENCY(IF($R$2:$R$3000=BO863, MATCH($C$2:$C$3000, $C$2:$C$3000, 0)), ROW($C$2:$C$3000)-ROW($C$2)+1), 1))</f>
        <v>1</v>
      </c>
      <c r="BV863" t="str">
        <v>AB AMBER GRID</v>
      </c>
      <c r="BW863" cm="1">
        <f t="array" ref="BW863">SUM(--(FREQUENCY(IF($R$2:$R$1538=BV863, MATCH($C$2:$C$1538, $C$2:$C$1538, 0)), ROW($C$2:$C$1538)-ROW($C$2)+1)&gt;0))</f>
        <v>1</v>
      </c>
    </row>
    <row r="864" spans="1:75" ht="31.8" customHeight="1" x14ac:dyDescent="0.3">
      <c r="A864" s="56">
        <v>16</v>
      </c>
      <c r="B864" s="54" t="s">
        <v>3714</v>
      </c>
      <c r="C864" s="1" t="s">
        <v>2452</v>
      </c>
      <c r="D864" s="1" t="s">
        <v>2453</v>
      </c>
      <c r="E864" s="1">
        <v>101083936</v>
      </c>
      <c r="F864" s="21">
        <v>44866</v>
      </c>
      <c r="G864" s="21">
        <v>45961</v>
      </c>
      <c r="H864" s="1" t="s">
        <v>22</v>
      </c>
      <c r="I864" s="1" t="s">
        <v>2454</v>
      </c>
      <c r="J864" s="1" t="s">
        <v>22</v>
      </c>
      <c r="K864" s="1" t="s">
        <v>22</v>
      </c>
      <c r="L864" s="1" t="s">
        <v>42</v>
      </c>
      <c r="M864" s="102" t="s">
        <v>2455</v>
      </c>
      <c r="N864" s="1" t="s">
        <v>1328</v>
      </c>
      <c r="O864" s="1" t="s">
        <v>2456</v>
      </c>
      <c r="P864" s="1" t="s">
        <v>22</v>
      </c>
      <c r="Q864" s="97">
        <f>IFERROR(INDEX(BP:BP, MATCH(R864, BN:BN, 0)), "")</f>
        <v>2</v>
      </c>
      <c r="R864" s="1" t="s">
        <v>2468</v>
      </c>
      <c r="S864" s="1" t="s">
        <v>316</v>
      </c>
      <c r="T864" s="1" t="s">
        <v>2469</v>
      </c>
      <c r="U864" s="1" t="s">
        <v>22</v>
      </c>
      <c r="V864" s="1" t="s">
        <v>22</v>
      </c>
      <c r="W864" s="1" t="s">
        <v>22</v>
      </c>
      <c r="X864" s="1" t="s">
        <v>22</v>
      </c>
      <c r="Y864" s="1" t="s">
        <v>22</v>
      </c>
      <c r="Z864" s="1" t="s">
        <v>22</v>
      </c>
      <c r="AA864" s="1" t="s">
        <v>22</v>
      </c>
      <c r="AB864" s="4" t="s">
        <v>22</v>
      </c>
      <c r="AC864" s="4" t="s">
        <v>22</v>
      </c>
      <c r="BN864" s="93" t="str">
        <v>AGCS GAS CLEARING AND SETTLEMENT AG</v>
      </c>
      <c r="BO864" t="s">
        <v>3333</v>
      </c>
      <c r="BP864" cm="1">
        <f t="array" ref="BP864">SUM(IF(FREQUENCY(IF($R$2:$R$3000=BO864, MATCH($C$2:$C$3000, $C$2:$C$3000, 0)), ROW($C$2:$C$3000)-ROW($C$2)+1), 1))</f>
        <v>1</v>
      </c>
      <c r="BV864" t="str">
        <v>AGCS GAS CLEARING AND SETTLEMENT AG</v>
      </c>
      <c r="BW864" cm="1">
        <f t="array" ref="BW864">SUM(--(FREQUENCY(IF($R$2:$R$1538=BV864, MATCH($C$2:$C$1538, $C$2:$C$1538, 0)), ROW($C$2:$C$1538)-ROW($C$2)+1)&gt;0))</f>
        <v>1</v>
      </c>
    </row>
    <row r="865" spans="1:75" ht="31.8" customHeight="1" x14ac:dyDescent="0.3">
      <c r="A865" s="56">
        <v>16</v>
      </c>
      <c r="B865" s="54" t="s">
        <v>3714</v>
      </c>
      <c r="C865" s="1" t="s">
        <v>2452</v>
      </c>
      <c r="D865" s="1" t="s">
        <v>2453</v>
      </c>
      <c r="E865" s="1">
        <v>101083936</v>
      </c>
      <c r="F865" s="21">
        <v>44866</v>
      </c>
      <c r="G865" s="21">
        <v>45961</v>
      </c>
      <c r="H865" s="1" t="s">
        <v>22</v>
      </c>
      <c r="I865" s="1" t="s">
        <v>2454</v>
      </c>
      <c r="J865" s="1" t="s">
        <v>22</v>
      </c>
      <c r="K865" s="1" t="s">
        <v>22</v>
      </c>
      <c r="L865" s="1" t="s">
        <v>42</v>
      </c>
      <c r="M865" s="102" t="s">
        <v>2455</v>
      </c>
      <c r="N865" s="1" t="s">
        <v>1328</v>
      </c>
      <c r="O865" s="1" t="s">
        <v>2456</v>
      </c>
      <c r="P865" s="1" t="s">
        <v>22</v>
      </c>
      <c r="Q865" s="97">
        <f>IFERROR(INDEX(BP:BP, MATCH(R865, BN:BN, 0)), "")</f>
        <v>1</v>
      </c>
      <c r="R865" s="1" t="s">
        <v>2457</v>
      </c>
      <c r="S865" s="1" t="s">
        <v>110</v>
      </c>
      <c r="T865" s="1" t="s">
        <v>2458</v>
      </c>
      <c r="U865" s="1" t="s">
        <v>22</v>
      </c>
      <c r="V865" s="1" t="s">
        <v>22</v>
      </c>
      <c r="W865" s="1" t="s">
        <v>22</v>
      </c>
      <c r="X865" s="1" t="s">
        <v>22</v>
      </c>
      <c r="Y865" s="1" t="s">
        <v>22</v>
      </c>
      <c r="Z865" s="1" t="s">
        <v>22</v>
      </c>
      <c r="AA865" s="1" t="s">
        <v>22</v>
      </c>
      <c r="AB865" s="4" t="s">
        <v>22</v>
      </c>
      <c r="AC865" s="4" t="s">
        <v>22</v>
      </c>
      <c r="BN865" s="1" t="str">
        <v>ASOCIACION ESPANOLA DE BIOGAS</v>
      </c>
      <c r="BO865" t="s">
        <v>3331</v>
      </c>
      <c r="BP865" cm="1">
        <f t="array" ref="BP865">SUM(IF(FREQUENCY(IF($R$2:$R$3000=BO865, MATCH($C$2:$C$3000, $C$2:$C$3000, 0)), ROW($C$2:$C$3000)-ROW($C$2)+1), 1))</f>
        <v>1</v>
      </c>
      <c r="BV865" t="str">
        <v>ASOCIACION ESPANOLA DE BIOGAS</v>
      </c>
      <c r="BW865" cm="1">
        <f t="array" ref="BW865">SUM(--(FREQUENCY(IF($R$2:$R$1538=BV865, MATCH($C$2:$C$1538, $C$2:$C$1538, 0)), ROW($C$2:$C$1538)-ROW($C$2)+1)&gt;0))</f>
        <v>1</v>
      </c>
    </row>
    <row r="866" spans="1:75" ht="31.8" customHeight="1" x14ac:dyDescent="0.3">
      <c r="A866" s="56">
        <v>16</v>
      </c>
      <c r="B866" s="54" t="s">
        <v>3714</v>
      </c>
      <c r="C866" s="1" t="s">
        <v>2452</v>
      </c>
      <c r="D866" s="1" t="s">
        <v>2453</v>
      </c>
      <c r="E866" s="1">
        <v>101083936</v>
      </c>
      <c r="F866" s="21">
        <v>44866</v>
      </c>
      <c r="G866" s="21">
        <v>45961</v>
      </c>
      <c r="H866" s="1" t="s">
        <v>22</v>
      </c>
      <c r="I866" s="1" t="s">
        <v>2454</v>
      </c>
      <c r="J866" s="1" t="s">
        <v>22</v>
      </c>
      <c r="K866" s="1" t="s">
        <v>22</v>
      </c>
      <c r="L866" s="1" t="s">
        <v>42</v>
      </c>
      <c r="M866" s="102" t="s">
        <v>2455</v>
      </c>
      <c r="N866" s="1" t="s">
        <v>1328</v>
      </c>
      <c r="O866" s="1" t="s">
        <v>2456</v>
      </c>
      <c r="P866" s="1" t="s">
        <v>689</v>
      </c>
      <c r="Q866" s="97">
        <f>IFERROR(INDEX(BP:BP, MATCH(R866, BN:BN, 0)), "")</f>
        <v>1</v>
      </c>
      <c r="R866" s="1" t="s">
        <v>1173</v>
      </c>
      <c r="S866" s="1" t="s">
        <v>110</v>
      </c>
      <c r="T866" s="1" t="s">
        <v>1318</v>
      </c>
      <c r="U866" s="1" t="s">
        <v>2459</v>
      </c>
      <c r="V866" s="1" t="s">
        <v>22</v>
      </c>
      <c r="W866" s="1" t="s">
        <v>2460</v>
      </c>
      <c r="X866" s="1" t="s">
        <v>2461</v>
      </c>
      <c r="Y866" s="1" t="s">
        <v>2462</v>
      </c>
      <c r="Z866" s="1" t="s">
        <v>2463</v>
      </c>
      <c r="AA866" s="1" t="s">
        <v>2464</v>
      </c>
      <c r="AB866" s="4" t="s">
        <v>22</v>
      </c>
      <c r="AC866" s="4" t="s">
        <v>22</v>
      </c>
      <c r="BN866" s="93" t="str">
        <v>ASSOCIATION OF ISSUING BODIES</v>
      </c>
      <c r="BO866" t="s">
        <v>3329</v>
      </c>
      <c r="BP866" cm="1">
        <f t="array" ref="BP866">SUM(IF(FREQUENCY(IF($R$2:$R$3000=BO866, MATCH($C$2:$C$3000, $C$2:$C$3000, 0)), ROW($C$2:$C$3000)-ROW($C$2)+1), 1))</f>
        <v>1</v>
      </c>
      <c r="BV866" t="str">
        <v>ASSOCIATION OF ISSUING BODIES</v>
      </c>
      <c r="BW866" cm="1">
        <f t="array" ref="BW866">SUM(--(FREQUENCY(IF($R$2:$R$1538=BV866, MATCH($C$2:$C$1538, $C$2:$C$1538, 0)), ROW($C$2:$C$1538)-ROW($C$2)+1)&gt;0))</f>
        <v>1</v>
      </c>
    </row>
    <row r="867" spans="1:75" ht="31.8" customHeight="1" x14ac:dyDescent="0.3">
      <c r="A867" s="56">
        <v>16</v>
      </c>
      <c r="B867" s="54" t="s">
        <v>3714</v>
      </c>
      <c r="C867" s="1" t="s">
        <v>2452</v>
      </c>
      <c r="D867" s="1" t="s">
        <v>2453</v>
      </c>
      <c r="E867" s="1">
        <v>101083936</v>
      </c>
      <c r="F867" s="21">
        <v>44866</v>
      </c>
      <c r="G867" s="21">
        <v>45961</v>
      </c>
      <c r="H867" s="1" t="s">
        <v>22</v>
      </c>
      <c r="I867" s="1" t="s">
        <v>2454</v>
      </c>
      <c r="J867" s="1" t="s">
        <v>22</v>
      </c>
      <c r="K867" s="1" t="s">
        <v>22</v>
      </c>
      <c r="L867" s="1" t="s">
        <v>42</v>
      </c>
      <c r="M867" s="102" t="s">
        <v>2455</v>
      </c>
      <c r="N867" s="1" t="s">
        <v>1328</v>
      </c>
      <c r="O867" s="1" t="s">
        <v>2456</v>
      </c>
      <c r="P867" s="1" t="s">
        <v>22</v>
      </c>
      <c r="Q867" s="97">
        <f>IFERROR(INDEX(BP:BP, MATCH(R867, BN:BN, 0)), "")</f>
        <v>2</v>
      </c>
      <c r="R867" s="1" t="s">
        <v>1891</v>
      </c>
      <c r="S867" s="1" t="s">
        <v>28</v>
      </c>
      <c r="T867" s="1" t="s">
        <v>2465</v>
      </c>
      <c r="U867" s="1" t="s">
        <v>22</v>
      </c>
      <c r="V867" s="1" t="s">
        <v>22</v>
      </c>
      <c r="W867" s="1" t="s">
        <v>22</v>
      </c>
      <c r="X867" s="1" t="s">
        <v>22</v>
      </c>
      <c r="Y867" s="1" t="s">
        <v>22</v>
      </c>
      <c r="Z867" s="1" t="s">
        <v>22</v>
      </c>
      <c r="AA867" s="1" t="s">
        <v>22</v>
      </c>
      <c r="AB867" s="4" t="s">
        <v>22</v>
      </c>
      <c r="AC867" s="4" t="s">
        <v>22</v>
      </c>
      <c r="BN867" s="1" t="str">
        <v>BIOGAS-E - PLATFORM VOOR IMPLEMENTATIE VAN ANAEROBE VERGISTING IN VLAANDEREN VZW</v>
      </c>
      <c r="BO867" t="s">
        <v>3327</v>
      </c>
      <c r="BP867" cm="1">
        <f t="array" ref="BP867">SUM(IF(FREQUENCY(IF($R$2:$R$3000=BO867, MATCH($C$2:$C$3000, $C$2:$C$3000, 0)), ROW($C$2:$C$3000)-ROW($C$2)+1), 1))</f>
        <v>1</v>
      </c>
      <c r="BV867" t="str">
        <v>BIOGAS-E - PLATFORM VOOR IMPLEMENTATIE VAN ANAEROBE VERGISTING IN VLAANDEREN VZW</v>
      </c>
      <c r="BW867" cm="1">
        <f t="array" ref="BW867">SUM(--(FREQUENCY(IF($R$2:$R$1538=BV867, MATCH($C$2:$C$1538, $C$2:$C$1538, 0)), ROW($C$2:$C$1538)-ROW($C$2)+1)&gt;0))</f>
        <v>2</v>
      </c>
    </row>
    <row r="868" spans="1:75" ht="31.8" customHeight="1" x14ac:dyDescent="0.3">
      <c r="A868" s="56">
        <v>16</v>
      </c>
      <c r="B868" s="54" t="s">
        <v>3714</v>
      </c>
      <c r="C868" s="1" t="s">
        <v>2452</v>
      </c>
      <c r="D868" s="1" t="s">
        <v>2453</v>
      </c>
      <c r="E868" s="1">
        <v>101083936</v>
      </c>
      <c r="F868" s="21">
        <v>44866</v>
      </c>
      <c r="G868" s="21">
        <v>45961</v>
      </c>
      <c r="H868" s="1" t="s">
        <v>22</v>
      </c>
      <c r="I868" s="1" t="s">
        <v>2454</v>
      </c>
      <c r="J868" s="1" t="s">
        <v>22</v>
      </c>
      <c r="K868" s="1" t="s">
        <v>22</v>
      </c>
      <c r="L868" s="1" t="s">
        <v>42</v>
      </c>
      <c r="M868" s="102" t="s">
        <v>2455</v>
      </c>
      <c r="N868" s="1" t="s">
        <v>1328</v>
      </c>
      <c r="O868" s="1" t="s">
        <v>2456</v>
      </c>
      <c r="P868" s="1" t="s">
        <v>22</v>
      </c>
      <c r="Q868" s="97">
        <f>IFERROR(INDEX(BP:BP, MATCH(R868, BN:BN, 0)), "")</f>
        <v>1</v>
      </c>
      <c r="R868" s="1" t="s">
        <v>2477</v>
      </c>
      <c r="S868" s="1" t="s">
        <v>38</v>
      </c>
      <c r="T868" s="1" t="s">
        <v>2478</v>
      </c>
      <c r="U868" s="1" t="s">
        <v>22</v>
      </c>
      <c r="V868" s="1" t="s">
        <v>22</v>
      </c>
      <c r="W868" s="1" t="s">
        <v>22</v>
      </c>
      <c r="X868" s="1" t="s">
        <v>22</v>
      </c>
      <c r="Y868" s="1" t="s">
        <v>22</v>
      </c>
      <c r="Z868" s="1" t="s">
        <v>22</v>
      </c>
      <c r="AA868" s="1" t="s">
        <v>22</v>
      </c>
      <c r="AB868" s="4" t="s">
        <v>22</v>
      </c>
      <c r="AC868" s="4" t="s">
        <v>22</v>
      </c>
      <c r="BN868" s="93" t="str">
        <v>CESKA BIOPLYNOVA ASOCIACE ZS</v>
      </c>
      <c r="BO868" t="s">
        <v>3325</v>
      </c>
      <c r="BP868" cm="1">
        <f t="array" ref="BP868">SUM(IF(FREQUENCY(IF($R$2:$R$3000=BO868, MATCH($C$2:$C$3000, $C$2:$C$3000, 0)), ROW($C$2:$C$3000)-ROW($C$2)+1), 1))</f>
        <v>3</v>
      </c>
      <c r="BV868" t="str">
        <v>CESKA BIOPLYNOVA ASOCIACE ZS</v>
      </c>
      <c r="BW868" cm="1">
        <f t="array" ref="BW868">SUM(--(FREQUENCY(IF($R$2:$R$1538=BV868, MATCH($C$2:$C$1538, $C$2:$C$1538, 0)), ROW($C$2:$C$1538)-ROW($C$2)+1)&gt;0))</f>
        <v>1</v>
      </c>
    </row>
    <row r="869" spans="1:75" ht="31.8" customHeight="1" x14ac:dyDescent="0.3">
      <c r="A869" s="56">
        <v>16</v>
      </c>
      <c r="B869" s="54" t="s">
        <v>3714</v>
      </c>
      <c r="C869" s="1" t="s">
        <v>2452</v>
      </c>
      <c r="D869" s="1" t="s">
        <v>2453</v>
      </c>
      <c r="E869" s="1">
        <v>101083936</v>
      </c>
      <c r="F869" s="21">
        <v>44866</v>
      </c>
      <c r="G869" s="21">
        <v>45961</v>
      </c>
      <c r="H869" s="1" t="s">
        <v>22</v>
      </c>
      <c r="I869" s="1" t="s">
        <v>2454</v>
      </c>
      <c r="J869" s="1" t="s">
        <v>22</v>
      </c>
      <c r="K869" s="1" t="s">
        <v>22</v>
      </c>
      <c r="L869" s="1" t="s">
        <v>42</v>
      </c>
      <c r="M869" s="102" t="s">
        <v>2455</v>
      </c>
      <c r="N869" s="1" t="s">
        <v>1328</v>
      </c>
      <c r="O869" s="1" t="s">
        <v>2456</v>
      </c>
      <c r="P869" s="1" t="s">
        <v>22</v>
      </c>
      <c r="Q869" s="97">
        <f>IFERROR(INDEX(BP:BP, MATCH(R869, BN:BN, 0)), "")</f>
        <v>1</v>
      </c>
      <c r="R869" s="1" t="s">
        <v>2474</v>
      </c>
      <c r="S869" s="1" t="s">
        <v>28</v>
      </c>
      <c r="T869" s="1" t="s">
        <v>2475</v>
      </c>
      <c r="U869" s="1" t="s">
        <v>22</v>
      </c>
      <c r="V869" s="1" t="s">
        <v>22</v>
      </c>
      <c r="W869" s="1" t="s">
        <v>22</v>
      </c>
      <c r="X869" s="1" t="s">
        <v>22</v>
      </c>
      <c r="Y869" s="1" t="s">
        <v>22</v>
      </c>
      <c r="Z869" s="1" t="s">
        <v>22</v>
      </c>
      <c r="AA869" s="1" t="s">
        <v>22</v>
      </c>
      <c r="AB869" s="4" t="s">
        <v>22</v>
      </c>
      <c r="AC869" s="4" t="s">
        <v>22</v>
      </c>
      <c r="BN869" s="1" t="str">
        <v>CIB-CONSORZIO ITALIANO BIOGAS E GASSIFICAZIONE</v>
      </c>
      <c r="BO869" t="s">
        <v>3323</v>
      </c>
      <c r="BP869" cm="1">
        <f t="array" ref="BP869">SUM(IF(FREQUENCY(IF($R$2:$R$3000=BO869, MATCH($C$2:$C$3000, $C$2:$C$3000, 0)), ROW($C$2:$C$3000)-ROW($C$2)+1), 1))</f>
        <v>1</v>
      </c>
      <c r="BV869" t="str">
        <v>CIB-CONSORZIO ITALIANO BIOGAS E GASSIFICAZIONE</v>
      </c>
      <c r="BW869" cm="1">
        <f t="array" ref="BW869">SUM(--(FREQUENCY(IF($R$2:$R$1538=BV869, MATCH($C$2:$C$1538, $C$2:$C$1538, 0)), ROW($C$2:$C$1538)-ROW($C$2)+1)&gt;0))</f>
        <v>1</v>
      </c>
    </row>
    <row r="870" spans="1:75" ht="31.8" customHeight="1" x14ac:dyDescent="0.3">
      <c r="A870" s="56">
        <v>16</v>
      </c>
      <c r="B870" s="54" t="s">
        <v>3714</v>
      </c>
      <c r="C870" s="1" t="s">
        <v>2452</v>
      </c>
      <c r="D870" s="1" t="s">
        <v>2453</v>
      </c>
      <c r="E870" s="1">
        <v>101083936</v>
      </c>
      <c r="F870" s="21">
        <v>44866</v>
      </c>
      <c r="G870" s="21">
        <v>45961</v>
      </c>
      <c r="H870" s="1" t="s">
        <v>22</v>
      </c>
      <c r="I870" s="1" t="s">
        <v>2454</v>
      </c>
      <c r="J870" s="1" t="s">
        <v>22</v>
      </c>
      <c r="K870" s="1" t="s">
        <v>22</v>
      </c>
      <c r="L870" s="1" t="s">
        <v>42</v>
      </c>
      <c r="M870" s="102" t="s">
        <v>2455</v>
      </c>
      <c r="N870" s="1" t="s">
        <v>1328</v>
      </c>
      <c r="O870" s="1" t="s">
        <v>2456</v>
      </c>
      <c r="P870" s="1" t="s">
        <v>22</v>
      </c>
      <c r="Q870" s="97">
        <f>IFERROR(INDEX(BP:BP, MATCH(R870, BN:BN, 0)), "")</f>
        <v>1</v>
      </c>
      <c r="R870" s="1" t="s">
        <v>2472</v>
      </c>
      <c r="S870" s="1" t="s">
        <v>38</v>
      </c>
      <c r="T870" s="1" t="s">
        <v>2473</v>
      </c>
      <c r="U870" s="1" t="s">
        <v>22</v>
      </c>
      <c r="V870" s="1" t="s">
        <v>22</v>
      </c>
      <c r="W870" s="1" t="s">
        <v>22</v>
      </c>
      <c r="X870" s="1" t="s">
        <v>22</v>
      </c>
      <c r="Y870" s="1" t="s">
        <v>22</v>
      </c>
      <c r="Z870" s="1" t="s">
        <v>22</v>
      </c>
      <c r="AA870" s="1" t="s">
        <v>22</v>
      </c>
      <c r="AB870" s="4" t="s">
        <v>22</v>
      </c>
      <c r="AC870" s="4" t="s">
        <v>22</v>
      </c>
      <c r="BN870" s="93" t="str">
        <v>DEUTSCHE ENERGIE-AGENTUR GMBH</v>
      </c>
      <c r="BO870" t="s">
        <v>3320</v>
      </c>
      <c r="BP870" cm="1">
        <f t="array" ref="BP870">SUM(IF(FREQUENCY(IF($R$2:$R$3000=BO870, MATCH($C$2:$C$3000, $C$2:$C$3000, 0)), ROW($C$2:$C$3000)-ROW($C$2)+1), 1))</f>
        <v>1</v>
      </c>
      <c r="BV870" t="str">
        <v>DEUTSCHE ENERGIE-AGENTUR GMBH</v>
      </c>
      <c r="BW870" cm="1">
        <f t="array" ref="BW870">SUM(--(FREQUENCY(IF($R$2:$R$1538=BV870, MATCH($C$2:$C$1538, $C$2:$C$1538, 0)), ROW($C$2:$C$1538)-ROW($C$2)+1)&gt;0))</f>
        <v>1</v>
      </c>
    </row>
    <row r="871" spans="1:75" ht="31.8" customHeight="1" x14ac:dyDescent="0.3">
      <c r="A871" s="56">
        <v>16</v>
      </c>
      <c r="B871" s="54" t="s">
        <v>3714</v>
      </c>
      <c r="C871" s="1" t="s">
        <v>2452</v>
      </c>
      <c r="D871" s="1" t="s">
        <v>2453</v>
      </c>
      <c r="E871" s="1">
        <v>101083936</v>
      </c>
      <c r="F871" s="21">
        <v>44866</v>
      </c>
      <c r="G871" s="21">
        <v>45961</v>
      </c>
      <c r="H871" s="1" t="s">
        <v>22</v>
      </c>
      <c r="I871" s="1" t="s">
        <v>2454</v>
      </c>
      <c r="J871" s="1" t="s">
        <v>22</v>
      </c>
      <c r="K871" s="1" t="s">
        <v>22</v>
      </c>
      <c r="L871" s="1" t="s">
        <v>42</v>
      </c>
      <c r="M871" s="102" t="s">
        <v>2455</v>
      </c>
      <c r="N871" s="1" t="s">
        <v>1328</v>
      </c>
      <c r="O871" s="1" t="s">
        <v>2456</v>
      </c>
      <c r="P871" s="1" t="s">
        <v>22</v>
      </c>
      <c r="Q871" s="97">
        <f>IFERROR(INDEX(BP:BP, MATCH(R871, BN:BN, 0)), "")</f>
        <v>1</v>
      </c>
      <c r="R871" s="1" t="s">
        <v>1128</v>
      </c>
      <c r="S871" s="1" t="s">
        <v>110</v>
      </c>
      <c r="T871" s="1" t="s">
        <v>2476</v>
      </c>
      <c r="U871" s="1" t="s">
        <v>22</v>
      </c>
      <c r="V871" s="1" t="s">
        <v>22</v>
      </c>
      <c r="W871" s="1" t="s">
        <v>22</v>
      </c>
      <c r="X871" s="1" t="s">
        <v>22</v>
      </c>
      <c r="Y871" s="1" t="s">
        <v>22</v>
      </c>
      <c r="Z871" s="1" t="s">
        <v>22</v>
      </c>
      <c r="AA871" s="1" t="s">
        <v>22</v>
      </c>
      <c r="AB871" s="4" t="s">
        <v>22</v>
      </c>
      <c r="AC871" s="4" t="s">
        <v>22</v>
      </c>
      <c r="BN871" s="1" t="str">
        <v>EESTI BIOGAASI ASSOTSIATSIOON</v>
      </c>
      <c r="BO871" t="s">
        <v>3318</v>
      </c>
      <c r="BP871" cm="1">
        <f t="array" ref="BP871">SUM(IF(FREQUENCY(IF($R$2:$R$3000=BO871, MATCH($C$2:$C$3000, $C$2:$C$3000, 0)), ROW($C$2:$C$3000)-ROW($C$2)+1), 1))</f>
        <v>1</v>
      </c>
      <c r="BV871" t="str">
        <v>EESTI BIOGAASI ASSOTSIATSIOON</v>
      </c>
      <c r="BW871" cm="1">
        <f t="array" ref="BW871">SUM(--(FREQUENCY(IF($R$2:$R$1538=BV871, MATCH($C$2:$C$1538, $C$2:$C$1538, 0)), ROW($C$2:$C$1538)-ROW($C$2)+1)&gt;0))</f>
        <v>1</v>
      </c>
    </row>
    <row r="872" spans="1:75" ht="31.8" customHeight="1" x14ac:dyDescent="0.3">
      <c r="A872" s="56">
        <v>16</v>
      </c>
      <c r="B872" s="54" t="s">
        <v>3714</v>
      </c>
      <c r="C872" s="1" t="s">
        <v>2452</v>
      </c>
      <c r="D872" s="1" t="s">
        <v>2453</v>
      </c>
      <c r="E872" s="1">
        <v>101083936</v>
      </c>
      <c r="F872" s="21">
        <v>44866</v>
      </c>
      <c r="G872" s="21">
        <v>45961</v>
      </c>
      <c r="H872" s="1" t="s">
        <v>22</v>
      </c>
      <c r="I872" s="1" t="s">
        <v>2454</v>
      </c>
      <c r="J872" s="1" t="s">
        <v>22</v>
      </c>
      <c r="K872" s="1" t="s">
        <v>22</v>
      </c>
      <c r="L872" s="1" t="s">
        <v>42</v>
      </c>
      <c r="M872" s="102" t="s">
        <v>2455</v>
      </c>
      <c r="N872" s="1" t="s">
        <v>1328</v>
      </c>
      <c r="O872" s="1" t="s">
        <v>2456</v>
      </c>
      <c r="P872" s="1" t="s">
        <v>1273</v>
      </c>
      <c r="Q872" s="97">
        <f>IFERROR(INDEX(BP:BP, MATCH(R872, BN:BN, 0)), "")</f>
        <v>1</v>
      </c>
      <c r="R872" s="1" t="s">
        <v>2479</v>
      </c>
      <c r="S872" s="1" t="s">
        <v>449</v>
      </c>
      <c r="T872" s="2">
        <v>0</v>
      </c>
      <c r="U872" s="1" t="s">
        <v>22</v>
      </c>
      <c r="V872" s="1" t="s">
        <v>22</v>
      </c>
      <c r="W872" s="1" t="s">
        <v>22</v>
      </c>
      <c r="X872" s="1" t="s">
        <v>22</v>
      </c>
      <c r="Y872" s="1" t="s">
        <v>22</v>
      </c>
      <c r="Z872" s="1" t="s">
        <v>22</v>
      </c>
      <c r="AA872" s="1" t="s">
        <v>22</v>
      </c>
      <c r="AB872" s="4" t="s">
        <v>22</v>
      </c>
      <c r="AC872" s="4" t="s">
        <v>22</v>
      </c>
      <c r="BN872" s="93" t="str">
        <v>ELERING AS</v>
      </c>
      <c r="BO872" t="s">
        <v>3316</v>
      </c>
      <c r="BP872" cm="1">
        <f t="array" ref="BP872">SUM(IF(FREQUENCY(IF($R$2:$R$3000=BO872, MATCH($C$2:$C$3000, $C$2:$C$3000, 0)), ROW($C$2:$C$3000)-ROW($C$2)+1), 1))</f>
        <v>1</v>
      </c>
      <c r="BV872" t="str">
        <v>ELERING AS</v>
      </c>
      <c r="BW872" cm="1">
        <f t="array" ref="BW872">SUM(--(FREQUENCY(IF($R$2:$R$1538=BV872, MATCH($C$2:$C$1538, $C$2:$C$1538, 0)), ROW($C$2:$C$1538)-ROW($C$2)+1)&gt;0))</f>
        <v>1</v>
      </c>
    </row>
    <row r="873" spans="1:75" ht="31.8" customHeight="1" x14ac:dyDescent="0.3">
      <c r="A873" s="56">
        <v>16</v>
      </c>
      <c r="B873" s="54" t="s">
        <v>3714</v>
      </c>
      <c r="C873" s="1" t="s">
        <v>2452</v>
      </c>
      <c r="D873" s="1" t="s">
        <v>2453</v>
      </c>
      <c r="E873" s="1">
        <v>101083936</v>
      </c>
      <c r="F873" s="21">
        <v>44866</v>
      </c>
      <c r="G873" s="21">
        <v>45961</v>
      </c>
      <c r="H873" s="1" t="s">
        <v>22</v>
      </c>
      <c r="I873" s="1" t="s">
        <v>2454</v>
      </c>
      <c r="J873" s="1" t="s">
        <v>22</v>
      </c>
      <c r="K873" s="1" t="s">
        <v>22</v>
      </c>
      <c r="L873" s="1" t="s">
        <v>42</v>
      </c>
      <c r="M873" s="102" t="s">
        <v>2455</v>
      </c>
      <c r="N873" s="1" t="s">
        <v>1328</v>
      </c>
      <c r="O873" s="1" t="s">
        <v>2456</v>
      </c>
      <c r="P873" s="1" t="s">
        <v>22</v>
      </c>
      <c r="Q873" s="97">
        <f>IFERROR(INDEX(BP:BP, MATCH(R873, BN:BN, 0)), "")</f>
        <v>1</v>
      </c>
      <c r="R873" s="1" t="s">
        <v>1690</v>
      </c>
      <c r="S873" s="1" t="s">
        <v>132</v>
      </c>
      <c r="T873" s="1" t="s">
        <v>2466</v>
      </c>
      <c r="U873" s="1" t="s">
        <v>22</v>
      </c>
      <c r="V873" s="1" t="s">
        <v>22</v>
      </c>
      <c r="W873" s="1" t="s">
        <v>22</v>
      </c>
      <c r="X873" s="1" t="s">
        <v>22</v>
      </c>
      <c r="Y873" s="1" t="s">
        <v>22</v>
      </c>
      <c r="Z873" s="1" t="s">
        <v>22</v>
      </c>
      <c r="AA873" s="1" t="s">
        <v>22</v>
      </c>
      <c r="AB873" s="4" t="s">
        <v>22</v>
      </c>
      <c r="AC873" s="4" t="s">
        <v>22</v>
      </c>
      <c r="BN873" s="1" t="str">
        <v>ELLINIKOS SYNDESMOS PARAGOGON VIONKOU</v>
      </c>
      <c r="BO873" t="s">
        <v>3374</v>
      </c>
      <c r="BP873" cm="1">
        <f t="array" ref="BP873">SUM(IF(FREQUENCY(IF($R$2:$R$3000=BO873, MATCH($C$2:$C$3000, $C$2:$C$3000, 0)), ROW($C$2:$C$3000)-ROW($C$2)+1), 1))</f>
        <v>1</v>
      </c>
      <c r="BV873" t="str">
        <v>ELLINIKOS SYNDESMOS PARAGOGON VIONKOU</v>
      </c>
      <c r="BW873" cm="1">
        <f t="array" ref="BW873">SUM(--(FREQUENCY(IF($R$2:$R$1538=BV873, MATCH($C$2:$C$1538, $C$2:$C$1538, 0)), ROW($C$2:$C$1538)-ROW($C$2)+1)&gt;0))</f>
        <v>1</v>
      </c>
    </row>
    <row r="874" spans="1:75" ht="31.8" customHeight="1" x14ac:dyDescent="0.3">
      <c r="A874" s="56">
        <v>16</v>
      </c>
      <c r="B874" s="54" t="s">
        <v>3714</v>
      </c>
      <c r="C874" s="1" t="s">
        <v>2480</v>
      </c>
      <c r="D874" s="1" t="s">
        <v>2481</v>
      </c>
      <c r="E874" s="1">
        <v>101172835</v>
      </c>
      <c r="F874" s="21">
        <v>45566</v>
      </c>
      <c r="G874" s="21">
        <v>46660</v>
      </c>
      <c r="H874" s="1" t="s">
        <v>22</v>
      </c>
      <c r="I874" s="1" t="s">
        <v>2482</v>
      </c>
      <c r="J874" s="1" t="s">
        <v>22</v>
      </c>
      <c r="K874" s="1" t="s">
        <v>22</v>
      </c>
      <c r="L874" s="1" t="s">
        <v>42</v>
      </c>
      <c r="M874" s="102" t="s">
        <v>2483</v>
      </c>
      <c r="N874" s="1" t="s">
        <v>2484</v>
      </c>
      <c r="O874" s="1" t="s">
        <v>2485</v>
      </c>
      <c r="P874" s="1" t="s">
        <v>22</v>
      </c>
      <c r="Q874" s="97">
        <f>IFERROR(INDEX(BP:BP, MATCH(R874, BN:BN, 0)), "")</f>
        <v>1</v>
      </c>
      <c r="R874" s="1" t="s">
        <v>2493</v>
      </c>
      <c r="S874" s="1" t="s">
        <v>769</v>
      </c>
      <c r="T874" s="1" t="s">
        <v>2494</v>
      </c>
      <c r="U874" s="1" t="s">
        <v>22</v>
      </c>
      <c r="V874" s="1" t="s">
        <v>22</v>
      </c>
      <c r="W874" s="1" t="s">
        <v>22</v>
      </c>
      <c r="X874" s="1" t="s">
        <v>22</v>
      </c>
      <c r="Y874" s="1" t="s">
        <v>22</v>
      </c>
      <c r="Z874" s="1" t="s">
        <v>22</v>
      </c>
      <c r="AA874" s="1" t="s">
        <v>22</v>
      </c>
      <c r="AB874" s="4" t="s">
        <v>22</v>
      </c>
      <c r="AC874" s="4" t="s">
        <v>22</v>
      </c>
      <c r="BN874" s="93" t="str">
        <v>ENERGINET</v>
      </c>
      <c r="BO874" t="s">
        <v>3380</v>
      </c>
      <c r="BP874" cm="1">
        <f t="array" ref="BP874">SUM(IF(FREQUENCY(IF($R$2:$R$3000=BO874, MATCH($C$2:$C$3000, $C$2:$C$3000, 0)), ROW($C$2:$C$3000)-ROW($C$2)+1), 1))</f>
        <v>1</v>
      </c>
      <c r="BV874" t="str">
        <v>ENERGINET</v>
      </c>
      <c r="BW874" cm="1">
        <f t="array" ref="BW874">SUM(--(FREQUENCY(IF($R$2:$R$1538=BV874, MATCH($C$2:$C$1538, $C$2:$C$1538, 0)), ROW($C$2:$C$1538)-ROW($C$2)+1)&gt;0))</f>
        <v>1</v>
      </c>
    </row>
    <row r="875" spans="1:75" ht="31.8" customHeight="1" x14ac:dyDescent="0.3">
      <c r="A875" s="56">
        <v>16</v>
      </c>
      <c r="B875" s="54" t="s">
        <v>3714</v>
      </c>
      <c r="C875" s="1" t="s">
        <v>2480</v>
      </c>
      <c r="D875" s="1" t="s">
        <v>2481</v>
      </c>
      <c r="E875" s="1">
        <v>101172835</v>
      </c>
      <c r="F875" s="21">
        <v>45566</v>
      </c>
      <c r="G875" s="21">
        <v>46660</v>
      </c>
      <c r="H875" s="1" t="s">
        <v>22</v>
      </c>
      <c r="I875" s="1" t="s">
        <v>2482</v>
      </c>
      <c r="J875" s="1" t="s">
        <v>22</v>
      </c>
      <c r="K875" s="1" t="s">
        <v>22</v>
      </c>
      <c r="L875" s="1" t="s">
        <v>42</v>
      </c>
      <c r="M875" s="102" t="s">
        <v>2483</v>
      </c>
      <c r="N875" s="1" t="s">
        <v>2484</v>
      </c>
      <c r="O875" s="1" t="s">
        <v>2485</v>
      </c>
      <c r="P875" s="1" t="s">
        <v>689</v>
      </c>
      <c r="Q875" s="97">
        <f>IFERROR(INDEX(BP:BP, MATCH(R875, BN:BN, 0)), "")</f>
        <v>1</v>
      </c>
      <c r="R875" s="1" t="s">
        <v>2495</v>
      </c>
      <c r="S875" s="1" t="s">
        <v>121</v>
      </c>
      <c r="T875" s="1" t="s">
        <v>2496</v>
      </c>
      <c r="U875" s="1" t="s">
        <v>22</v>
      </c>
      <c r="V875" s="1" t="s">
        <v>22</v>
      </c>
      <c r="W875" s="1" t="s">
        <v>22</v>
      </c>
      <c r="X875" s="1" t="s">
        <v>22</v>
      </c>
      <c r="Y875" s="1" t="s">
        <v>22</v>
      </c>
      <c r="Z875" s="1" t="s">
        <v>22</v>
      </c>
      <c r="AA875" s="1" t="s">
        <v>22</v>
      </c>
      <c r="AB875" s="4" t="s">
        <v>22</v>
      </c>
      <c r="AC875" s="4" t="s">
        <v>22</v>
      </c>
      <c r="BN875" s="1" t="str">
        <v>FACHVERBAND BIOGAS EV</v>
      </c>
      <c r="BO875" t="s">
        <v>3382</v>
      </c>
      <c r="BP875" cm="1">
        <f t="array" ref="BP875">SUM(IF(FREQUENCY(IF($R$2:$R$3000=BO875, MATCH($C$2:$C$3000, $C$2:$C$3000, 0)), ROW($C$2:$C$3000)-ROW($C$2)+1), 1))</f>
        <v>1</v>
      </c>
      <c r="BV875" t="str">
        <v>FACHVERBAND BIOGAS EV</v>
      </c>
      <c r="BW875" cm="1">
        <f t="array" ref="BW875">SUM(--(FREQUENCY(IF($R$2:$R$1538=BV875, MATCH($C$2:$C$1538, $C$2:$C$1538, 0)), ROW($C$2:$C$1538)-ROW($C$2)+1)&gt;0))</f>
        <v>1</v>
      </c>
    </row>
    <row r="876" spans="1:75" ht="31.8" customHeight="1" x14ac:dyDescent="0.3">
      <c r="A876" s="56">
        <v>16</v>
      </c>
      <c r="B876" s="54" t="s">
        <v>3714</v>
      </c>
      <c r="C876" s="1" t="s">
        <v>2480</v>
      </c>
      <c r="D876" s="1" t="s">
        <v>2481</v>
      </c>
      <c r="E876" s="1">
        <v>101172835</v>
      </c>
      <c r="F876" s="21">
        <v>45566</v>
      </c>
      <c r="G876" s="21">
        <v>46660</v>
      </c>
      <c r="H876" s="1" t="s">
        <v>22</v>
      </c>
      <c r="I876" s="1" t="s">
        <v>2482</v>
      </c>
      <c r="J876" s="1" t="s">
        <v>22</v>
      </c>
      <c r="K876" s="1" t="s">
        <v>22</v>
      </c>
      <c r="L876" s="1" t="s">
        <v>42</v>
      </c>
      <c r="M876" s="102" t="s">
        <v>2483</v>
      </c>
      <c r="N876" s="1" t="s">
        <v>2484</v>
      </c>
      <c r="O876" s="1" t="s">
        <v>2485</v>
      </c>
      <c r="P876" s="1" t="s">
        <v>22</v>
      </c>
      <c r="Q876" s="97">
        <f>IFERROR(INDEX(BP:BP, MATCH(R876, BN:BN, 0)), "")</f>
        <v>1</v>
      </c>
      <c r="R876" s="1" t="s">
        <v>2488</v>
      </c>
      <c r="S876" s="1" t="s">
        <v>132</v>
      </c>
      <c r="T876" s="1" t="s">
        <v>2489</v>
      </c>
      <c r="U876" s="1" t="s">
        <v>22</v>
      </c>
      <c r="V876" s="1" t="s">
        <v>22</v>
      </c>
      <c r="W876" s="1" t="s">
        <v>22</v>
      </c>
      <c r="X876" s="1" t="s">
        <v>22</v>
      </c>
      <c r="Y876" s="1" t="s">
        <v>22</v>
      </c>
      <c r="Z876" s="1" t="s">
        <v>22</v>
      </c>
      <c r="AA876" s="1" t="s">
        <v>22</v>
      </c>
      <c r="AB876" s="4" t="s">
        <v>22</v>
      </c>
      <c r="AC876" s="4" t="s">
        <v>22</v>
      </c>
      <c r="BN876" s="93" t="str">
        <v>FLUXYS BELGIUM SA</v>
      </c>
      <c r="BO876" t="s">
        <v>3384</v>
      </c>
      <c r="BP876" cm="1">
        <f t="array" ref="BP876">SUM(IF(FREQUENCY(IF($R$2:$R$3000=BO876, MATCH($C$2:$C$3000, $C$2:$C$3000, 0)), ROW($C$2:$C$3000)-ROW($C$2)+1), 1))</f>
        <v>1</v>
      </c>
      <c r="BV876" t="str">
        <v>FLUXYS BELGIUM SA</v>
      </c>
      <c r="BW876" cm="1">
        <f t="array" ref="BW876">SUM(--(FREQUENCY(IF($R$2:$R$1538=BV876, MATCH($C$2:$C$1538, $C$2:$C$1538, 0)), ROW($C$2:$C$1538)-ROW($C$2)+1)&gt;0))</f>
        <v>1</v>
      </c>
    </row>
    <row r="877" spans="1:75" ht="31.8" customHeight="1" x14ac:dyDescent="0.3">
      <c r="A877" s="56">
        <v>16</v>
      </c>
      <c r="B877" s="54" t="s">
        <v>3714</v>
      </c>
      <c r="C877" s="1" t="s">
        <v>2480</v>
      </c>
      <c r="D877" s="1" t="s">
        <v>2481</v>
      </c>
      <c r="E877" s="1">
        <v>101172835</v>
      </c>
      <c r="F877" s="21">
        <v>45566</v>
      </c>
      <c r="G877" s="21">
        <v>46660</v>
      </c>
      <c r="H877" s="1" t="s">
        <v>22</v>
      </c>
      <c r="I877" s="1" t="s">
        <v>2482</v>
      </c>
      <c r="J877" s="1" t="s">
        <v>22</v>
      </c>
      <c r="K877" s="1" t="s">
        <v>22</v>
      </c>
      <c r="L877" s="1" t="s">
        <v>42</v>
      </c>
      <c r="M877" s="102" t="s">
        <v>2483</v>
      </c>
      <c r="N877" s="1" t="s">
        <v>2484</v>
      </c>
      <c r="O877" s="1" t="s">
        <v>2485</v>
      </c>
      <c r="P877" s="1" t="s">
        <v>22</v>
      </c>
      <c r="Q877" s="97">
        <f>IFERROR(INDEX(BP:BP, MATCH(R877, BN:BN, 0)), "")</f>
        <v>1</v>
      </c>
      <c r="R877" s="1" t="s">
        <v>2497</v>
      </c>
      <c r="S877" s="1" t="s">
        <v>132</v>
      </c>
      <c r="T877" s="1" t="s">
        <v>2498</v>
      </c>
      <c r="U877" s="1" t="s">
        <v>22</v>
      </c>
      <c r="V877" s="1" t="s">
        <v>22</v>
      </c>
      <c r="W877" s="1" t="s">
        <v>22</v>
      </c>
      <c r="X877" s="1" t="s">
        <v>22</v>
      </c>
      <c r="Y877" s="1" t="s">
        <v>22</v>
      </c>
      <c r="Z877" s="1" t="s">
        <v>22</v>
      </c>
      <c r="AA877" s="1" t="s">
        <v>22</v>
      </c>
      <c r="AB877" s="4" t="s">
        <v>22</v>
      </c>
      <c r="AC877" s="4" t="s">
        <v>22</v>
      </c>
      <c r="BN877" s="1" t="str">
        <v>GENOSSENSCHAFT VSG ASIG</v>
      </c>
      <c r="BO877" t="s">
        <v>3385</v>
      </c>
      <c r="BP877" cm="1">
        <f t="array" ref="BP877">SUM(IF(FREQUENCY(IF($R$2:$R$3000=BO877, MATCH($C$2:$C$3000, $C$2:$C$3000, 0)), ROW($C$2:$C$3000)-ROW($C$2)+1), 1))</f>
        <v>1</v>
      </c>
      <c r="BV877" t="str">
        <v>GENOSSENSCHAFT VSG ASIG</v>
      </c>
      <c r="BW877" cm="1">
        <f t="array" ref="BW877">SUM(--(FREQUENCY(IF($R$2:$R$1538=BV877, MATCH($C$2:$C$1538, $C$2:$C$1538, 0)), ROW($C$2:$C$1538)-ROW($C$2)+1)&gt;0))</f>
        <v>1</v>
      </c>
    </row>
    <row r="878" spans="1:75" ht="31.8" customHeight="1" x14ac:dyDescent="0.3">
      <c r="A878" s="56">
        <v>16</v>
      </c>
      <c r="B878" s="54" t="s">
        <v>3714</v>
      </c>
      <c r="C878" s="1" t="s">
        <v>2480</v>
      </c>
      <c r="D878" s="1" t="s">
        <v>2481</v>
      </c>
      <c r="E878" s="1">
        <v>101172835</v>
      </c>
      <c r="F878" s="21">
        <v>45566</v>
      </c>
      <c r="G878" s="21">
        <v>46660</v>
      </c>
      <c r="H878" s="1" t="s">
        <v>22</v>
      </c>
      <c r="I878" s="1" t="s">
        <v>2482</v>
      </c>
      <c r="J878" s="1" t="s">
        <v>22</v>
      </c>
      <c r="K878" s="1" t="s">
        <v>22</v>
      </c>
      <c r="L878" s="1" t="s">
        <v>42</v>
      </c>
      <c r="M878" s="102" t="s">
        <v>2483</v>
      </c>
      <c r="N878" s="1" t="s">
        <v>2484</v>
      </c>
      <c r="O878" s="1" t="s">
        <v>2485</v>
      </c>
      <c r="P878" s="1" t="s">
        <v>22</v>
      </c>
      <c r="Q878" s="97">
        <f>IFERROR(INDEX(BP:BP, MATCH(R878, BN:BN, 0)), "")</f>
        <v>1</v>
      </c>
      <c r="R878" s="1" t="s">
        <v>360</v>
      </c>
      <c r="S878" s="1" t="s">
        <v>38</v>
      </c>
      <c r="T878" s="1" t="s">
        <v>2492</v>
      </c>
      <c r="U878" s="1" t="s">
        <v>22</v>
      </c>
      <c r="V878" s="1" t="s">
        <v>22</v>
      </c>
      <c r="W878" s="1" t="s">
        <v>22</v>
      </c>
      <c r="X878" s="1" t="s">
        <v>22</v>
      </c>
      <c r="Y878" s="1" t="s">
        <v>22</v>
      </c>
      <c r="Z878" s="1" t="s">
        <v>22</v>
      </c>
      <c r="AA878" s="1" t="s">
        <v>22</v>
      </c>
      <c r="AB878" s="4" t="s">
        <v>22</v>
      </c>
      <c r="AC878" s="4" t="s">
        <v>22</v>
      </c>
      <c r="BN878" s="93" t="str">
        <v>GOSPODARSKA ZBORNICA SLOVENIJE</v>
      </c>
      <c r="BO878" t="s">
        <v>3387</v>
      </c>
      <c r="BP878" cm="1">
        <f t="array" ref="BP878">SUM(IF(FREQUENCY(IF($R$2:$R$3000=BO878, MATCH($C$2:$C$3000, $C$2:$C$3000, 0)), ROW($C$2:$C$3000)-ROW($C$2)+1), 1))</f>
        <v>1</v>
      </c>
      <c r="BV878" t="str">
        <v>GOSPODARSKA ZBORNICA SLOVENIJE</v>
      </c>
      <c r="BW878" cm="1">
        <f t="array" ref="BW878">SUM(--(FREQUENCY(IF($R$2:$R$1538=BV878, MATCH($C$2:$C$1538, $C$2:$C$1538, 0)), ROW($C$2:$C$1538)-ROW($C$2)+1)&gt;0))</f>
        <v>1</v>
      </c>
    </row>
    <row r="879" spans="1:75" ht="31.8" customHeight="1" x14ac:dyDescent="0.3">
      <c r="A879" s="56">
        <v>16</v>
      </c>
      <c r="B879" s="54" t="s">
        <v>3714</v>
      </c>
      <c r="C879" s="1" t="s">
        <v>2480</v>
      </c>
      <c r="D879" s="1" t="s">
        <v>2481</v>
      </c>
      <c r="E879" s="1">
        <v>101172835</v>
      </c>
      <c r="F879" s="21">
        <v>45566</v>
      </c>
      <c r="G879" s="21">
        <v>46660</v>
      </c>
      <c r="H879" s="1" t="s">
        <v>22</v>
      </c>
      <c r="I879" s="1" t="s">
        <v>2482</v>
      </c>
      <c r="J879" s="1" t="s">
        <v>22</v>
      </c>
      <c r="K879" s="1" t="s">
        <v>22</v>
      </c>
      <c r="L879" s="1" t="s">
        <v>42</v>
      </c>
      <c r="M879" s="102" t="s">
        <v>2483</v>
      </c>
      <c r="N879" s="1" t="s">
        <v>2484</v>
      </c>
      <c r="O879" s="1" t="s">
        <v>2485</v>
      </c>
      <c r="P879" s="1" t="s">
        <v>22</v>
      </c>
      <c r="Q879" s="97">
        <f>IFERROR(INDEX(BP:BP, MATCH(R879, BN:BN, 0)), "")</f>
        <v>1</v>
      </c>
      <c r="R879" s="1" t="s">
        <v>946</v>
      </c>
      <c r="S879" s="1" t="s">
        <v>47</v>
      </c>
      <c r="T879" s="1" t="s">
        <v>2499</v>
      </c>
      <c r="U879" s="1" t="s">
        <v>22</v>
      </c>
      <c r="V879" s="1" t="s">
        <v>22</v>
      </c>
      <c r="W879" s="1" t="s">
        <v>22</v>
      </c>
      <c r="X879" s="1" t="s">
        <v>22</v>
      </c>
      <c r="Y879" s="1" t="s">
        <v>22</v>
      </c>
      <c r="Z879" s="1" t="s">
        <v>22</v>
      </c>
      <c r="AA879" s="1" t="s">
        <v>22</v>
      </c>
      <c r="AB879" s="4" t="s">
        <v>22</v>
      </c>
      <c r="AC879" s="4" t="s">
        <v>22</v>
      </c>
      <c r="BN879" s="1" t="str">
        <v>GRDF SA</v>
      </c>
      <c r="BO879" t="s">
        <v>3390</v>
      </c>
      <c r="BP879" cm="1">
        <f t="array" ref="BP879">SUM(IF(FREQUENCY(IF($R$2:$R$3000=BO879, MATCH($C$2:$C$3000, $C$2:$C$3000, 0)), ROW($C$2:$C$3000)-ROW($C$2)+1), 1))</f>
        <v>1</v>
      </c>
      <c r="BV879" t="str">
        <v>GRDF SA</v>
      </c>
      <c r="BW879" cm="1">
        <f t="array" ref="BW879">SUM(--(FREQUENCY(IF($R$2:$R$1538=BV879, MATCH($C$2:$C$1538, $C$2:$C$1538, 0)), ROW($C$2:$C$1538)-ROW($C$2)+1)&gt;0))</f>
        <v>1</v>
      </c>
    </row>
    <row r="880" spans="1:75" ht="31.8" customHeight="1" x14ac:dyDescent="0.3">
      <c r="A880" s="56">
        <v>16</v>
      </c>
      <c r="B880" s="54" t="s">
        <v>3714</v>
      </c>
      <c r="C880" s="1" t="s">
        <v>2480</v>
      </c>
      <c r="D880" s="1" t="s">
        <v>2481</v>
      </c>
      <c r="E880" s="1">
        <v>101172835</v>
      </c>
      <c r="F880" s="21">
        <v>45566</v>
      </c>
      <c r="G880" s="21">
        <v>46660</v>
      </c>
      <c r="H880" s="1" t="s">
        <v>22</v>
      </c>
      <c r="I880" s="1" t="s">
        <v>2482</v>
      </c>
      <c r="J880" s="1" t="s">
        <v>22</v>
      </c>
      <c r="K880" s="1" t="s">
        <v>22</v>
      </c>
      <c r="L880" s="1" t="s">
        <v>42</v>
      </c>
      <c r="M880" s="102" t="s">
        <v>2483</v>
      </c>
      <c r="N880" s="1" t="s">
        <v>2484</v>
      </c>
      <c r="O880" s="1" t="s">
        <v>2485</v>
      </c>
      <c r="P880" s="1" t="s">
        <v>22</v>
      </c>
      <c r="Q880" s="97">
        <f>IFERROR(INDEX(BP:BP, MATCH(R880, BN:BN, 0)), "")</f>
        <v>3</v>
      </c>
      <c r="R880" s="1" t="s">
        <v>2500</v>
      </c>
      <c r="S880" s="1" t="s">
        <v>238</v>
      </c>
      <c r="T880" s="1" t="s">
        <v>2501</v>
      </c>
      <c r="U880" s="1" t="s">
        <v>22</v>
      </c>
      <c r="V880" s="1" t="s">
        <v>22</v>
      </c>
      <c r="W880" s="1" t="s">
        <v>22</v>
      </c>
      <c r="X880" s="1" t="s">
        <v>22</v>
      </c>
      <c r="Y880" s="1" t="s">
        <v>22</v>
      </c>
      <c r="Z880" s="1" t="s">
        <v>22</v>
      </c>
      <c r="AA880" s="1" t="s">
        <v>22</v>
      </c>
      <c r="AB880" s="4" t="s">
        <v>22</v>
      </c>
      <c r="AC880" s="4" t="s">
        <v>22</v>
      </c>
      <c r="BN880" s="93" t="str">
        <v>HRVATSKA UDRUGA PROIZVODACA BIOPLINA</v>
      </c>
      <c r="BO880" t="s">
        <v>3392</v>
      </c>
      <c r="BP880" cm="1">
        <f t="array" ref="BP880">SUM(IF(FREQUENCY(IF($R$2:$R$3000=BO880, MATCH($C$2:$C$3000, $C$2:$C$3000, 0)), ROW($C$2:$C$3000)-ROW($C$2)+1), 1))</f>
        <v>1</v>
      </c>
      <c r="BV880" t="str">
        <v>HRVATSKA UDRUGA PROIZVODACA BIOPLINA</v>
      </c>
      <c r="BW880" cm="1">
        <f t="array" ref="BW880">SUM(--(FREQUENCY(IF($R$2:$R$1538=BV880, MATCH($C$2:$C$1538, $C$2:$C$1538, 0)), ROW($C$2:$C$1538)-ROW($C$2)+1)&gt;0))</f>
        <v>1</v>
      </c>
    </row>
    <row r="881" spans="1:75" ht="31.8" customHeight="1" x14ac:dyDescent="0.3">
      <c r="A881" s="56">
        <v>16</v>
      </c>
      <c r="B881" s="54" t="s">
        <v>3714</v>
      </c>
      <c r="C881" s="1" t="s">
        <v>2480</v>
      </c>
      <c r="D881" s="1" t="s">
        <v>2481</v>
      </c>
      <c r="E881" s="1">
        <v>101172835</v>
      </c>
      <c r="F881" s="21">
        <v>45566</v>
      </c>
      <c r="G881" s="21">
        <v>46660</v>
      </c>
      <c r="H881" s="1" t="s">
        <v>22</v>
      </c>
      <c r="I881" s="1" t="s">
        <v>2482</v>
      </c>
      <c r="J881" s="1" t="s">
        <v>22</v>
      </c>
      <c r="K881" s="1" t="s">
        <v>22</v>
      </c>
      <c r="L881" s="1" t="s">
        <v>42</v>
      </c>
      <c r="M881" s="102" t="s">
        <v>2483</v>
      </c>
      <c r="N881" s="1" t="s">
        <v>2484</v>
      </c>
      <c r="O881" s="1" t="s">
        <v>2485</v>
      </c>
      <c r="P881" s="1" t="s">
        <v>22</v>
      </c>
      <c r="Q881" s="97">
        <f>IFERROR(INDEX(BP:BP, MATCH(R881, BN:BN, 0)), "")</f>
        <v>1</v>
      </c>
      <c r="R881" s="1" t="s">
        <v>2490</v>
      </c>
      <c r="S881" s="1" t="s">
        <v>110</v>
      </c>
      <c r="T881" s="1" t="s">
        <v>2491</v>
      </c>
      <c r="U881" s="1" t="s">
        <v>22</v>
      </c>
      <c r="V881" s="1" t="s">
        <v>22</v>
      </c>
      <c r="W881" s="1" t="s">
        <v>22</v>
      </c>
      <c r="X881" s="1" t="s">
        <v>22</v>
      </c>
      <c r="Y881" s="1" t="s">
        <v>22</v>
      </c>
      <c r="Z881" s="1" t="s">
        <v>22</v>
      </c>
      <c r="AA881" s="1" t="s">
        <v>22</v>
      </c>
      <c r="AB881" s="4" t="s">
        <v>22</v>
      </c>
      <c r="AC881" s="4" t="s">
        <v>22</v>
      </c>
      <c r="BN881" s="1" t="str">
        <v>LATVIJAS BIOGAZES ASOCIACIJA</v>
      </c>
      <c r="BO881" t="s">
        <v>3408</v>
      </c>
      <c r="BP881" cm="1">
        <f t="array" ref="BP881">SUM(IF(FREQUENCY(IF($R$2:$R$3000=BO881, MATCH($C$2:$C$3000, $C$2:$C$3000, 0)), ROW($C$2:$C$3000)-ROW($C$2)+1), 1))</f>
        <v>1</v>
      </c>
      <c r="BV881" t="str">
        <v>LATVIJAS BIOGAZES ASOCIACIJA</v>
      </c>
      <c r="BW881" cm="1">
        <f t="array" ref="BW881">SUM(--(FREQUENCY(IF($R$2:$R$1538=BV881, MATCH($C$2:$C$1538, $C$2:$C$1538, 0)), ROW($C$2:$C$1538)-ROW($C$2)+1)&gt;0))</f>
        <v>1</v>
      </c>
    </row>
    <row r="882" spans="1:75" ht="31.8" customHeight="1" x14ac:dyDescent="0.3">
      <c r="A882" s="56">
        <v>16</v>
      </c>
      <c r="B882" s="54" t="s">
        <v>3714</v>
      </c>
      <c r="C882" s="1" t="s">
        <v>2480</v>
      </c>
      <c r="D882" s="1" t="s">
        <v>2481</v>
      </c>
      <c r="E882" s="1">
        <v>101172835</v>
      </c>
      <c r="F882" s="21">
        <v>45566</v>
      </c>
      <c r="G882" s="21">
        <v>46660</v>
      </c>
      <c r="H882" s="1" t="s">
        <v>22</v>
      </c>
      <c r="I882" s="1" t="s">
        <v>2482</v>
      </c>
      <c r="J882" s="1" t="s">
        <v>22</v>
      </c>
      <c r="K882" s="1" t="s">
        <v>22</v>
      </c>
      <c r="L882" s="1" t="s">
        <v>42</v>
      </c>
      <c r="M882" s="102" t="s">
        <v>2483</v>
      </c>
      <c r="N882" s="1" t="s">
        <v>2484</v>
      </c>
      <c r="O882" s="1" t="s">
        <v>2485</v>
      </c>
      <c r="P882" s="1" t="s">
        <v>22</v>
      </c>
      <c r="Q882" s="97">
        <f>IFERROR(INDEX(BP:BP, MATCH(R882, BN:BN, 0)), "")</f>
        <v>1</v>
      </c>
      <c r="R882" s="1" t="s">
        <v>2486</v>
      </c>
      <c r="S882" s="1" t="s">
        <v>132</v>
      </c>
      <c r="T882" s="1" t="s">
        <v>2487</v>
      </c>
      <c r="U882" s="1" t="s">
        <v>22</v>
      </c>
      <c r="V882" s="1" t="s">
        <v>22</v>
      </c>
      <c r="W882" s="1" t="s">
        <v>22</v>
      </c>
      <c r="X882" s="1" t="s">
        <v>22</v>
      </c>
      <c r="Y882" s="1" t="s">
        <v>22</v>
      </c>
      <c r="Z882" s="1" t="s">
        <v>22</v>
      </c>
      <c r="AA882" s="1" t="s">
        <v>22</v>
      </c>
      <c r="AB882" s="4" t="s">
        <v>22</v>
      </c>
      <c r="AC882" s="4" t="s">
        <v>22</v>
      </c>
      <c r="BN882" s="93" t="str">
        <v>NEDGIA SA</v>
      </c>
      <c r="BO882" t="s">
        <v>3413</v>
      </c>
      <c r="BP882" cm="1">
        <f t="array" ref="BP882">SUM(IF(FREQUENCY(IF($R$2:$R$3000=BO882, MATCH($C$2:$C$3000, $C$2:$C$3000, 0)), ROW($C$2:$C$3000)-ROW($C$2)+1), 1))</f>
        <v>1</v>
      </c>
      <c r="BV882" t="str">
        <v>NEDGIA SA</v>
      </c>
      <c r="BW882" cm="1">
        <f t="array" ref="BW882">SUM(--(FREQUENCY(IF($R$2:$R$1538=BV882, MATCH($C$2:$C$1538, $C$2:$C$1538, 0)), ROW($C$2:$C$1538)-ROW($C$2)+1)&gt;0))</f>
        <v>1</v>
      </c>
    </row>
    <row r="883" spans="1:75" ht="31.8" customHeight="1" x14ac:dyDescent="0.3">
      <c r="A883" s="56">
        <v>17</v>
      </c>
      <c r="B883" s="1" t="s">
        <v>3720</v>
      </c>
      <c r="C883" s="1" t="s">
        <v>3602</v>
      </c>
      <c r="D883" s="1" t="s">
        <v>3184</v>
      </c>
      <c r="E883" s="1">
        <v>808814</v>
      </c>
      <c r="F883" s="21">
        <v>43132</v>
      </c>
      <c r="G883" s="21">
        <v>43312</v>
      </c>
      <c r="H883" s="21" t="s">
        <v>2900</v>
      </c>
      <c r="I883" s="1" t="s">
        <v>1911</v>
      </c>
      <c r="J883" s="1" t="s">
        <v>1916</v>
      </c>
      <c r="K883" s="1" t="s">
        <v>3604</v>
      </c>
      <c r="L883" s="47" t="s">
        <v>1219</v>
      </c>
      <c r="M883" s="126" t="s">
        <v>3605</v>
      </c>
      <c r="N883" s="47" t="s">
        <v>1913</v>
      </c>
      <c r="O883" s="1" t="s">
        <v>3601</v>
      </c>
      <c r="P883" s="10" t="s">
        <v>679</v>
      </c>
      <c r="Q883" s="97">
        <f>IFERROR(INDEX(BP:BP, MATCH(R883, BN:BN, 0)), "")</f>
        <v>1</v>
      </c>
      <c r="R883" s="1" t="s">
        <v>3603</v>
      </c>
      <c r="S883" s="1" t="s">
        <v>38</v>
      </c>
      <c r="T883" s="1" t="s">
        <v>1916</v>
      </c>
      <c r="U883" s="26" t="s">
        <v>22</v>
      </c>
      <c r="V883" s="1" t="s">
        <v>3606</v>
      </c>
      <c r="W883" s="1" t="s">
        <v>3612</v>
      </c>
      <c r="X883" s="1" t="s">
        <v>683</v>
      </c>
      <c r="Y883" s="1" t="s">
        <v>3609</v>
      </c>
      <c r="Z883" s="1" t="s">
        <v>3607</v>
      </c>
      <c r="AA883" s="1" t="s">
        <v>3608</v>
      </c>
      <c r="AB883" s="4" t="s">
        <v>3610</v>
      </c>
      <c r="AC883" s="4" t="s">
        <v>3720</v>
      </c>
      <c r="BN883" s="1" t="str">
        <v>NORDION ENERGI AB</v>
      </c>
      <c r="BO883" t="s">
        <v>3415</v>
      </c>
      <c r="BP883" cm="1">
        <f t="array" ref="BP883">SUM(IF(FREQUENCY(IF($R$2:$R$3000=BO883, MATCH($C$2:$C$3000, $C$2:$C$3000, 0)), ROW($C$2:$C$3000)-ROW($C$2)+1), 1))</f>
        <v>1</v>
      </c>
      <c r="BV883" t="str">
        <v>NORDION ENERGI AB</v>
      </c>
      <c r="BW883" cm="1">
        <f t="array" ref="BW883">SUM(--(FREQUENCY(IF($R$2:$R$1538=BV883, MATCH($C$2:$C$1538, $C$2:$C$1538, 0)), ROW($C$2:$C$1538)-ROW($C$2)+1)&gt;0))</f>
        <v>1</v>
      </c>
    </row>
    <row r="884" spans="1:75" ht="31.8" customHeight="1" x14ac:dyDescent="0.3">
      <c r="A884" s="56">
        <v>17</v>
      </c>
      <c r="B884" s="1" t="s">
        <v>3720</v>
      </c>
      <c r="C884" s="1" t="s">
        <v>3602</v>
      </c>
      <c r="D884" s="1" t="s">
        <v>3184</v>
      </c>
      <c r="E884" s="1">
        <v>808814</v>
      </c>
      <c r="F884" s="21">
        <v>43132</v>
      </c>
      <c r="G884" s="21">
        <v>43312</v>
      </c>
      <c r="H884" s="21" t="s">
        <v>2900</v>
      </c>
      <c r="I884" s="1" t="s">
        <v>1911</v>
      </c>
      <c r="J884" s="1" t="s">
        <v>1916</v>
      </c>
      <c r="K884" s="1" t="s">
        <v>3604</v>
      </c>
      <c r="L884" s="47" t="s">
        <v>1219</v>
      </c>
      <c r="M884" s="126" t="s">
        <v>3605</v>
      </c>
      <c r="N884" s="47" t="s">
        <v>1913</v>
      </c>
      <c r="O884" s="1" t="s">
        <v>3601</v>
      </c>
      <c r="P884" s="10" t="s">
        <v>679</v>
      </c>
      <c r="Q884" s="97">
        <f>IFERROR(INDEX(BP:BP, MATCH(R884, BN:BN, 0)), "")</f>
        <v>1</v>
      </c>
      <c r="R884" s="1" t="s">
        <v>3603</v>
      </c>
      <c r="S884" s="1" t="s">
        <v>38</v>
      </c>
      <c r="T884" s="1" t="s">
        <v>1916</v>
      </c>
      <c r="U884" s="26" t="s">
        <v>22</v>
      </c>
      <c r="V884" s="1" t="s">
        <v>3606</v>
      </c>
      <c r="W884" s="1" t="s">
        <v>3611</v>
      </c>
      <c r="X884" s="1" t="s">
        <v>3613</v>
      </c>
      <c r="Y884" s="1" t="s">
        <v>3614</v>
      </c>
      <c r="Z884" s="1" t="s">
        <v>3615</v>
      </c>
      <c r="AA884" s="26" t="s">
        <v>22</v>
      </c>
      <c r="AB884" s="4" t="s">
        <v>3610</v>
      </c>
      <c r="AC884" s="4" t="s">
        <v>22</v>
      </c>
      <c r="BN884" s="93" t="str">
        <v>RENEWABLE ENERGY ASSURANCE LIMITED</v>
      </c>
      <c r="BO884" t="s">
        <v>3417</v>
      </c>
      <c r="BP884" cm="1">
        <f t="array" ref="BP884">SUM(IF(FREQUENCY(IF($R$2:$R$3000=BO884, MATCH($C$2:$C$3000, $C$2:$C$3000, 0)), ROW($C$2:$C$3000)-ROW($C$2)+1), 1))</f>
        <v>1</v>
      </c>
      <c r="BV884" t="str">
        <v>RENEWABLE ENERGY ASSURANCE LIMITED</v>
      </c>
      <c r="BW884" cm="1">
        <f t="array" ref="BW884">SUM(--(FREQUENCY(IF($R$2:$R$1538=BV884, MATCH($C$2:$C$1538, $C$2:$C$1538, 0)), ROW($C$2:$C$1538)-ROW($C$2)+1)&gt;0))</f>
        <v>1</v>
      </c>
    </row>
    <row r="885" spans="1:75" ht="31.8" customHeight="1" x14ac:dyDescent="0.3">
      <c r="A885" s="56">
        <v>14</v>
      </c>
      <c r="B885" s="54" t="s">
        <v>3712</v>
      </c>
      <c r="C885" s="1" t="s">
        <v>1414</v>
      </c>
      <c r="D885" s="1" t="s">
        <v>1415</v>
      </c>
      <c r="E885" s="1">
        <v>101084216</v>
      </c>
      <c r="F885" s="21">
        <v>44835</v>
      </c>
      <c r="G885" s="21">
        <v>46295</v>
      </c>
      <c r="H885" s="1" t="s">
        <v>22</v>
      </c>
      <c r="I885" s="1" t="s">
        <v>22</v>
      </c>
      <c r="J885" s="1" t="s">
        <v>22</v>
      </c>
      <c r="K885" s="1" t="s">
        <v>22</v>
      </c>
      <c r="L885" s="1" t="s">
        <v>128</v>
      </c>
      <c r="M885" s="102" t="s">
        <v>1327</v>
      </c>
      <c r="N885" s="1" t="s">
        <v>1328</v>
      </c>
      <c r="O885" s="1" t="s">
        <v>1417</v>
      </c>
      <c r="P885" s="1" t="s">
        <v>457</v>
      </c>
      <c r="Q885" s="97">
        <f>IFERROR(INDEX(BP:BP, MATCH(R885, BN:BN, 0)), "")</f>
        <v>1</v>
      </c>
      <c r="R885" s="1" t="s">
        <v>1433</v>
      </c>
      <c r="S885" s="1" t="s">
        <v>61</v>
      </c>
      <c r="T885" s="1" t="s">
        <v>1434</v>
      </c>
      <c r="U885" s="1" t="s">
        <v>22</v>
      </c>
      <c r="V885" s="1" t="s">
        <v>22</v>
      </c>
      <c r="W885" s="1" t="s">
        <v>22</v>
      </c>
      <c r="X885" s="1" t="s">
        <v>22</v>
      </c>
      <c r="Y885" s="1" t="s">
        <v>22</v>
      </c>
      <c r="Z885" s="1" t="s">
        <v>22</v>
      </c>
      <c r="AA885" s="1" t="s">
        <v>22</v>
      </c>
      <c r="AB885" s="4" t="s">
        <v>22</v>
      </c>
      <c r="AC885" s="4" t="s">
        <v>22</v>
      </c>
      <c r="BN885" s="1" t="str">
        <v>RENEWABLE GAS FORUM-IRISH GREEN GASCOMPANY LBG</v>
      </c>
      <c r="BO885" t="s">
        <v>3419</v>
      </c>
      <c r="BP885" cm="1">
        <f t="array" ref="BP885">SUM(IF(FREQUENCY(IF($R$2:$R$3000=BO885, MATCH($C$2:$C$3000, $C$2:$C$3000, 0)), ROW($C$2:$C$3000)-ROW($C$2)+1), 1))</f>
        <v>1</v>
      </c>
      <c r="BV885" t="str">
        <v>RENEWABLE GAS FORUM-IRISH GREEN GASCOMPANY LBG</v>
      </c>
      <c r="BW885" cm="1">
        <f t="array" ref="BW885">SUM(--(FREQUENCY(IF($R$2:$R$1538=BV885, MATCH($C$2:$C$1538, $C$2:$C$1538, 0)), ROW($C$2:$C$1538)-ROW($C$2)+1)&gt;0))</f>
        <v>1</v>
      </c>
    </row>
    <row r="886" spans="1:75" ht="31.8" customHeight="1" x14ac:dyDescent="0.3">
      <c r="A886" s="56">
        <v>14</v>
      </c>
      <c r="B886" s="54" t="s">
        <v>3712</v>
      </c>
      <c r="C886" s="1" t="s">
        <v>1414</v>
      </c>
      <c r="D886" s="1" t="s">
        <v>1415</v>
      </c>
      <c r="E886" s="1">
        <v>101084216</v>
      </c>
      <c r="F886" s="21">
        <v>44835</v>
      </c>
      <c r="G886" s="21">
        <v>46295</v>
      </c>
      <c r="H886" s="1" t="s">
        <v>22</v>
      </c>
      <c r="I886" s="1" t="s">
        <v>22</v>
      </c>
      <c r="J886" s="1" t="s">
        <v>22</v>
      </c>
      <c r="K886" s="1" t="s">
        <v>22</v>
      </c>
      <c r="L886" s="1" t="s">
        <v>128</v>
      </c>
      <c r="M886" s="102" t="s">
        <v>1327</v>
      </c>
      <c r="N886" s="1" t="s">
        <v>1328</v>
      </c>
      <c r="O886" s="1" t="s">
        <v>1417</v>
      </c>
      <c r="P886" s="1" t="s">
        <v>457</v>
      </c>
      <c r="Q886" s="97">
        <f>IFERROR(INDEX(BP:BP, MATCH(R886, BN:BN, 0)), "")</f>
        <v>1</v>
      </c>
      <c r="R886" s="1" t="s">
        <v>1336</v>
      </c>
      <c r="S886" s="1" t="s">
        <v>121</v>
      </c>
      <c r="T886" s="1" t="s">
        <v>1423</v>
      </c>
      <c r="U886" s="1" t="s">
        <v>22</v>
      </c>
      <c r="V886" s="1" t="s">
        <v>22</v>
      </c>
      <c r="W886" s="1" t="s">
        <v>22</v>
      </c>
      <c r="X886" s="1" t="s">
        <v>22</v>
      </c>
      <c r="Y886" s="1" t="s">
        <v>22</v>
      </c>
      <c r="Z886" s="1" t="s">
        <v>22</v>
      </c>
      <c r="AA886" s="1" t="s">
        <v>22</v>
      </c>
      <c r="AB886" s="4" t="s">
        <v>22</v>
      </c>
      <c r="AC886" s="4" t="s">
        <v>22</v>
      </c>
      <c r="BN886" s="93" t="str">
        <v>ROMANIAN ASSOCIATION OF BIOMASS AND BIOGAS</v>
      </c>
      <c r="BO886" t="s">
        <v>3421</v>
      </c>
      <c r="BP886" cm="1">
        <f t="array" ref="BP886">SUM(IF(FREQUENCY(IF($R$2:$R$3000=BO886, MATCH($C$2:$C$3000, $C$2:$C$3000, 0)), ROW($C$2:$C$3000)-ROW($C$2)+1), 1))</f>
        <v>1</v>
      </c>
      <c r="BV886" t="str">
        <v>ROMANIAN ASSOCIATION OF BIOMASS AND BIOGAS</v>
      </c>
      <c r="BW886" cm="1">
        <f t="array" ref="BW886">SUM(--(FREQUENCY(IF($R$2:$R$1538=BV886, MATCH($C$2:$C$1538, $C$2:$C$1538, 0)), ROW($C$2:$C$1538)-ROW($C$2)+1)&gt;0))</f>
        <v>1</v>
      </c>
    </row>
    <row r="887" spans="1:75" ht="31.8" customHeight="1" x14ac:dyDescent="0.3">
      <c r="A887" s="56">
        <v>14</v>
      </c>
      <c r="B887" s="54" t="s">
        <v>3712</v>
      </c>
      <c r="C887" s="1" t="s">
        <v>1414</v>
      </c>
      <c r="D887" s="1" t="s">
        <v>1415</v>
      </c>
      <c r="E887" s="1">
        <v>101084216</v>
      </c>
      <c r="F887" s="21">
        <v>44835</v>
      </c>
      <c r="G887" s="21">
        <v>46295</v>
      </c>
      <c r="H887" s="1" t="s">
        <v>22</v>
      </c>
      <c r="I887" s="1" t="s">
        <v>22</v>
      </c>
      <c r="J887" s="1" t="s">
        <v>22</v>
      </c>
      <c r="K887" s="1" t="s">
        <v>22</v>
      </c>
      <c r="L887" s="1" t="s">
        <v>128</v>
      </c>
      <c r="M887" s="102" t="s">
        <v>1327</v>
      </c>
      <c r="N887" s="1" t="s">
        <v>1328</v>
      </c>
      <c r="O887" s="1" t="s">
        <v>1417</v>
      </c>
      <c r="P887" s="1" t="s">
        <v>457</v>
      </c>
      <c r="Q887" s="97">
        <f>IFERROR(INDEX(BP:BP, MATCH(R887, BN:BN, 0)), "")</f>
        <v>1</v>
      </c>
      <c r="R887" s="1" t="s">
        <v>1435</v>
      </c>
      <c r="S887" s="1" t="s">
        <v>110</v>
      </c>
      <c r="T887" s="1" t="s">
        <v>1436</v>
      </c>
      <c r="U887" s="1" t="s">
        <v>22</v>
      </c>
      <c r="V887" s="1" t="s">
        <v>22</v>
      </c>
      <c r="W887" s="1" t="s">
        <v>22</v>
      </c>
      <c r="X887" s="1" t="s">
        <v>22</v>
      </c>
      <c r="Y887" s="1" t="s">
        <v>22</v>
      </c>
      <c r="Z887" s="1" t="s">
        <v>22</v>
      </c>
      <c r="AA887" s="1" t="s">
        <v>22</v>
      </c>
      <c r="AB887" s="4" t="s">
        <v>22</v>
      </c>
      <c r="AC887" s="4" t="s">
        <v>22</v>
      </c>
      <c r="BN887" s="1" t="str">
        <v>SUOMEN BIOKAASUYHDISTYS RY</v>
      </c>
      <c r="BO887" t="s">
        <v>3424</v>
      </c>
      <c r="BP887" cm="1">
        <f t="array" ref="BP887">SUM(IF(FREQUENCY(IF($R$2:$R$3000=BO887, MATCH($C$2:$C$3000, $C$2:$C$3000, 0)), ROW($C$2:$C$3000)-ROW($C$2)+1), 1))</f>
        <v>1</v>
      </c>
      <c r="BV887" t="str">
        <v>SUOMEN BIOKAASUYHDISTYS RY</v>
      </c>
      <c r="BW887" cm="1">
        <f t="array" ref="BW887">SUM(--(FREQUENCY(IF($R$2:$R$1538=BV887, MATCH($C$2:$C$1538, $C$2:$C$1538, 0)), ROW($C$2:$C$1538)-ROW($C$2)+1)&gt;0))</f>
        <v>1</v>
      </c>
    </row>
    <row r="888" spans="1:75" ht="31.8" customHeight="1" x14ac:dyDescent="0.3">
      <c r="A888" s="56">
        <v>14</v>
      </c>
      <c r="B888" s="54" t="s">
        <v>3712</v>
      </c>
      <c r="C888" s="1" t="s">
        <v>1414</v>
      </c>
      <c r="D888" s="1" t="s">
        <v>1415</v>
      </c>
      <c r="E888" s="1">
        <v>101084216</v>
      </c>
      <c r="F888" s="21">
        <v>44835</v>
      </c>
      <c r="G888" s="21">
        <v>46295</v>
      </c>
      <c r="H888" s="1" t="s">
        <v>22</v>
      </c>
      <c r="I888" s="1" t="s">
        <v>22</v>
      </c>
      <c r="J888" s="1" t="s">
        <v>22</v>
      </c>
      <c r="K888" s="1" t="s">
        <v>22</v>
      </c>
      <c r="L888" s="1" t="s">
        <v>128</v>
      </c>
      <c r="M888" s="102" t="s">
        <v>1327</v>
      </c>
      <c r="N888" s="1" t="s">
        <v>1328</v>
      </c>
      <c r="O888" s="1" t="s">
        <v>1417</v>
      </c>
      <c r="P888" s="1" t="s">
        <v>457</v>
      </c>
      <c r="Q888" s="97">
        <f>IFERROR(INDEX(BP:BP, MATCH(R888, BN:BN, 0)), "")</f>
        <v>1</v>
      </c>
      <c r="R888" s="1" t="s">
        <v>1429</v>
      </c>
      <c r="S888" s="1" t="s">
        <v>318</v>
      </c>
      <c r="T888" s="1" t="s">
        <v>1430</v>
      </c>
      <c r="U888" s="1" t="s">
        <v>22</v>
      </c>
      <c r="V888" s="1" t="s">
        <v>22</v>
      </c>
      <c r="W888" s="1" t="s">
        <v>22</v>
      </c>
      <c r="X888" s="1" t="s">
        <v>22</v>
      </c>
      <c r="Y888" s="1" t="s">
        <v>22</v>
      </c>
      <c r="Z888" s="1" t="s">
        <v>22</v>
      </c>
      <c r="AA888" s="1" t="s">
        <v>22</v>
      </c>
      <c r="AB888" s="4" t="s">
        <v>22</v>
      </c>
      <c r="AC888" s="4" t="s">
        <v>22</v>
      </c>
      <c r="BN888" s="93" t="str">
        <v>SUOMEN BIOKIERTO JA BIOKAASU RY</v>
      </c>
      <c r="BO888" t="s">
        <v>3426</v>
      </c>
      <c r="BP888" cm="1">
        <f t="array" ref="BP888">SUM(IF(FREQUENCY(IF($R$2:$R$3000=BO888, MATCH($C$2:$C$3000, $C$2:$C$3000, 0)), ROW($C$2:$C$3000)-ROW($C$2)+1), 1))</f>
        <v>1</v>
      </c>
      <c r="BV888" t="str">
        <v>SUOMEN BIOKIERTO JA BIOKAASU RY</v>
      </c>
      <c r="BW888" cm="1">
        <f t="array" ref="BW888">SUM(--(FREQUENCY(IF($R$2:$R$1538=BV888, MATCH($C$2:$C$1538, $C$2:$C$1538, 0)), ROW($C$2:$C$1538)-ROW($C$2)+1)&gt;0))</f>
        <v>1</v>
      </c>
    </row>
    <row r="889" spans="1:75" ht="31.8" customHeight="1" x14ac:dyDescent="0.3">
      <c r="A889" s="56">
        <v>14</v>
      </c>
      <c r="B889" s="54" t="s">
        <v>3712</v>
      </c>
      <c r="C889" s="1" t="s">
        <v>1414</v>
      </c>
      <c r="D889" s="1" t="s">
        <v>1415</v>
      </c>
      <c r="E889" s="1">
        <v>101084216</v>
      </c>
      <c r="F889" s="21">
        <v>44835</v>
      </c>
      <c r="G889" s="21">
        <v>46295</v>
      </c>
      <c r="H889" s="1" t="s">
        <v>22</v>
      </c>
      <c r="I889" s="1" t="s">
        <v>22</v>
      </c>
      <c r="J889" s="1" t="s">
        <v>22</v>
      </c>
      <c r="K889" s="1" t="s">
        <v>22</v>
      </c>
      <c r="L889" s="1" t="s">
        <v>128</v>
      </c>
      <c r="M889" s="102" t="s">
        <v>1327</v>
      </c>
      <c r="N889" s="1" t="s">
        <v>1328</v>
      </c>
      <c r="O889" s="1" t="s">
        <v>1417</v>
      </c>
      <c r="P889" s="1" t="s">
        <v>457</v>
      </c>
      <c r="Q889" s="97">
        <f>IFERROR(INDEX(BP:BP, MATCH(R889, BN:BN, 0)), "")</f>
        <v>1</v>
      </c>
      <c r="R889" s="1" t="s">
        <v>1437</v>
      </c>
      <c r="S889" s="1" t="s">
        <v>38</v>
      </c>
      <c r="T889" s="1" t="s">
        <v>1438</v>
      </c>
      <c r="U889" s="1" t="s">
        <v>22</v>
      </c>
      <c r="V889" s="1" t="s">
        <v>22</v>
      </c>
      <c r="W889" s="1" t="s">
        <v>22</v>
      </c>
      <c r="X889" s="1" t="s">
        <v>22</v>
      </c>
      <c r="Y889" s="1" t="s">
        <v>22</v>
      </c>
      <c r="Z889" s="1" t="s">
        <v>22</v>
      </c>
      <c r="AA889" s="1" t="s">
        <v>22</v>
      </c>
      <c r="AB889" s="4" t="s">
        <v>22</v>
      </c>
      <c r="AC889" s="4" t="s">
        <v>22</v>
      </c>
      <c r="BN889" s="1" t="str">
        <v>SWEDEGAS AB</v>
      </c>
      <c r="BO889" t="s">
        <v>3428</v>
      </c>
      <c r="BP889" cm="1">
        <f t="array" ref="BP889">SUM(IF(FREQUENCY(IF($R$2:$R$3000=BO889, MATCH($C$2:$C$3000, $C$2:$C$3000, 0)), ROW($C$2:$C$3000)-ROW($C$2)+1), 1))</f>
        <v>1</v>
      </c>
      <c r="BV889" t="str">
        <v>SWEDEGAS AB</v>
      </c>
      <c r="BW889" cm="1">
        <f t="array" ref="BW889">SUM(--(FREQUENCY(IF($R$2:$R$1538=BV889, MATCH($C$2:$C$1538, $C$2:$C$1538, 0)), ROW($C$2:$C$1538)-ROW($C$2)+1)&gt;0))</f>
        <v>1</v>
      </c>
    </row>
    <row r="890" spans="1:75" ht="31.8" customHeight="1" x14ac:dyDescent="0.3">
      <c r="A890" s="56">
        <v>14</v>
      </c>
      <c r="B890" s="54" t="s">
        <v>3712</v>
      </c>
      <c r="C890" s="1" t="s">
        <v>1414</v>
      </c>
      <c r="D890" s="1" t="s">
        <v>1415</v>
      </c>
      <c r="E890" s="1">
        <v>101084216</v>
      </c>
      <c r="F890" s="21">
        <v>44835</v>
      </c>
      <c r="G890" s="21">
        <v>46295</v>
      </c>
      <c r="H890" s="1" t="s">
        <v>22</v>
      </c>
      <c r="I890" s="1" t="s">
        <v>22</v>
      </c>
      <c r="J890" s="1" t="s">
        <v>22</v>
      </c>
      <c r="K890" s="1" t="s">
        <v>22</v>
      </c>
      <c r="L890" s="1" t="s">
        <v>128</v>
      </c>
      <c r="M890" s="102" t="s">
        <v>1327</v>
      </c>
      <c r="N890" s="1" t="s">
        <v>1328</v>
      </c>
      <c r="O890" s="1" t="s">
        <v>1417</v>
      </c>
      <c r="P890" s="1" t="s">
        <v>457</v>
      </c>
      <c r="Q890" s="97">
        <f>IFERROR(INDEX(BP:BP, MATCH(R890, BN:BN, 0)), "")</f>
        <v>1</v>
      </c>
      <c r="R890" s="1" t="s">
        <v>1439</v>
      </c>
      <c r="S890" s="1" t="s">
        <v>318</v>
      </c>
      <c r="T890" s="1" t="s">
        <v>1440</v>
      </c>
      <c r="U890" s="1" t="s">
        <v>22</v>
      </c>
      <c r="V890" s="1" t="s">
        <v>22</v>
      </c>
      <c r="W890" s="1" t="s">
        <v>22</v>
      </c>
      <c r="X890" s="1" t="s">
        <v>22</v>
      </c>
      <c r="Y890" s="1" t="s">
        <v>22</v>
      </c>
      <c r="Z890" s="1" t="s">
        <v>22</v>
      </c>
      <c r="AA890" s="1" t="s">
        <v>22</v>
      </c>
      <c r="AB890" s="4" t="s">
        <v>22</v>
      </c>
      <c r="AC890" s="4" t="s">
        <v>22</v>
      </c>
      <c r="BN890" s="93" t="str">
        <v>UNIA PRODUCENTOW I PRACODAWCOW PRZEMYSLU BIOGAZOWEGO</v>
      </c>
      <c r="BO890" t="s">
        <v>3430</v>
      </c>
      <c r="BP890" cm="1">
        <f t="array" ref="BP890">SUM(IF(FREQUENCY(IF($R$2:$R$3000=BO890, MATCH($C$2:$C$3000, $C$2:$C$3000, 0)), ROW($C$2:$C$3000)-ROW($C$2)+1), 1))</f>
        <v>1</v>
      </c>
      <c r="BV890" t="str">
        <v>UNIA PRODUCENTOW I PRACODAWCOW PRZEMYSLU BIOGAZOWEGO</v>
      </c>
      <c r="BW890" cm="1">
        <f t="array" ref="BW890">SUM(--(FREQUENCY(IF($R$2:$R$1538=BV890, MATCH($C$2:$C$1538, $C$2:$C$1538, 0)), ROW($C$2:$C$1538)-ROW($C$2)+1)&gt;0))</f>
        <v>1</v>
      </c>
    </row>
    <row r="891" spans="1:75" ht="31.8" customHeight="1" x14ac:dyDescent="0.3">
      <c r="A891" s="56">
        <v>14</v>
      </c>
      <c r="B891" s="54" t="s">
        <v>3712</v>
      </c>
      <c r="C891" s="1" t="s">
        <v>1414</v>
      </c>
      <c r="D891" s="1" t="s">
        <v>1415</v>
      </c>
      <c r="E891" s="1">
        <v>101084216</v>
      </c>
      <c r="F891" s="21">
        <v>44835</v>
      </c>
      <c r="G891" s="21">
        <v>46295</v>
      </c>
      <c r="H891" s="1" t="s">
        <v>22</v>
      </c>
      <c r="I891" s="1" t="s">
        <v>22</v>
      </c>
      <c r="J891" s="1" t="s">
        <v>22</v>
      </c>
      <c r="K891" s="1" t="s">
        <v>22</v>
      </c>
      <c r="L891" s="1" t="s">
        <v>128</v>
      </c>
      <c r="M891" s="102" t="s">
        <v>1327</v>
      </c>
      <c r="N891" s="1" t="s">
        <v>1328</v>
      </c>
      <c r="O891" s="1" t="s">
        <v>1417</v>
      </c>
      <c r="P891" s="1" t="s">
        <v>1351</v>
      </c>
      <c r="Q891" s="97">
        <f>IFERROR(INDEX(BP:BP, MATCH(R891, BN:BN, 0)), "")</f>
        <v>1</v>
      </c>
      <c r="R891" s="1" t="s">
        <v>1441</v>
      </c>
      <c r="S891" s="1" t="s">
        <v>1442</v>
      </c>
      <c r="T891" s="2">
        <v>0</v>
      </c>
      <c r="U891" s="1" t="s">
        <v>22</v>
      </c>
      <c r="V891" s="1" t="s">
        <v>22</v>
      </c>
      <c r="W891" s="1" t="s">
        <v>22</v>
      </c>
      <c r="X891" s="1" t="s">
        <v>22</v>
      </c>
      <c r="Y891" s="1" t="s">
        <v>22</v>
      </c>
      <c r="Z891" s="1" t="s">
        <v>22</v>
      </c>
      <c r="AA891" s="1" t="s">
        <v>22</v>
      </c>
      <c r="AB891" s="4" t="s">
        <v>22</v>
      </c>
      <c r="AC891" s="4" t="s">
        <v>22</v>
      </c>
      <c r="BN891" s="1" t="str">
        <v>ALCHEMIA-NOVA GREECE IDIOTIKI KEFALAIOUCHIKI ETAIREIA</v>
      </c>
      <c r="BO891" t="s">
        <v>3433</v>
      </c>
      <c r="BP891" cm="1">
        <f t="array" ref="BP891">SUM(IF(FREQUENCY(IF($R$2:$R$3000=BO891, MATCH($C$2:$C$3000, $C$2:$C$3000, 0)), ROW($C$2:$C$3000)-ROW($C$2)+1), 1))</f>
        <v>1</v>
      </c>
      <c r="BV891" t="str">
        <v>ALCHEMIA-NOVA GREECE IDIOTIKI KEFALAIOUCHIKI ETAIREIA</v>
      </c>
      <c r="BW891" cm="1">
        <f t="array" ref="BW891">SUM(--(FREQUENCY(IF($R$2:$R$1538=BV891, MATCH($C$2:$C$1538, $C$2:$C$1538, 0)), ROW($C$2:$C$1538)-ROW($C$2)+1)&gt;0))</f>
        <v>1</v>
      </c>
    </row>
    <row r="892" spans="1:75" ht="31.8" customHeight="1" x14ac:dyDescent="0.3">
      <c r="A892" s="56">
        <v>14</v>
      </c>
      <c r="B892" s="54" t="s">
        <v>3712</v>
      </c>
      <c r="C892" s="1" t="s">
        <v>1414</v>
      </c>
      <c r="D892" s="1" t="s">
        <v>1415</v>
      </c>
      <c r="E892" s="1">
        <v>101084216</v>
      </c>
      <c r="F892" s="21">
        <v>44835</v>
      </c>
      <c r="G892" s="21">
        <v>46295</v>
      </c>
      <c r="H892" s="1" t="s">
        <v>22</v>
      </c>
      <c r="I892" s="1" t="s">
        <v>22</v>
      </c>
      <c r="J892" s="1" t="s">
        <v>22</v>
      </c>
      <c r="K892" s="1" t="s">
        <v>22</v>
      </c>
      <c r="L892" s="1" t="s">
        <v>128</v>
      </c>
      <c r="M892" s="102" t="s">
        <v>1327</v>
      </c>
      <c r="N892" s="1" t="s">
        <v>1328</v>
      </c>
      <c r="O892" s="1" t="s">
        <v>1417</v>
      </c>
      <c r="P892" s="1" t="s">
        <v>457</v>
      </c>
      <c r="Q892" s="97">
        <f>IFERROR(INDEX(BP:BP, MATCH(R892, BN:BN, 0)), "")</f>
        <v>1</v>
      </c>
      <c r="R892" s="1" t="s">
        <v>1426</v>
      </c>
      <c r="S892" s="1" t="s">
        <v>318</v>
      </c>
      <c r="T892" s="1" t="s">
        <v>1427</v>
      </c>
      <c r="U892" s="1" t="s">
        <v>22</v>
      </c>
      <c r="V892" s="1" t="s">
        <v>22</v>
      </c>
      <c r="W892" s="1" t="s">
        <v>22</v>
      </c>
      <c r="X892" s="1" t="s">
        <v>22</v>
      </c>
      <c r="Y892" s="1" t="s">
        <v>22</v>
      </c>
      <c r="Z892" s="1" t="s">
        <v>22</v>
      </c>
      <c r="AA892" s="1" t="s">
        <v>22</v>
      </c>
      <c r="AB892" s="4" t="s">
        <v>22</v>
      </c>
      <c r="AC892" s="4" t="s">
        <v>22</v>
      </c>
      <c r="BN892" s="93" t="str">
        <v>ENERG+ DOO</v>
      </c>
      <c r="BO892" t="s">
        <v>3435</v>
      </c>
      <c r="BP892" cm="1">
        <f t="array" ref="BP892">SUM(IF(FREQUENCY(IF($R$2:$R$3000=BO892, MATCH($C$2:$C$3000, $C$2:$C$3000, 0)), ROW($C$2:$C$3000)-ROW($C$2)+1), 1))</f>
        <v>1</v>
      </c>
      <c r="BV892" t="str">
        <v>ENERG+ DOO</v>
      </c>
      <c r="BW892" cm="1">
        <f t="array" ref="BW892">SUM(--(FREQUENCY(IF($R$2:$R$1538=BV892, MATCH($C$2:$C$1538, $C$2:$C$1538, 0)), ROW($C$2:$C$1538)-ROW($C$2)+1)&gt;0))</f>
        <v>1</v>
      </c>
    </row>
    <row r="893" spans="1:75" ht="31.8" customHeight="1" x14ac:dyDescent="0.3">
      <c r="A893" s="56">
        <v>14</v>
      </c>
      <c r="B893" s="54" t="s">
        <v>3712</v>
      </c>
      <c r="C893" s="1" t="s">
        <v>1414</v>
      </c>
      <c r="D893" s="1" t="s">
        <v>1415</v>
      </c>
      <c r="E893" s="1">
        <v>101084216</v>
      </c>
      <c r="F893" s="21">
        <v>44835</v>
      </c>
      <c r="G893" s="21">
        <v>46295</v>
      </c>
      <c r="H893" s="1" t="s">
        <v>22</v>
      </c>
      <c r="I893" s="1" t="s">
        <v>22</v>
      </c>
      <c r="J893" s="1" t="s">
        <v>22</v>
      </c>
      <c r="K893" s="1" t="s">
        <v>22</v>
      </c>
      <c r="L893" s="1" t="s">
        <v>128</v>
      </c>
      <c r="M893" s="102" t="s">
        <v>1327</v>
      </c>
      <c r="N893" s="1" t="s">
        <v>1328</v>
      </c>
      <c r="O893" s="1" t="s">
        <v>1417</v>
      </c>
      <c r="P893" s="1" t="s">
        <v>457</v>
      </c>
      <c r="Q893" s="97">
        <f>IFERROR(INDEX(BP:BP, MATCH(R893, BN:BN, 0)), "")</f>
        <v>1</v>
      </c>
      <c r="R893" s="1" t="s">
        <v>1424</v>
      </c>
      <c r="S893" s="1" t="s">
        <v>38</v>
      </c>
      <c r="T893" s="1" t="s">
        <v>1425</v>
      </c>
      <c r="U893" s="1" t="s">
        <v>22</v>
      </c>
      <c r="V893" s="1" t="s">
        <v>22</v>
      </c>
      <c r="W893" s="1" t="s">
        <v>22</v>
      </c>
      <c r="X893" s="1" t="s">
        <v>22</v>
      </c>
      <c r="Y893" s="1" t="s">
        <v>22</v>
      </c>
      <c r="Z893" s="1" t="s">
        <v>22</v>
      </c>
      <c r="AA893" s="1" t="s">
        <v>22</v>
      </c>
      <c r="AB893" s="4" t="s">
        <v>22</v>
      </c>
      <c r="AC893" s="4" t="s">
        <v>22</v>
      </c>
      <c r="BN893" s="1" t="str">
        <v>KEMIJSKI INSTITUT</v>
      </c>
      <c r="BO893" t="s">
        <v>3437</v>
      </c>
      <c r="BP893" cm="1">
        <f t="array" ref="BP893">SUM(IF(FREQUENCY(IF($R$2:$R$3000=BO893, MATCH($C$2:$C$3000, $C$2:$C$3000, 0)), ROW($C$2:$C$3000)-ROW($C$2)+1), 1))</f>
        <v>1</v>
      </c>
      <c r="BV893" t="str">
        <v>KEMIJSKI INSTITUT</v>
      </c>
      <c r="BW893" cm="1">
        <f t="array" ref="BW893">SUM(--(FREQUENCY(IF($R$2:$R$1538=BV893, MATCH($C$2:$C$1538, $C$2:$C$1538, 0)), ROW($C$2:$C$1538)-ROW($C$2)+1)&gt;0))</f>
        <v>3</v>
      </c>
    </row>
    <row r="894" spans="1:75" ht="31.8" customHeight="1" x14ac:dyDescent="0.3">
      <c r="A894" s="56">
        <v>14</v>
      </c>
      <c r="B894" s="54" t="s">
        <v>3712</v>
      </c>
      <c r="C894" s="1" t="s">
        <v>1414</v>
      </c>
      <c r="D894" s="1" t="s">
        <v>1415</v>
      </c>
      <c r="E894" s="1">
        <v>101084216</v>
      </c>
      <c r="F894" s="21">
        <v>44835</v>
      </c>
      <c r="G894" s="21">
        <v>46295</v>
      </c>
      <c r="H894" s="1" t="s">
        <v>22</v>
      </c>
      <c r="I894" s="1" t="s">
        <v>1416</v>
      </c>
      <c r="J894" s="1" t="s">
        <v>22</v>
      </c>
      <c r="K894" s="1" t="s">
        <v>22</v>
      </c>
      <c r="L894" s="1" t="s">
        <v>128</v>
      </c>
      <c r="M894" s="102" t="s">
        <v>1327</v>
      </c>
      <c r="N894" s="1" t="s">
        <v>1328</v>
      </c>
      <c r="O894" s="1" t="s">
        <v>1417</v>
      </c>
      <c r="P894" s="1" t="s">
        <v>408</v>
      </c>
      <c r="Q894" s="97">
        <f>IFERROR(INDEX(BP:BP, MATCH(R894, BN:BN, 0)), "")</f>
        <v>1</v>
      </c>
      <c r="R894" s="1" t="s">
        <v>1128</v>
      </c>
      <c r="S894" s="1" t="s">
        <v>110</v>
      </c>
      <c r="T894" s="1" t="s">
        <v>1418</v>
      </c>
      <c r="U894" s="1" t="s">
        <v>1419</v>
      </c>
      <c r="V894" s="1" t="s">
        <v>22</v>
      </c>
      <c r="W894" s="1" t="s">
        <v>1420</v>
      </c>
      <c r="X894" s="1" t="s">
        <v>679</v>
      </c>
      <c r="Y894" s="1" t="s">
        <v>1421</v>
      </c>
      <c r="Z894" s="1" t="s">
        <v>22</v>
      </c>
      <c r="AA894" s="1" t="s">
        <v>1422</v>
      </c>
      <c r="AB894" s="4" t="s">
        <v>22</v>
      </c>
      <c r="AC894" s="4" t="s">
        <v>22</v>
      </c>
      <c r="BN894" s="93" t="str">
        <v>BALLARD POWER SYSTEMS EUROPE AS</v>
      </c>
      <c r="BO894" t="s">
        <v>3439</v>
      </c>
      <c r="BP894" cm="1">
        <f t="array" ref="BP894">SUM(IF(FREQUENCY(IF($R$2:$R$3000=BO894, MATCH($C$2:$C$3000, $C$2:$C$3000, 0)), ROW($C$2:$C$3000)-ROW($C$2)+1), 1))</f>
        <v>1</v>
      </c>
      <c r="BV894" t="str">
        <v>BALLARD POWER SYSTEMS EUROPE AS</v>
      </c>
      <c r="BW894" cm="1">
        <f t="array" ref="BW894">SUM(--(FREQUENCY(IF($R$2:$R$1538=BV894, MATCH($C$2:$C$1538, $C$2:$C$1538, 0)), ROW($C$2:$C$1538)-ROW($C$2)+1)&gt;0))</f>
        <v>1</v>
      </c>
    </row>
    <row r="895" spans="1:75" ht="31.8" customHeight="1" x14ac:dyDescent="0.3">
      <c r="A895" s="56">
        <v>14</v>
      </c>
      <c r="B895" s="54" t="s">
        <v>3712</v>
      </c>
      <c r="C895" s="1" t="s">
        <v>1414</v>
      </c>
      <c r="D895" s="1" t="s">
        <v>1415</v>
      </c>
      <c r="E895" s="1">
        <v>101084216</v>
      </c>
      <c r="F895" s="21">
        <v>44835</v>
      </c>
      <c r="G895" s="21">
        <v>46295</v>
      </c>
      <c r="H895" s="1" t="s">
        <v>22</v>
      </c>
      <c r="I895" s="1" t="s">
        <v>22</v>
      </c>
      <c r="J895" s="1" t="s">
        <v>22</v>
      </c>
      <c r="K895" s="1" t="s">
        <v>22</v>
      </c>
      <c r="L895" s="1" t="s">
        <v>128</v>
      </c>
      <c r="M895" s="102" t="s">
        <v>1327</v>
      </c>
      <c r="N895" s="1" t="s">
        <v>1328</v>
      </c>
      <c r="O895" s="1" t="s">
        <v>1417</v>
      </c>
      <c r="P895" s="1" t="s">
        <v>457</v>
      </c>
      <c r="Q895" s="97">
        <f>IFERROR(INDEX(BP:BP, MATCH(R895, BN:BN, 0)), "")</f>
        <v>1</v>
      </c>
      <c r="R895" s="1" t="s">
        <v>897</v>
      </c>
      <c r="S895" s="1" t="s">
        <v>38</v>
      </c>
      <c r="T895" s="1" t="s">
        <v>1428</v>
      </c>
      <c r="U895" s="1" t="s">
        <v>22</v>
      </c>
      <c r="V895" s="1" t="s">
        <v>22</v>
      </c>
      <c r="W895" s="1" t="s">
        <v>22</v>
      </c>
      <c r="X895" s="1" t="s">
        <v>22</v>
      </c>
      <c r="Y895" s="1" t="s">
        <v>22</v>
      </c>
      <c r="Z895" s="1" t="s">
        <v>22</v>
      </c>
      <c r="AA895" s="1" t="s">
        <v>22</v>
      </c>
      <c r="AB895" s="4" t="s">
        <v>22</v>
      </c>
      <c r="AC895" s="4" t="s">
        <v>22</v>
      </c>
      <c r="BN895" s="1" t="str">
        <v>ENEL GREEN POWER SPA</v>
      </c>
      <c r="BO895" t="s">
        <v>3441</v>
      </c>
      <c r="BP895" cm="1">
        <f t="array" ref="BP895">SUM(IF(FREQUENCY(IF($R$2:$R$3000=BO895, MATCH($C$2:$C$3000, $C$2:$C$3000, 0)), ROW($C$2:$C$3000)-ROW($C$2)+1), 1))</f>
        <v>1</v>
      </c>
      <c r="BV895" t="str">
        <v>ENEL GREEN POWER SPA</v>
      </c>
      <c r="BW895" cm="1">
        <f t="array" ref="BW895">SUM(--(FREQUENCY(IF($R$2:$R$1538=BV895, MATCH($C$2:$C$1538, $C$2:$C$1538, 0)), ROW($C$2:$C$1538)-ROW($C$2)+1)&gt;0))</f>
        <v>1</v>
      </c>
    </row>
    <row r="896" spans="1:75" ht="31.8" customHeight="1" x14ac:dyDescent="0.3">
      <c r="A896" s="56">
        <v>14</v>
      </c>
      <c r="B896" s="54" t="s">
        <v>3712</v>
      </c>
      <c r="C896" s="1" t="s">
        <v>1414</v>
      </c>
      <c r="D896" s="1" t="s">
        <v>1415</v>
      </c>
      <c r="E896" s="1">
        <v>101084216</v>
      </c>
      <c r="F896" s="21">
        <v>44835</v>
      </c>
      <c r="G896" s="21">
        <v>46295</v>
      </c>
      <c r="H896" s="1" t="s">
        <v>22</v>
      </c>
      <c r="I896" s="1" t="s">
        <v>22</v>
      </c>
      <c r="J896" s="1" t="s">
        <v>22</v>
      </c>
      <c r="K896" s="1" t="s">
        <v>22</v>
      </c>
      <c r="L896" s="1" t="s">
        <v>128</v>
      </c>
      <c r="M896" s="102" t="s">
        <v>1327</v>
      </c>
      <c r="N896" s="1" t="s">
        <v>1328</v>
      </c>
      <c r="O896" s="1" t="s">
        <v>1417</v>
      </c>
      <c r="P896" s="1" t="s">
        <v>457</v>
      </c>
      <c r="Q896" s="97">
        <f>IFERROR(INDEX(BP:BP, MATCH(R896, BN:BN, 0)), "")</f>
        <v>1</v>
      </c>
      <c r="R896" s="1" t="s">
        <v>1431</v>
      </c>
      <c r="S896" s="1" t="s">
        <v>110</v>
      </c>
      <c r="T896" s="1" t="s">
        <v>1432</v>
      </c>
      <c r="U896" s="1" t="s">
        <v>22</v>
      </c>
      <c r="V896" s="1" t="s">
        <v>22</v>
      </c>
      <c r="W896" s="1" t="s">
        <v>22</v>
      </c>
      <c r="X896" s="1" t="s">
        <v>22</v>
      </c>
      <c r="Y896" s="1" t="s">
        <v>22</v>
      </c>
      <c r="Z896" s="1" t="s">
        <v>22</v>
      </c>
      <c r="AA896" s="1" t="s">
        <v>22</v>
      </c>
      <c r="AB896" s="4" t="s">
        <v>22</v>
      </c>
      <c r="AC896" s="4" t="s">
        <v>22</v>
      </c>
      <c r="BN896" s="93" t="str">
        <v>GRUPO CAPISA GESTION Y SERVICIOS SOCIEDAD LIMITADA</v>
      </c>
      <c r="BO896" t="s">
        <v>3443</v>
      </c>
      <c r="BP896" cm="1">
        <f t="array" ref="BP896">SUM(IF(FREQUENCY(IF($R$2:$R$3000=BO896, MATCH($C$2:$C$3000, $C$2:$C$3000, 0)), ROW($C$2:$C$3000)-ROW($C$2)+1), 1))</f>
        <v>1</v>
      </c>
      <c r="BV896" t="str">
        <v>GRUPO CAPISA GESTION Y SERVICIOS SOCIEDAD LIMITADA</v>
      </c>
      <c r="BW896" cm="1">
        <f t="array" ref="BW896">SUM(--(FREQUENCY(IF($R$2:$R$1538=BV896, MATCH($C$2:$C$1538, $C$2:$C$1538, 0)), ROW($C$2:$C$1538)-ROW($C$2)+1)&gt;0))</f>
        <v>1</v>
      </c>
    </row>
    <row r="897" spans="1:75" ht="31.8" customHeight="1" x14ac:dyDescent="0.3">
      <c r="A897" s="56">
        <v>17</v>
      </c>
      <c r="B897" s="54" t="s">
        <v>3715</v>
      </c>
      <c r="C897" s="34" t="s">
        <v>2915</v>
      </c>
      <c r="D897" s="34" t="s">
        <v>2916</v>
      </c>
      <c r="E897" s="36">
        <v>101084288</v>
      </c>
      <c r="F897" s="35">
        <v>44866</v>
      </c>
      <c r="G897" s="35">
        <v>46691</v>
      </c>
      <c r="H897" s="35" t="s">
        <v>2871</v>
      </c>
      <c r="I897" s="34" t="s">
        <v>3186</v>
      </c>
      <c r="J897" s="34" t="s">
        <v>3187</v>
      </c>
      <c r="K897" s="34" t="s">
        <v>2917</v>
      </c>
      <c r="L897" s="34" t="s">
        <v>128</v>
      </c>
      <c r="M897" s="127" t="s">
        <v>2918</v>
      </c>
      <c r="N897" s="34" t="s">
        <v>1328</v>
      </c>
      <c r="O897" s="41" t="s">
        <v>3188</v>
      </c>
      <c r="P897" s="36" t="s">
        <v>457</v>
      </c>
      <c r="Q897" s="97">
        <f>IFERROR(INDEX(BP:BP, MATCH(R897, BN:BN, 0)), "")</f>
        <v>1</v>
      </c>
      <c r="R897" s="36" t="s">
        <v>3192</v>
      </c>
      <c r="S897" s="36" t="s">
        <v>318</v>
      </c>
      <c r="T897" s="36" t="s">
        <v>3193</v>
      </c>
      <c r="U897" s="26" t="s">
        <v>22</v>
      </c>
      <c r="V897" s="36" t="s">
        <v>3219</v>
      </c>
      <c r="W897" s="26" t="s">
        <v>22</v>
      </c>
      <c r="X897" s="10" t="s">
        <v>22</v>
      </c>
      <c r="Y897" s="10" t="s">
        <v>22</v>
      </c>
      <c r="Z897" s="26" t="s">
        <v>22</v>
      </c>
      <c r="AA897" s="26" t="s">
        <v>22</v>
      </c>
      <c r="AB897" s="4" t="s">
        <v>22</v>
      </c>
      <c r="AC897" s="4" t="s">
        <v>22</v>
      </c>
      <c r="BN897" s="1" t="str">
        <v>HYDROGENICS EUROPE NV</v>
      </c>
      <c r="BO897" t="s">
        <v>3445</v>
      </c>
      <c r="BP897" cm="1">
        <f t="array" ref="BP897">SUM(IF(FREQUENCY(IF($R$2:$R$3000=BO897, MATCH($C$2:$C$3000, $C$2:$C$3000, 0)), ROW($C$2:$C$3000)-ROW($C$2)+1), 1))</f>
        <v>1</v>
      </c>
      <c r="BV897" t="str">
        <v>HYDROGENICS EUROPE NV</v>
      </c>
      <c r="BW897" cm="1">
        <f t="array" ref="BW897">SUM(--(FREQUENCY(IF($R$2:$R$1538=BV897, MATCH($C$2:$C$1538, $C$2:$C$1538, 0)), ROW($C$2:$C$1538)-ROW($C$2)+1)&gt;0))</f>
        <v>1</v>
      </c>
    </row>
    <row r="898" spans="1:75" ht="31.8" customHeight="1" x14ac:dyDescent="0.3">
      <c r="A898" s="56">
        <v>17</v>
      </c>
      <c r="B898" s="54" t="s">
        <v>3715</v>
      </c>
      <c r="C898" s="34" t="s">
        <v>2915</v>
      </c>
      <c r="D898" s="34" t="s">
        <v>2916</v>
      </c>
      <c r="E898" s="36">
        <v>101084288</v>
      </c>
      <c r="F898" s="35">
        <v>44866</v>
      </c>
      <c r="G898" s="35">
        <v>46691</v>
      </c>
      <c r="H898" s="35" t="s">
        <v>2871</v>
      </c>
      <c r="I898" s="34" t="s">
        <v>3186</v>
      </c>
      <c r="J898" s="34" t="s">
        <v>3187</v>
      </c>
      <c r="K898" s="34" t="s">
        <v>2917</v>
      </c>
      <c r="L898" s="34" t="s">
        <v>128</v>
      </c>
      <c r="M898" s="127" t="s">
        <v>2918</v>
      </c>
      <c r="N898" s="34" t="s">
        <v>1328</v>
      </c>
      <c r="O898" s="41" t="s">
        <v>3188</v>
      </c>
      <c r="P898" s="36" t="s">
        <v>457</v>
      </c>
      <c r="Q898" s="97">
        <f>IFERROR(INDEX(BP:BP, MATCH(R898, BN:BN, 0)), "")</f>
        <v>1</v>
      </c>
      <c r="R898" s="36" t="s">
        <v>3211</v>
      </c>
      <c r="S898" s="36" t="s">
        <v>28</v>
      </c>
      <c r="T898" s="36" t="s">
        <v>3212</v>
      </c>
      <c r="U898" s="26" t="s">
        <v>22</v>
      </c>
      <c r="V898" s="36" t="s">
        <v>3219</v>
      </c>
      <c r="W898" s="26" t="s">
        <v>22</v>
      </c>
      <c r="X898" s="10" t="s">
        <v>22</v>
      </c>
      <c r="Y898" s="10" t="s">
        <v>22</v>
      </c>
      <c r="Z898" s="26" t="s">
        <v>22</v>
      </c>
      <c r="AA898" s="26" t="s">
        <v>22</v>
      </c>
      <c r="AB898" s="4" t="s">
        <v>22</v>
      </c>
      <c r="AC898" s="4" t="s">
        <v>22</v>
      </c>
      <c r="BN898" s="93" t="str">
        <v>INSTITUTO TECNOLOGICO DE CANARIAS,S.A.</v>
      </c>
      <c r="BO898" t="s">
        <v>3446</v>
      </c>
      <c r="BP898" cm="1">
        <f t="array" ref="BP898">SUM(IF(FREQUENCY(IF($R$2:$R$3000=BO898, MATCH($C$2:$C$3000, $C$2:$C$3000, 0)), ROW($C$2:$C$3000)-ROW($C$2)+1), 1))</f>
        <v>1</v>
      </c>
      <c r="BV898" t="str">
        <v>INSTITUTO TECNOLOGICO DE CANARIAS,S.A.</v>
      </c>
      <c r="BW898" cm="1">
        <f t="array" ref="BW898">SUM(--(FREQUENCY(IF($R$2:$R$1538=BV898, MATCH($C$2:$C$1538, $C$2:$C$1538, 0)), ROW($C$2:$C$1538)-ROW($C$2)+1)&gt;0))</f>
        <v>1</v>
      </c>
    </row>
    <row r="899" spans="1:75" ht="31.8" customHeight="1" x14ac:dyDescent="0.3">
      <c r="A899" s="56">
        <v>17</v>
      </c>
      <c r="B899" s="54" t="s">
        <v>3715</v>
      </c>
      <c r="C899" s="34" t="s">
        <v>2915</v>
      </c>
      <c r="D899" s="34" t="s">
        <v>2916</v>
      </c>
      <c r="E899" s="36">
        <v>101084288</v>
      </c>
      <c r="F899" s="35">
        <v>44866</v>
      </c>
      <c r="G899" s="35">
        <v>46691</v>
      </c>
      <c r="H899" s="35" t="s">
        <v>2871</v>
      </c>
      <c r="I899" s="34" t="s">
        <v>3186</v>
      </c>
      <c r="J899" s="34" t="s">
        <v>3187</v>
      </c>
      <c r="K899" s="34" t="s">
        <v>2917</v>
      </c>
      <c r="L899" s="34" t="s">
        <v>128</v>
      </c>
      <c r="M899" s="127" t="s">
        <v>2918</v>
      </c>
      <c r="N899" s="34" t="s">
        <v>1328</v>
      </c>
      <c r="O899" s="41" t="s">
        <v>3188</v>
      </c>
      <c r="P899" s="36" t="s">
        <v>457</v>
      </c>
      <c r="Q899" s="97">
        <f>IFERROR(INDEX(BP:BP, MATCH(R899, BN:BN, 0)), "")</f>
        <v>4</v>
      </c>
      <c r="R899" s="36" t="s">
        <v>1111</v>
      </c>
      <c r="S899" s="36" t="s">
        <v>36</v>
      </c>
      <c r="T899" s="36" t="s">
        <v>3191</v>
      </c>
      <c r="U899" s="26" t="s">
        <v>22</v>
      </c>
      <c r="V899" s="36" t="s">
        <v>3219</v>
      </c>
      <c r="W899" s="26" t="s">
        <v>22</v>
      </c>
      <c r="X899" s="10" t="s">
        <v>22</v>
      </c>
      <c r="Y899" s="10" t="s">
        <v>22</v>
      </c>
      <c r="Z899" s="26" t="s">
        <v>22</v>
      </c>
      <c r="AA899" s="26" t="s">
        <v>22</v>
      </c>
      <c r="AB899" s="4" t="s">
        <v>22</v>
      </c>
      <c r="AC899" s="4" t="s">
        <v>22</v>
      </c>
      <c r="BN899" s="1" t="str">
        <v>INSTRUMENTACION Y COMPONENTES SA</v>
      </c>
      <c r="BO899" t="s">
        <v>3447</v>
      </c>
      <c r="BP899" cm="1">
        <f t="array" ref="BP899">SUM(IF(FREQUENCY(IF($R$2:$R$3000=BO899, MATCH($C$2:$C$3000, $C$2:$C$3000, 0)), ROW($C$2:$C$3000)-ROW($C$2)+1), 1))</f>
        <v>1</v>
      </c>
      <c r="BV899" t="str">
        <v>INSTRUMENTACION Y COMPONENTES SA</v>
      </c>
      <c r="BW899" cm="1">
        <f t="array" ref="BW899">SUM(--(FREQUENCY(IF($R$2:$R$1538=BV899, MATCH($C$2:$C$1538, $C$2:$C$1538, 0)), ROW($C$2:$C$1538)-ROW($C$2)+1)&gt;0))</f>
        <v>1</v>
      </c>
    </row>
    <row r="900" spans="1:75" ht="31.8" customHeight="1" x14ac:dyDescent="0.3">
      <c r="A900" s="56">
        <v>17</v>
      </c>
      <c r="B900" s="54" t="s">
        <v>3715</v>
      </c>
      <c r="C900" s="34" t="s">
        <v>2915</v>
      </c>
      <c r="D900" s="34" t="s">
        <v>2916</v>
      </c>
      <c r="E900" s="36">
        <v>101084288</v>
      </c>
      <c r="F900" s="35">
        <v>44866</v>
      </c>
      <c r="G900" s="35">
        <v>46691</v>
      </c>
      <c r="H900" s="35" t="s">
        <v>2871</v>
      </c>
      <c r="I900" s="34" t="s">
        <v>3186</v>
      </c>
      <c r="J900" s="34" t="s">
        <v>3187</v>
      </c>
      <c r="K900" s="34" t="s">
        <v>2917</v>
      </c>
      <c r="L900" s="34" t="s">
        <v>128</v>
      </c>
      <c r="M900" s="127" t="s">
        <v>2918</v>
      </c>
      <c r="N900" s="34" t="s">
        <v>1328</v>
      </c>
      <c r="O900" s="41" t="s">
        <v>3188</v>
      </c>
      <c r="P900" s="36" t="s">
        <v>457</v>
      </c>
      <c r="Q900" s="97">
        <f>IFERROR(INDEX(BP:BP, MATCH(R900, BN:BN, 0)), "")</f>
        <v>2</v>
      </c>
      <c r="R900" s="36" t="s">
        <v>3208</v>
      </c>
      <c r="S900" s="36" t="s">
        <v>38</v>
      </c>
      <c r="T900" s="36" t="s">
        <v>3209</v>
      </c>
      <c r="U900" s="26" t="s">
        <v>22</v>
      </c>
      <c r="V900" s="36" t="s">
        <v>3219</v>
      </c>
      <c r="W900" s="26" t="s">
        <v>22</v>
      </c>
      <c r="X900" s="10" t="s">
        <v>22</v>
      </c>
      <c r="Y900" s="10" t="s">
        <v>22</v>
      </c>
      <c r="Z900" s="26" t="s">
        <v>22</v>
      </c>
      <c r="AA900" s="26" t="s">
        <v>22</v>
      </c>
      <c r="AB900" s="4" t="s">
        <v>22</v>
      </c>
      <c r="AC900" s="4" t="s">
        <v>22</v>
      </c>
      <c r="BN900" s="93" t="str">
        <v>IRIS SRL</v>
      </c>
      <c r="BO900" t="s">
        <v>3450</v>
      </c>
      <c r="BP900" cm="1">
        <f t="array" ref="BP900">SUM(IF(FREQUENCY(IF($R$2:$R$3000=BO900, MATCH($C$2:$C$3000, $C$2:$C$3000, 0)), ROW($C$2:$C$3000)-ROW($C$2)+1), 1))</f>
        <v>1</v>
      </c>
      <c r="BV900" t="str">
        <v>IRIS SRL</v>
      </c>
      <c r="BW900" cm="1">
        <f t="array" ref="BW900">SUM(--(FREQUENCY(IF($R$2:$R$1538=BV900, MATCH($C$2:$C$1538, $C$2:$C$1538, 0)), ROW($C$2:$C$1538)-ROW($C$2)+1)&gt;0))</f>
        <v>1</v>
      </c>
    </row>
    <row r="901" spans="1:75" ht="31.8" customHeight="1" x14ac:dyDescent="0.3">
      <c r="A901" s="56">
        <v>17</v>
      </c>
      <c r="B901" s="54" t="s">
        <v>3715</v>
      </c>
      <c r="C901" s="34" t="s">
        <v>2915</v>
      </c>
      <c r="D901" s="34" t="s">
        <v>2916</v>
      </c>
      <c r="E901" s="36">
        <v>101084288</v>
      </c>
      <c r="F901" s="35">
        <v>44866</v>
      </c>
      <c r="G901" s="35">
        <v>46691</v>
      </c>
      <c r="H901" s="35" t="s">
        <v>2871</v>
      </c>
      <c r="I901" s="34" t="s">
        <v>3186</v>
      </c>
      <c r="J901" s="34" t="s">
        <v>3187</v>
      </c>
      <c r="K901" s="34" t="s">
        <v>2917</v>
      </c>
      <c r="L901" s="34" t="s">
        <v>128</v>
      </c>
      <c r="M901" s="127" t="s">
        <v>2918</v>
      </c>
      <c r="N901" s="34" t="s">
        <v>1328</v>
      </c>
      <c r="O901" s="41" t="s">
        <v>3188</v>
      </c>
      <c r="P901" s="36" t="s">
        <v>457</v>
      </c>
      <c r="Q901" s="97">
        <f>IFERROR(INDEX(BP:BP, MATCH(R901, BN:BN, 0)), "")</f>
        <v>1</v>
      </c>
      <c r="R901" s="36" t="s">
        <v>3210</v>
      </c>
      <c r="S901" s="36" t="s">
        <v>36</v>
      </c>
      <c r="T901" s="36" t="s">
        <v>2846</v>
      </c>
      <c r="U901" s="26" t="s">
        <v>22</v>
      </c>
      <c r="V901" s="36" t="s">
        <v>3219</v>
      </c>
      <c r="W901" s="26" t="s">
        <v>22</v>
      </c>
      <c r="X901" s="10" t="s">
        <v>22</v>
      </c>
      <c r="Y901" s="10" t="s">
        <v>22</v>
      </c>
      <c r="Z901" s="26" t="s">
        <v>22</v>
      </c>
      <c r="AA901" s="26" t="s">
        <v>22</v>
      </c>
      <c r="AB901" s="4" t="s">
        <v>22</v>
      </c>
      <c r="AC901" s="4" t="s">
        <v>22</v>
      </c>
      <c r="BN901" s="1" t="str">
        <v>NHOA ENERGY SRL</v>
      </c>
      <c r="BO901" t="s">
        <v>3452</v>
      </c>
      <c r="BP901" cm="1">
        <f t="array" ref="BP901">SUM(IF(FREQUENCY(IF($R$2:$R$3000=BO901, MATCH($C$2:$C$3000, $C$2:$C$3000, 0)), ROW($C$2:$C$3000)-ROW($C$2)+1), 1))</f>
        <v>1</v>
      </c>
      <c r="BV901" t="str">
        <v>NHOA ENERGY SRL</v>
      </c>
      <c r="BW901" cm="1">
        <f t="array" ref="BW901">SUM(--(FREQUENCY(IF($R$2:$R$1538=BV901, MATCH($C$2:$C$1538, $C$2:$C$1538, 0)), ROW($C$2:$C$1538)-ROW($C$2)+1)&gt;0))</f>
        <v>1</v>
      </c>
    </row>
    <row r="902" spans="1:75" ht="31.8" customHeight="1" x14ac:dyDescent="0.3">
      <c r="A902" s="56">
        <v>17</v>
      </c>
      <c r="B902" s="54" t="s">
        <v>3715</v>
      </c>
      <c r="C902" s="34" t="s">
        <v>2915</v>
      </c>
      <c r="D902" s="34" t="s">
        <v>2916</v>
      </c>
      <c r="E902" s="36">
        <v>101084288</v>
      </c>
      <c r="F902" s="35">
        <v>44866</v>
      </c>
      <c r="G902" s="35">
        <v>46691</v>
      </c>
      <c r="H902" s="35" t="s">
        <v>2871</v>
      </c>
      <c r="I902" s="34" t="s">
        <v>3186</v>
      </c>
      <c r="J902" s="34" t="s">
        <v>3187</v>
      </c>
      <c r="K902" s="34" t="s">
        <v>2917</v>
      </c>
      <c r="L902" s="34" t="s">
        <v>128</v>
      </c>
      <c r="M902" s="127" t="s">
        <v>2918</v>
      </c>
      <c r="N902" s="34" t="s">
        <v>1328</v>
      </c>
      <c r="O902" s="41" t="s">
        <v>3188</v>
      </c>
      <c r="P902" s="36" t="s">
        <v>1273</v>
      </c>
      <c r="Q902" s="97">
        <f>IFERROR(INDEX(BP:BP, MATCH(R902, BN:BN, 0)), "")</f>
        <v>1</v>
      </c>
      <c r="R902" s="36" t="s">
        <v>903</v>
      </c>
      <c r="S902" s="36" t="s">
        <v>867</v>
      </c>
      <c r="T902" s="36" t="s">
        <v>2970</v>
      </c>
      <c r="U902" s="26" t="s">
        <v>22</v>
      </c>
      <c r="V902" s="36" t="s">
        <v>3219</v>
      </c>
      <c r="W902" s="26" t="s">
        <v>22</v>
      </c>
      <c r="X902" s="10" t="s">
        <v>22</v>
      </c>
      <c r="Y902" s="10" t="s">
        <v>22</v>
      </c>
      <c r="Z902" s="26" t="s">
        <v>22</v>
      </c>
      <c r="AA902" s="26" t="s">
        <v>22</v>
      </c>
      <c r="AB902" s="4" t="s">
        <v>22</v>
      </c>
      <c r="AC902" s="4" t="s">
        <v>22</v>
      </c>
      <c r="BN902" s="93" t="str">
        <v>ORIZWN ANONYMH TECHNIKI ETAIREIA</v>
      </c>
      <c r="BO902" t="s">
        <v>3454</v>
      </c>
      <c r="BP902" cm="1">
        <f t="array" ref="BP902">SUM(IF(FREQUENCY(IF($R$2:$R$3000=BO902, MATCH($C$2:$C$3000, $C$2:$C$3000, 0)), ROW($C$2:$C$3000)-ROW($C$2)+1), 1))</f>
        <v>1</v>
      </c>
      <c r="BV902" t="str">
        <v>ORIZWN ANONYMH TECHNIKI ETAIREIA</v>
      </c>
      <c r="BW902" cm="1">
        <f t="array" ref="BW902">SUM(--(FREQUENCY(IF($R$2:$R$1538=BV902, MATCH($C$2:$C$1538, $C$2:$C$1538, 0)), ROW($C$2:$C$1538)-ROW($C$2)+1)&gt;0))</f>
        <v>1</v>
      </c>
    </row>
    <row r="903" spans="1:75" ht="31.8" customHeight="1" x14ac:dyDescent="0.3">
      <c r="A903" s="56">
        <v>17</v>
      </c>
      <c r="B903" s="54" t="s">
        <v>3715</v>
      </c>
      <c r="C903" s="34" t="s">
        <v>2915</v>
      </c>
      <c r="D903" s="34" t="s">
        <v>2916</v>
      </c>
      <c r="E903" s="36">
        <v>101084288</v>
      </c>
      <c r="F903" s="35">
        <v>44866</v>
      </c>
      <c r="G903" s="35">
        <v>46691</v>
      </c>
      <c r="H903" s="35" t="s">
        <v>2871</v>
      </c>
      <c r="I903" s="34" t="s">
        <v>3186</v>
      </c>
      <c r="J903" s="34" t="s">
        <v>3187</v>
      </c>
      <c r="K903" s="34" t="s">
        <v>2917</v>
      </c>
      <c r="L903" s="34" t="s">
        <v>128</v>
      </c>
      <c r="M903" s="127" t="s">
        <v>2918</v>
      </c>
      <c r="N903" s="34" t="s">
        <v>1328</v>
      </c>
      <c r="O903" s="41" t="s">
        <v>3188</v>
      </c>
      <c r="P903" s="36" t="s">
        <v>457</v>
      </c>
      <c r="Q903" s="97">
        <f>IFERROR(INDEX(BP:BP, MATCH(R903, BN:BN, 0)), "")</f>
        <v>1</v>
      </c>
      <c r="R903" s="36" t="s">
        <v>3213</v>
      </c>
      <c r="S903" s="36" t="s">
        <v>132</v>
      </c>
      <c r="T903" s="36" t="s">
        <v>3214</v>
      </c>
      <c r="U903" s="26" t="s">
        <v>22</v>
      </c>
      <c r="V903" s="36" t="s">
        <v>3219</v>
      </c>
      <c r="W903" s="26" t="s">
        <v>22</v>
      </c>
      <c r="X903" s="10" t="s">
        <v>22</v>
      </c>
      <c r="Y903" s="10" t="s">
        <v>22</v>
      </c>
      <c r="Z903" s="26" t="s">
        <v>22</v>
      </c>
      <c r="AA903" s="26" t="s">
        <v>22</v>
      </c>
      <c r="AB903" s="4" t="s">
        <v>22</v>
      </c>
      <c r="AC903" s="4" t="s">
        <v>22</v>
      </c>
      <c r="BN903" s="1" t="str">
        <v>POWIDIAN</v>
      </c>
      <c r="BO903" t="s">
        <v>3456</v>
      </c>
      <c r="BP903" cm="1">
        <f t="array" ref="BP903">SUM(IF(FREQUENCY(IF($R$2:$R$3000=BO903, MATCH($C$2:$C$3000, $C$2:$C$3000, 0)), ROW($C$2:$C$3000)-ROW($C$2)+1), 1))</f>
        <v>1</v>
      </c>
      <c r="BV903" t="str">
        <v>POWIDIAN</v>
      </c>
      <c r="BW903" cm="1">
        <f t="array" ref="BW903">SUM(--(FREQUENCY(IF($R$2:$R$1538=BV903, MATCH($C$2:$C$1538, $C$2:$C$1538, 0)), ROW($C$2:$C$1538)-ROW($C$2)+1)&gt;0))</f>
        <v>1</v>
      </c>
    </row>
    <row r="904" spans="1:75" ht="31.8" customHeight="1" x14ac:dyDescent="0.3">
      <c r="A904" s="56">
        <v>17</v>
      </c>
      <c r="B904" s="54" t="s">
        <v>3715</v>
      </c>
      <c r="C904" s="34" t="s">
        <v>2915</v>
      </c>
      <c r="D904" s="34" t="s">
        <v>2916</v>
      </c>
      <c r="E904" s="36">
        <v>101084288</v>
      </c>
      <c r="F904" s="35">
        <v>44866</v>
      </c>
      <c r="G904" s="35">
        <v>46691</v>
      </c>
      <c r="H904" s="35" t="s">
        <v>2871</v>
      </c>
      <c r="I904" s="34" t="s">
        <v>3186</v>
      </c>
      <c r="J904" s="34" t="s">
        <v>3187</v>
      </c>
      <c r="K904" s="34" t="s">
        <v>2917</v>
      </c>
      <c r="L904" s="34" t="s">
        <v>128</v>
      </c>
      <c r="M904" s="127" t="s">
        <v>2918</v>
      </c>
      <c r="N904" s="34" t="s">
        <v>1328</v>
      </c>
      <c r="O904" s="41" t="s">
        <v>3188</v>
      </c>
      <c r="P904" s="36" t="s">
        <v>457</v>
      </c>
      <c r="Q904" s="97">
        <f>IFERROR(INDEX(BP:BP, MATCH(R904, BN:BN, 0)), "")</f>
        <v>1</v>
      </c>
      <c r="R904" s="36" t="s">
        <v>3156</v>
      </c>
      <c r="S904" s="36" t="s">
        <v>61</v>
      </c>
      <c r="T904" s="36" t="s">
        <v>3204</v>
      </c>
      <c r="U904" s="26" t="s">
        <v>22</v>
      </c>
      <c r="V904" s="36" t="s">
        <v>3219</v>
      </c>
      <c r="W904" s="26" t="s">
        <v>22</v>
      </c>
      <c r="X904" s="10" t="s">
        <v>22</v>
      </c>
      <c r="Y904" s="10" t="s">
        <v>22</v>
      </c>
      <c r="Z904" s="26" t="s">
        <v>22</v>
      </c>
      <c r="AA904" s="26" t="s">
        <v>22</v>
      </c>
      <c r="AB904" s="4" t="s">
        <v>22</v>
      </c>
      <c r="AC904" s="4" t="s">
        <v>22</v>
      </c>
      <c r="BN904" s="93" t="str">
        <v>STIFTELSEN SINTEF</v>
      </c>
      <c r="BO904" t="s">
        <v>3458</v>
      </c>
      <c r="BP904" cm="1">
        <f t="array" ref="BP904">SUM(IF(FREQUENCY(IF($R$2:$R$3000=BO904, MATCH($C$2:$C$3000, $C$2:$C$3000, 0)), ROW($C$2:$C$3000)-ROW($C$2)+1), 1))</f>
        <v>1</v>
      </c>
      <c r="BV904" t="str">
        <v>STIFTELSEN SINTEF</v>
      </c>
      <c r="BW904" cm="1">
        <f t="array" ref="BW904">SUM(--(FREQUENCY(IF($R$2:$R$1538=BV904, MATCH($C$2:$C$1538, $C$2:$C$1538, 0)), ROW($C$2:$C$1538)-ROW($C$2)+1)&gt;0))</f>
        <v>2</v>
      </c>
    </row>
    <row r="905" spans="1:75" ht="31.8" customHeight="1" x14ac:dyDescent="0.3">
      <c r="A905" s="56">
        <v>17</v>
      </c>
      <c r="B905" s="54" t="s">
        <v>3715</v>
      </c>
      <c r="C905" s="34" t="s">
        <v>2915</v>
      </c>
      <c r="D905" s="34" t="s">
        <v>2916</v>
      </c>
      <c r="E905" s="36">
        <v>101084288</v>
      </c>
      <c r="F905" s="35">
        <v>44866</v>
      </c>
      <c r="G905" s="35">
        <v>46691</v>
      </c>
      <c r="H905" s="35" t="s">
        <v>2871</v>
      </c>
      <c r="I905" s="34" t="s">
        <v>3186</v>
      </c>
      <c r="J905" s="34" t="s">
        <v>3187</v>
      </c>
      <c r="K905" s="34" t="s">
        <v>2917</v>
      </c>
      <c r="L905" s="34" t="s">
        <v>128</v>
      </c>
      <c r="M905" s="127" t="s">
        <v>2918</v>
      </c>
      <c r="N905" s="34" t="s">
        <v>1328</v>
      </c>
      <c r="O905" s="41" t="s">
        <v>3188</v>
      </c>
      <c r="P905" s="36" t="s">
        <v>457</v>
      </c>
      <c r="Q905" s="97">
        <f>IFERROR(INDEX(BP:BP, MATCH(R905, BN:BN, 0)), "")</f>
        <v>1</v>
      </c>
      <c r="R905" s="36" t="s">
        <v>3200</v>
      </c>
      <c r="S905" s="36" t="s">
        <v>36</v>
      </c>
      <c r="T905" s="36" t="s">
        <v>3201</v>
      </c>
      <c r="U905" s="26" t="s">
        <v>22</v>
      </c>
      <c r="V905" s="36" t="s">
        <v>3219</v>
      </c>
      <c r="W905" s="26" t="s">
        <v>22</v>
      </c>
      <c r="X905" s="10" t="s">
        <v>22</v>
      </c>
      <c r="Y905" s="10" t="s">
        <v>22</v>
      </c>
      <c r="Z905" s="26" t="s">
        <v>22</v>
      </c>
      <c r="AA905" s="26" t="s">
        <v>22</v>
      </c>
      <c r="AB905" s="4" t="s">
        <v>22</v>
      </c>
      <c r="AC905" s="4" t="s">
        <v>22</v>
      </c>
      <c r="BN905" s="1" t="str">
        <v>TRONDERENERGI AS</v>
      </c>
      <c r="BO905" t="s">
        <v>3460</v>
      </c>
      <c r="BP905" cm="1">
        <f t="array" ref="BP905">SUM(IF(FREQUENCY(IF($R$2:$R$3000=BO905, MATCH($C$2:$C$3000, $C$2:$C$3000, 0)), ROW($C$2:$C$3000)-ROW($C$2)+1), 1))</f>
        <v>1</v>
      </c>
      <c r="BV905" t="str">
        <v>TRONDERENERGI AS</v>
      </c>
      <c r="BW905" cm="1">
        <f t="array" ref="BW905">SUM(--(FREQUENCY(IF($R$2:$R$1538=BV905, MATCH($C$2:$C$1538, $C$2:$C$1538, 0)), ROW($C$2:$C$1538)-ROW($C$2)+1)&gt;0))</f>
        <v>1</v>
      </c>
    </row>
    <row r="906" spans="1:75" ht="31.8" customHeight="1" x14ac:dyDescent="0.3">
      <c r="A906" s="56">
        <v>17</v>
      </c>
      <c r="B906" s="54" t="s">
        <v>3715</v>
      </c>
      <c r="C906" s="34" t="s">
        <v>2915</v>
      </c>
      <c r="D906" s="34" t="s">
        <v>2916</v>
      </c>
      <c r="E906" s="36">
        <v>101084288</v>
      </c>
      <c r="F906" s="35">
        <v>44866</v>
      </c>
      <c r="G906" s="35">
        <v>46691</v>
      </c>
      <c r="H906" s="35" t="s">
        <v>2871</v>
      </c>
      <c r="I906" s="34" t="s">
        <v>3186</v>
      </c>
      <c r="J906" s="34" t="s">
        <v>3187</v>
      </c>
      <c r="K906" s="34" t="s">
        <v>2917</v>
      </c>
      <c r="L906" s="34" t="s">
        <v>128</v>
      </c>
      <c r="M906" s="127" t="s">
        <v>2918</v>
      </c>
      <c r="N906" s="34" t="s">
        <v>1328</v>
      </c>
      <c r="O906" s="41" t="s">
        <v>3188</v>
      </c>
      <c r="P906" s="36" t="s">
        <v>457</v>
      </c>
      <c r="Q906" s="97">
        <f>IFERROR(INDEX(BP:BP, MATCH(R906, BN:BN, 0)), "")</f>
        <v>1</v>
      </c>
      <c r="R906" s="36" t="s">
        <v>360</v>
      </c>
      <c r="S906" s="36" t="s">
        <v>38</v>
      </c>
      <c r="T906" s="36" t="s">
        <v>3207</v>
      </c>
      <c r="U906" s="26" t="s">
        <v>22</v>
      </c>
      <c r="V906" s="36" t="s">
        <v>3219</v>
      </c>
      <c r="W906" s="26" t="s">
        <v>22</v>
      </c>
      <c r="X906" s="10" t="s">
        <v>22</v>
      </c>
      <c r="Y906" s="10" t="s">
        <v>22</v>
      </c>
      <c r="Z906" s="26" t="s">
        <v>22</v>
      </c>
      <c r="AA906" s="26" t="s">
        <v>22</v>
      </c>
      <c r="AB906" s="4" t="s">
        <v>22</v>
      </c>
      <c r="AC906" s="4" t="s">
        <v>22</v>
      </c>
      <c r="BN906" s="93" t="str">
        <v>4SHIPPING B.V.</v>
      </c>
      <c r="BO906" t="s">
        <v>3462</v>
      </c>
      <c r="BP906" cm="1">
        <f t="array" ref="BP906">SUM(IF(FREQUENCY(IF($R$2:$R$3000=BO906, MATCH($C$2:$C$3000, $C$2:$C$3000, 0)), ROW($C$2:$C$3000)-ROW($C$2)+1), 1))</f>
        <v>1</v>
      </c>
      <c r="BV906" t="str">
        <v>4SHIPPING B.V.</v>
      </c>
      <c r="BW906" cm="1">
        <f t="array" ref="BW906">SUM(--(FREQUENCY(IF($R$2:$R$1538=BV906, MATCH($C$2:$C$1538, $C$2:$C$1538, 0)), ROW($C$2:$C$1538)-ROW($C$2)+1)&gt;0))</f>
        <v>1</v>
      </c>
    </row>
    <row r="907" spans="1:75" ht="31.8" customHeight="1" x14ac:dyDescent="0.3">
      <c r="A907" s="56">
        <v>17</v>
      </c>
      <c r="B907" s="54" t="s">
        <v>3715</v>
      </c>
      <c r="C907" s="34" t="s">
        <v>2915</v>
      </c>
      <c r="D907" s="34" t="s">
        <v>2916</v>
      </c>
      <c r="E907" s="36">
        <v>101084288</v>
      </c>
      <c r="F907" s="35">
        <v>44866</v>
      </c>
      <c r="G907" s="35">
        <v>46691</v>
      </c>
      <c r="H907" s="35" t="s">
        <v>2871</v>
      </c>
      <c r="I907" s="34" t="s">
        <v>3186</v>
      </c>
      <c r="J907" s="34" t="s">
        <v>3187</v>
      </c>
      <c r="K907" s="34" t="s">
        <v>2917</v>
      </c>
      <c r="L907" s="34" t="s">
        <v>128</v>
      </c>
      <c r="M907" s="127" t="s">
        <v>2918</v>
      </c>
      <c r="N907" s="34" t="s">
        <v>1328</v>
      </c>
      <c r="O907" s="41" t="s">
        <v>3188</v>
      </c>
      <c r="P907" s="36" t="s">
        <v>457</v>
      </c>
      <c r="Q907" s="97">
        <f>IFERROR(INDEX(BP:BP, MATCH(R907, BN:BN, 0)), "")</f>
        <v>1</v>
      </c>
      <c r="R907" s="36" t="s">
        <v>3196</v>
      </c>
      <c r="S907" s="36" t="s">
        <v>36</v>
      </c>
      <c r="T907" s="36" t="s">
        <v>3197</v>
      </c>
      <c r="U907" s="26" t="s">
        <v>22</v>
      </c>
      <c r="V907" s="36" t="s">
        <v>3219</v>
      </c>
      <c r="W907" s="26" t="s">
        <v>22</v>
      </c>
      <c r="X907" s="10" t="s">
        <v>22</v>
      </c>
      <c r="Y907" s="10" t="s">
        <v>22</v>
      </c>
      <c r="Z907" s="26" t="s">
        <v>22</v>
      </c>
      <c r="AA907" s="26" t="s">
        <v>22</v>
      </c>
      <c r="AB907" s="4" t="s">
        <v>22</v>
      </c>
      <c r="AC907" s="4" t="s">
        <v>22</v>
      </c>
      <c r="BN907" s="1" t="str">
        <v>AKKODIS HIGH TECH SAS</v>
      </c>
      <c r="BO907" t="s">
        <v>3465</v>
      </c>
      <c r="BP907" cm="1">
        <f t="array" ref="BP907">SUM(IF(FREQUENCY(IF($R$2:$R$3000=BO907, MATCH($C$2:$C$3000, $C$2:$C$3000, 0)), ROW($C$2:$C$3000)-ROW($C$2)+1), 1))</f>
        <v>1</v>
      </c>
      <c r="BV907" t="str">
        <v>AKKODIS HIGH TECH SAS</v>
      </c>
      <c r="BW907" cm="1">
        <f t="array" ref="BW907">SUM(--(FREQUENCY(IF($R$2:$R$1538=BV907, MATCH($C$2:$C$1538, $C$2:$C$1538, 0)), ROW($C$2:$C$1538)-ROW($C$2)+1)&gt;0))</f>
        <v>1</v>
      </c>
    </row>
    <row r="908" spans="1:75" ht="31.8" customHeight="1" x14ac:dyDescent="0.3">
      <c r="A908" s="56">
        <v>17</v>
      </c>
      <c r="B908" s="54" t="s">
        <v>3715</v>
      </c>
      <c r="C908" s="34" t="s">
        <v>2915</v>
      </c>
      <c r="D908" s="34" t="s">
        <v>2916</v>
      </c>
      <c r="E908" s="36">
        <v>101084288</v>
      </c>
      <c r="F908" s="35">
        <v>44866</v>
      </c>
      <c r="G908" s="35">
        <v>46691</v>
      </c>
      <c r="H908" s="35" t="s">
        <v>2871</v>
      </c>
      <c r="I908" s="34" t="s">
        <v>3186</v>
      </c>
      <c r="J908" s="34" t="s">
        <v>3187</v>
      </c>
      <c r="K908" s="34" t="s">
        <v>2917</v>
      </c>
      <c r="L908" s="34" t="s">
        <v>128</v>
      </c>
      <c r="M908" s="127" t="s">
        <v>2918</v>
      </c>
      <c r="N908" s="34" t="s">
        <v>1328</v>
      </c>
      <c r="O908" s="41" t="s">
        <v>3188</v>
      </c>
      <c r="P908" s="36" t="s">
        <v>457</v>
      </c>
      <c r="Q908" s="97">
        <f>IFERROR(INDEX(BP:BP, MATCH(R908, BN:BN, 0)), "")</f>
        <v>1</v>
      </c>
      <c r="R908" s="36" t="s">
        <v>3198</v>
      </c>
      <c r="S908" s="36" t="s">
        <v>318</v>
      </c>
      <c r="T908" s="36" t="s">
        <v>3199</v>
      </c>
      <c r="U908" s="26" t="s">
        <v>22</v>
      </c>
      <c r="V908" s="36" t="s">
        <v>3219</v>
      </c>
      <c r="W908" s="26" t="s">
        <v>22</v>
      </c>
      <c r="X908" s="10" t="s">
        <v>22</v>
      </c>
      <c r="Y908" s="10" t="s">
        <v>22</v>
      </c>
      <c r="Z908" s="26" t="s">
        <v>22</v>
      </c>
      <c r="AA908" s="26" t="s">
        <v>22</v>
      </c>
      <c r="AB908" s="4" t="s">
        <v>22</v>
      </c>
      <c r="AC908" s="4" t="s">
        <v>22</v>
      </c>
      <c r="BN908" s="93" t="str">
        <v>APDL - ADMINISTRACAO DOS PORTOS DODOURO E LEIXOES SA</v>
      </c>
      <c r="BO908" t="s">
        <v>3467</v>
      </c>
      <c r="BP908" cm="1">
        <f t="array" ref="BP908">SUM(IF(FREQUENCY(IF($R$2:$R$3000=BO908, MATCH($C$2:$C$3000, $C$2:$C$3000, 0)), ROW($C$2:$C$3000)-ROW($C$2)+1), 1))</f>
        <v>1</v>
      </c>
      <c r="BV908" t="str">
        <v>APDL - ADMINISTRACAO DOS PORTOS DODOURO E LEIXOES SA</v>
      </c>
      <c r="BW908" cm="1">
        <f t="array" ref="BW908">SUM(--(FREQUENCY(IF($R$2:$R$1538=BV908, MATCH($C$2:$C$1538, $C$2:$C$1538, 0)), ROW($C$2:$C$1538)-ROW($C$2)+1)&gt;0))</f>
        <v>1</v>
      </c>
    </row>
    <row r="909" spans="1:75" ht="31.8" customHeight="1" x14ac:dyDescent="0.3">
      <c r="A909" s="56">
        <v>17</v>
      </c>
      <c r="B909" s="54" t="s">
        <v>3715</v>
      </c>
      <c r="C909" s="34" t="s">
        <v>2915</v>
      </c>
      <c r="D909" s="34" t="s">
        <v>2916</v>
      </c>
      <c r="E909" s="36">
        <v>101084288</v>
      </c>
      <c r="F909" s="35">
        <v>44866</v>
      </c>
      <c r="G909" s="35">
        <v>46691</v>
      </c>
      <c r="H909" s="35" t="s">
        <v>2871</v>
      </c>
      <c r="I909" s="34" t="s">
        <v>3186</v>
      </c>
      <c r="J909" s="34" t="s">
        <v>3187</v>
      </c>
      <c r="K909" s="34" t="s">
        <v>2917</v>
      </c>
      <c r="L909" s="34" t="s">
        <v>128</v>
      </c>
      <c r="M909" s="127" t="s">
        <v>2918</v>
      </c>
      <c r="N909" s="34" t="s">
        <v>1328</v>
      </c>
      <c r="O909" s="41" t="s">
        <v>3188</v>
      </c>
      <c r="P909" s="36" t="s">
        <v>457</v>
      </c>
      <c r="Q909" s="97">
        <f>IFERROR(INDEX(BP:BP, MATCH(R909, BN:BN, 0)), "")</f>
        <v>1</v>
      </c>
      <c r="R909" s="36" t="s">
        <v>3205</v>
      </c>
      <c r="S909" s="36" t="s">
        <v>132</v>
      </c>
      <c r="T909" s="36" t="s">
        <v>3206</v>
      </c>
      <c r="U909" s="26" t="s">
        <v>22</v>
      </c>
      <c r="V909" s="36" t="s">
        <v>3219</v>
      </c>
      <c r="W909" s="26" t="s">
        <v>22</v>
      </c>
      <c r="X909" s="10" t="s">
        <v>22</v>
      </c>
      <c r="Y909" s="10" t="s">
        <v>22</v>
      </c>
      <c r="Z909" s="26" t="s">
        <v>22</v>
      </c>
      <c r="AA909" s="26" t="s">
        <v>22</v>
      </c>
      <c r="AB909" s="4" t="s">
        <v>22</v>
      </c>
      <c r="AC909" s="4" t="s">
        <v>22</v>
      </c>
      <c r="BN909" s="1" t="str">
        <v>INSTITUT DE RECHERCHE TECHNOLOGIQUE SYSTEM X</v>
      </c>
      <c r="BO909" t="s">
        <v>3469</v>
      </c>
      <c r="BP909" cm="1">
        <f t="array" ref="BP909">SUM(IF(FREQUENCY(IF($R$2:$R$3000=BO909, MATCH($C$2:$C$3000, $C$2:$C$3000, 0)), ROW($C$2:$C$3000)-ROW($C$2)+1), 1))</f>
        <v>1</v>
      </c>
      <c r="BV909" t="str">
        <v>INSTITUT DE RECHERCHE TECHNOLOGIQUE SYSTEM X</v>
      </c>
      <c r="BW909" cm="1">
        <f t="array" ref="BW909">SUM(--(FREQUENCY(IF($R$2:$R$1538=BV909, MATCH($C$2:$C$1538, $C$2:$C$1538, 0)), ROW($C$2:$C$1538)-ROW($C$2)+1)&gt;0))</f>
        <v>1</v>
      </c>
    </row>
    <row r="910" spans="1:75" ht="31.8" customHeight="1" x14ac:dyDescent="0.3">
      <c r="A910" s="56">
        <v>17</v>
      </c>
      <c r="B910" s="54" t="s">
        <v>3715</v>
      </c>
      <c r="C910" s="34" t="s">
        <v>2915</v>
      </c>
      <c r="D910" s="34" t="s">
        <v>2916</v>
      </c>
      <c r="E910" s="36">
        <v>101084288</v>
      </c>
      <c r="F910" s="35">
        <v>44866</v>
      </c>
      <c r="G910" s="35">
        <v>46691</v>
      </c>
      <c r="H910" s="35" t="s">
        <v>2871</v>
      </c>
      <c r="I910" s="34" t="s">
        <v>3186</v>
      </c>
      <c r="J910" s="34" t="s">
        <v>3187</v>
      </c>
      <c r="K910" s="34" t="s">
        <v>2917</v>
      </c>
      <c r="L910" s="34" t="s">
        <v>128</v>
      </c>
      <c r="M910" s="127" t="s">
        <v>2918</v>
      </c>
      <c r="N910" s="34" t="s">
        <v>1328</v>
      </c>
      <c r="O910" s="41" t="s">
        <v>3188</v>
      </c>
      <c r="P910" s="36" t="s">
        <v>689</v>
      </c>
      <c r="Q910" s="97">
        <f>IFERROR(INDEX(BP:BP, MATCH(R910, BN:BN, 0)), "")</f>
        <v>1</v>
      </c>
      <c r="R910" s="36" t="s">
        <v>3194</v>
      </c>
      <c r="S910" s="36" t="s">
        <v>318</v>
      </c>
      <c r="T910" s="36" t="s">
        <v>3195</v>
      </c>
      <c r="U910" s="26" t="s">
        <v>22</v>
      </c>
      <c r="V910" s="36" t="s">
        <v>3219</v>
      </c>
      <c r="W910" s="26" t="s">
        <v>22</v>
      </c>
      <c r="X910" s="10" t="s">
        <v>22</v>
      </c>
      <c r="Y910" s="10" t="s">
        <v>22</v>
      </c>
      <c r="Z910" s="26" t="s">
        <v>22</v>
      </c>
      <c r="AA910" s="26" t="s">
        <v>22</v>
      </c>
      <c r="AB910" s="4" t="s">
        <v>22</v>
      </c>
      <c r="AC910" s="4" t="s">
        <v>22</v>
      </c>
      <c r="BN910" s="93" t="str">
        <v>INSTITUT FUR SEEVERKEHRSWIRTSCHAFT UND LOGISTIK</v>
      </c>
      <c r="BO910" t="s">
        <v>3471</v>
      </c>
      <c r="BP910" cm="1">
        <f t="array" ref="BP910">SUM(IF(FREQUENCY(IF($R$2:$R$3000=BO910, MATCH($C$2:$C$3000, $C$2:$C$3000, 0)), ROW($C$2:$C$3000)-ROW($C$2)+1), 1))</f>
        <v>1</v>
      </c>
      <c r="BV910" t="str">
        <v>INSTITUT FUR SEEVERKEHRSWIRTSCHAFT UND LOGISTIK</v>
      </c>
      <c r="BW910" cm="1">
        <f t="array" ref="BW910">SUM(--(FREQUENCY(IF($R$2:$R$1538=BV910, MATCH($C$2:$C$1538, $C$2:$C$1538, 0)), ROW($C$2:$C$1538)-ROW($C$2)+1)&gt;0))</f>
        <v>1</v>
      </c>
    </row>
    <row r="911" spans="1:75" ht="31.8" customHeight="1" x14ac:dyDescent="0.3">
      <c r="A911" s="56">
        <v>17</v>
      </c>
      <c r="B911" s="54" t="s">
        <v>3715</v>
      </c>
      <c r="C911" s="34" t="s">
        <v>2915</v>
      </c>
      <c r="D911" s="34" t="s">
        <v>2916</v>
      </c>
      <c r="E911" s="36">
        <v>101084288</v>
      </c>
      <c r="F911" s="35">
        <v>44866</v>
      </c>
      <c r="G911" s="35">
        <v>46691</v>
      </c>
      <c r="H911" s="35" t="s">
        <v>2871</v>
      </c>
      <c r="I911" s="34" t="s">
        <v>3186</v>
      </c>
      <c r="J911" s="34" t="s">
        <v>3187</v>
      </c>
      <c r="K911" s="34" t="s">
        <v>2917</v>
      </c>
      <c r="L911" s="34" t="s">
        <v>128</v>
      </c>
      <c r="M911" s="127" t="s">
        <v>2918</v>
      </c>
      <c r="N911" s="34" t="s">
        <v>1328</v>
      </c>
      <c r="O911" s="41" t="s">
        <v>3188</v>
      </c>
      <c r="P911" s="36" t="s">
        <v>457</v>
      </c>
      <c r="Q911" s="97">
        <f>IFERROR(INDEX(BP:BP, MATCH(R911, BN:BN, 0)), "")</f>
        <v>1</v>
      </c>
      <c r="R911" s="36" t="s">
        <v>3202</v>
      </c>
      <c r="S911" s="36" t="s">
        <v>318</v>
      </c>
      <c r="T911" s="36" t="s">
        <v>3203</v>
      </c>
      <c r="U911" s="26" t="s">
        <v>22</v>
      </c>
      <c r="V911" s="36" t="s">
        <v>3219</v>
      </c>
      <c r="W911" s="26" t="s">
        <v>22</v>
      </c>
      <c r="X911" s="10" t="s">
        <v>22</v>
      </c>
      <c r="Y911" s="10" t="s">
        <v>22</v>
      </c>
      <c r="Z911" s="26" t="s">
        <v>22</v>
      </c>
      <c r="AA911" s="26" t="s">
        <v>22</v>
      </c>
      <c r="AB911" s="4" t="s">
        <v>22</v>
      </c>
      <c r="AC911" s="4" t="s">
        <v>22</v>
      </c>
      <c r="BN911" s="1" t="str">
        <v>MAGELLAN-ASSOCIACAO PARA A REPRESENTACAO DOS INTERESSES PORTUGUESES NO EXTERIOR</v>
      </c>
      <c r="BO911" t="s">
        <v>3473</v>
      </c>
      <c r="BP911" cm="1">
        <f t="array" ref="BP911">SUM(IF(FREQUENCY(IF($R$2:$R$3000=BO911, MATCH($C$2:$C$3000, $C$2:$C$3000, 0)), ROW($C$2:$C$3000)-ROW($C$2)+1), 1))</f>
        <v>1</v>
      </c>
      <c r="BV911" t="str">
        <v>MAGELLAN-ASSOCIACAO PARA A REPRESENTACAO DOS INTERESSES PORTUGUESES NO EXTERIOR</v>
      </c>
      <c r="BW911" cm="1">
        <f t="array" ref="BW911">SUM(--(FREQUENCY(IF($R$2:$R$1538=BV911, MATCH($C$2:$C$1538, $C$2:$C$1538, 0)), ROW($C$2:$C$1538)-ROW($C$2)+1)&gt;0))</f>
        <v>1</v>
      </c>
    </row>
    <row r="912" spans="1:75" ht="31.8" customHeight="1" x14ac:dyDescent="0.3">
      <c r="A912" s="56">
        <v>17</v>
      </c>
      <c r="B912" s="54" t="s">
        <v>3715</v>
      </c>
      <c r="C912" s="34" t="s">
        <v>2915</v>
      </c>
      <c r="D912" s="34" t="s">
        <v>2916</v>
      </c>
      <c r="E912" s="36">
        <v>101084288</v>
      </c>
      <c r="F912" s="35">
        <v>44866</v>
      </c>
      <c r="G912" s="35">
        <v>46691</v>
      </c>
      <c r="H912" s="35" t="s">
        <v>2871</v>
      </c>
      <c r="I912" s="34" t="s">
        <v>3186</v>
      </c>
      <c r="J912" s="34" t="s">
        <v>3187</v>
      </c>
      <c r="K912" s="34" t="s">
        <v>2917</v>
      </c>
      <c r="L912" s="34" t="s">
        <v>128</v>
      </c>
      <c r="M912" s="127" t="s">
        <v>2918</v>
      </c>
      <c r="N912" s="34" t="s">
        <v>1328</v>
      </c>
      <c r="O912" s="41" t="s">
        <v>3188</v>
      </c>
      <c r="P912" s="36" t="s">
        <v>679</v>
      </c>
      <c r="Q912" s="97">
        <f>IFERROR(INDEX(BP:BP, MATCH(R912, BN:BN, 0)), "")</f>
        <v>1</v>
      </c>
      <c r="R912" s="37" t="s">
        <v>2948</v>
      </c>
      <c r="S912" s="34" t="s">
        <v>110</v>
      </c>
      <c r="T912" s="34" t="s">
        <v>2947</v>
      </c>
      <c r="U912" s="36" t="s">
        <v>3224</v>
      </c>
      <c r="V912" s="46" t="s">
        <v>3222</v>
      </c>
      <c r="W912" s="36" t="s">
        <v>3217</v>
      </c>
      <c r="X912" s="36" t="s">
        <v>3218</v>
      </c>
      <c r="Y912" s="47" t="s">
        <v>3225</v>
      </c>
      <c r="Z912" s="36" t="s">
        <v>3227</v>
      </c>
      <c r="AA912" s="36" t="s">
        <v>3223</v>
      </c>
      <c r="AB912" s="39" t="s">
        <v>3226</v>
      </c>
      <c r="AC912" s="39" t="s">
        <v>2949</v>
      </c>
      <c r="BN912" s="93" t="str">
        <v>OPLEIDINGSCENTRUM VOOR HOUT EN BOUW VZW</v>
      </c>
      <c r="BO912" t="s">
        <v>3475</v>
      </c>
      <c r="BP912" cm="1">
        <f t="array" ref="BP912">SUM(IF(FREQUENCY(IF($R$2:$R$3000=BO912, MATCH($C$2:$C$3000, $C$2:$C$3000, 0)), ROW($C$2:$C$3000)-ROW($C$2)+1), 1))</f>
        <v>1</v>
      </c>
      <c r="BV912" t="str">
        <v>OPLEIDINGSCENTRUM VOOR HOUT EN BOUW VZW</v>
      </c>
      <c r="BW912" cm="1">
        <f t="array" ref="BW912">SUM(--(FREQUENCY(IF($R$2:$R$1538=BV912, MATCH($C$2:$C$1538, $C$2:$C$1538, 0)), ROW($C$2:$C$1538)-ROW($C$2)+1)&gt;0))</f>
        <v>1</v>
      </c>
    </row>
    <row r="913" spans="1:75" ht="31.8" customHeight="1" x14ac:dyDescent="0.3">
      <c r="A913" s="56">
        <v>17</v>
      </c>
      <c r="B913" s="54" t="s">
        <v>3715</v>
      </c>
      <c r="C913" s="34" t="s">
        <v>2915</v>
      </c>
      <c r="D913" s="34" t="s">
        <v>2916</v>
      </c>
      <c r="E913" s="36">
        <v>101084288</v>
      </c>
      <c r="F913" s="35">
        <v>44866</v>
      </c>
      <c r="G913" s="35">
        <v>46691</v>
      </c>
      <c r="H913" s="35" t="s">
        <v>2871</v>
      </c>
      <c r="I913" s="34" t="s">
        <v>3186</v>
      </c>
      <c r="J913" s="34" t="s">
        <v>3187</v>
      </c>
      <c r="K913" s="34" t="s">
        <v>2917</v>
      </c>
      <c r="L913" s="34" t="s">
        <v>128</v>
      </c>
      <c r="M913" s="127" t="s">
        <v>2918</v>
      </c>
      <c r="N913" s="34" t="s">
        <v>1328</v>
      </c>
      <c r="O913" s="41" t="s">
        <v>3188</v>
      </c>
      <c r="P913" s="36" t="s">
        <v>679</v>
      </c>
      <c r="Q913" s="97">
        <f>IFERROR(INDEX(BP:BP, MATCH(R913, BN:BN, 0)), "")</f>
        <v>1</v>
      </c>
      <c r="R913" s="37" t="s">
        <v>2948</v>
      </c>
      <c r="S913" s="34" t="s">
        <v>110</v>
      </c>
      <c r="T913" s="34" t="s">
        <v>2947</v>
      </c>
      <c r="U913" s="36" t="s">
        <v>3224</v>
      </c>
      <c r="V913" s="36" t="s">
        <v>3219</v>
      </c>
      <c r="W913" s="36" t="s">
        <v>3221</v>
      </c>
      <c r="X913" s="36" t="s">
        <v>3218</v>
      </c>
      <c r="Y913" s="36" t="s">
        <v>3220</v>
      </c>
      <c r="Z913" s="26" t="s">
        <v>22</v>
      </c>
      <c r="AA913" s="26" t="s">
        <v>22</v>
      </c>
      <c r="AB913" s="4" t="s">
        <v>22</v>
      </c>
      <c r="AC913" s="4" t="s">
        <v>22</v>
      </c>
      <c r="BN913" s="1" t="str">
        <v>RESEARCH DRIVEN SOLUTIONS LIMITED</v>
      </c>
      <c r="BO913" t="s">
        <v>3477</v>
      </c>
      <c r="BP913" cm="1">
        <f t="array" ref="BP913">SUM(IF(FREQUENCY(IF($R$2:$R$3000=BO913, MATCH($C$2:$C$3000, $C$2:$C$3000, 0)), ROW($C$2:$C$3000)-ROW($C$2)+1), 1))</f>
        <v>1</v>
      </c>
      <c r="BV913" t="str">
        <v>RESEARCH DRIVEN SOLUTIONS LIMITED</v>
      </c>
      <c r="BW913" cm="1">
        <f t="array" ref="BW913">SUM(--(FREQUENCY(IF($R$2:$R$1538=BV913, MATCH($C$2:$C$1538, $C$2:$C$1538, 0)), ROW($C$2:$C$1538)-ROW($C$2)+1)&gt;0))</f>
        <v>1</v>
      </c>
    </row>
    <row r="914" spans="1:75" ht="31.8" customHeight="1" x14ac:dyDescent="0.3">
      <c r="A914" s="56">
        <v>17</v>
      </c>
      <c r="B914" s="54" t="s">
        <v>3715</v>
      </c>
      <c r="C914" s="34" t="s">
        <v>2915</v>
      </c>
      <c r="D914" s="34" t="s">
        <v>2916</v>
      </c>
      <c r="E914" s="36">
        <v>101084288</v>
      </c>
      <c r="F914" s="35">
        <v>44866</v>
      </c>
      <c r="G914" s="35">
        <v>46691</v>
      </c>
      <c r="H914" s="35" t="s">
        <v>2871</v>
      </c>
      <c r="I914" s="34" t="s">
        <v>3186</v>
      </c>
      <c r="J914" s="34" t="s">
        <v>3187</v>
      </c>
      <c r="K914" s="34" t="s">
        <v>2917</v>
      </c>
      <c r="L914" s="34" t="s">
        <v>128</v>
      </c>
      <c r="M914" s="127" t="s">
        <v>2918</v>
      </c>
      <c r="N914" s="34" t="s">
        <v>1328</v>
      </c>
      <c r="O914" s="41" t="s">
        <v>3188</v>
      </c>
      <c r="P914" s="36" t="s">
        <v>457</v>
      </c>
      <c r="Q914" s="97">
        <f>IFERROR(INDEX(BP:BP, MATCH(R914, BN:BN, 0)), "")</f>
        <v>1</v>
      </c>
      <c r="R914" s="36" t="s">
        <v>3215</v>
      </c>
      <c r="S914" s="36" t="s">
        <v>36</v>
      </c>
      <c r="T914" s="36" t="s">
        <v>3216</v>
      </c>
      <c r="U914" s="26" t="s">
        <v>22</v>
      </c>
      <c r="V914" s="36" t="s">
        <v>3219</v>
      </c>
      <c r="W914" s="26" t="s">
        <v>22</v>
      </c>
      <c r="X914" s="10" t="s">
        <v>22</v>
      </c>
      <c r="Y914" s="10" t="s">
        <v>22</v>
      </c>
      <c r="Z914" s="26" t="s">
        <v>22</v>
      </c>
      <c r="AA914" s="26" t="s">
        <v>22</v>
      </c>
      <c r="AB914" s="4" t="s">
        <v>22</v>
      </c>
      <c r="AC914" s="4" t="s">
        <v>22</v>
      </c>
      <c r="BN914" s="93" t="str">
        <v>SEAFAR</v>
      </c>
      <c r="BO914" t="s">
        <v>3479</v>
      </c>
      <c r="BP914" cm="1">
        <f t="array" ref="BP914">SUM(IF(FREQUENCY(IF($R$2:$R$3000=BO914, MATCH($C$2:$C$3000, $C$2:$C$3000, 0)), ROW($C$2:$C$3000)-ROW($C$2)+1), 1))</f>
        <v>1</v>
      </c>
      <c r="BV914" t="str">
        <v>SEAFAR</v>
      </c>
      <c r="BW914" cm="1">
        <f t="array" ref="BW914">SUM(--(FREQUENCY(IF($R$2:$R$1538=BV914, MATCH($C$2:$C$1538, $C$2:$C$1538, 0)), ROW($C$2:$C$1538)-ROW($C$2)+1)&gt;0))</f>
        <v>1</v>
      </c>
    </row>
    <row r="915" spans="1:75" ht="31.8" customHeight="1" x14ac:dyDescent="0.3">
      <c r="A915" s="56">
        <v>17</v>
      </c>
      <c r="B915" s="54" t="s">
        <v>3715</v>
      </c>
      <c r="C915" s="34" t="s">
        <v>2915</v>
      </c>
      <c r="D915" s="34" t="s">
        <v>2916</v>
      </c>
      <c r="E915" s="36">
        <v>101084288</v>
      </c>
      <c r="F915" s="35">
        <v>44866</v>
      </c>
      <c r="G915" s="35">
        <v>46691</v>
      </c>
      <c r="H915" s="35" t="s">
        <v>2871</v>
      </c>
      <c r="I915" s="34" t="s">
        <v>3186</v>
      </c>
      <c r="J915" s="34" t="s">
        <v>3187</v>
      </c>
      <c r="K915" s="34" t="s">
        <v>2917</v>
      </c>
      <c r="L915" s="34" t="s">
        <v>128</v>
      </c>
      <c r="M915" s="127" t="s">
        <v>2918</v>
      </c>
      <c r="N915" s="34" t="s">
        <v>1328</v>
      </c>
      <c r="O915" s="41" t="s">
        <v>3188</v>
      </c>
      <c r="P915" s="36" t="s">
        <v>457</v>
      </c>
      <c r="Q915" s="97">
        <f>IFERROR(INDEX(BP:BP, MATCH(R915, BN:BN, 0)), "")</f>
        <v>1</v>
      </c>
      <c r="R915" s="36" t="s">
        <v>3189</v>
      </c>
      <c r="S915" s="36" t="s">
        <v>318</v>
      </c>
      <c r="T915" s="36" t="s">
        <v>3190</v>
      </c>
      <c r="U915" s="26" t="s">
        <v>22</v>
      </c>
      <c r="V915" s="36" t="s">
        <v>3219</v>
      </c>
      <c r="W915" s="26" t="s">
        <v>22</v>
      </c>
      <c r="X915" s="10" t="s">
        <v>22</v>
      </c>
      <c r="Y915" s="10" t="s">
        <v>22</v>
      </c>
      <c r="Z915" s="26" t="s">
        <v>22</v>
      </c>
      <c r="AA915" s="26" t="s">
        <v>22</v>
      </c>
      <c r="AB915" s="4" t="s">
        <v>22</v>
      </c>
      <c r="AC915" s="4" t="s">
        <v>22</v>
      </c>
      <c r="BN915" s="1" t="str">
        <v>UNIVERSITATEA DUNAREA DE JOS DIN GALATI</v>
      </c>
      <c r="BO915" t="s">
        <v>3482</v>
      </c>
      <c r="BP915" cm="1">
        <f t="array" ref="BP915">SUM(IF(FREQUENCY(IF($R$2:$R$3000=BO915, MATCH($C$2:$C$3000, $C$2:$C$3000, 0)), ROW($C$2:$C$3000)-ROW($C$2)+1), 1))</f>
        <v>1</v>
      </c>
      <c r="BV915" t="str">
        <v>UNIVERSITATEA DUNAREA DE JOS DIN GALATI</v>
      </c>
      <c r="BW915" cm="1">
        <f t="array" ref="BW915">SUM(--(FREQUENCY(IF($R$2:$R$1538=BV915, MATCH($C$2:$C$1538, $C$2:$C$1538, 0)), ROW($C$2:$C$1538)-ROW($C$2)+1)&gt;0))</f>
        <v>1</v>
      </c>
    </row>
    <row r="916" spans="1:75" ht="31.8" customHeight="1" x14ac:dyDescent="0.3">
      <c r="A916" s="56">
        <v>17</v>
      </c>
      <c r="B916" s="10" t="s">
        <v>3717</v>
      </c>
      <c r="C916" s="10" t="s">
        <v>3267</v>
      </c>
      <c r="D916" s="10" t="s">
        <v>3179</v>
      </c>
      <c r="E916" s="10">
        <v>101000470</v>
      </c>
      <c r="F916" s="11">
        <v>44348</v>
      </c>
      <c r="G916" s="11">
        <v>45808</v>
      </c>
      <c r="H916" s="11" t="s">
        <v>3270</v>
      </c>
      <c r="I916" s="10" t="s">
        <v>3271</v>
      </c>
      <c r="J916" s="10" t="s">
        <v>3271</v>
      </c>
      <c r="K916" s="10" t="s">
        <v>3273</v>
      </c>
      <c r="L916" s="43" t="s">
        <v>438</v>
      </c>
      <c r="M916" s="126" t="s">
        <v>3274</v>
      </c>
      <c r="N916" s="43" t="s">
        <v>3275</v>
      </c>
      <c r="O916" s="10" t="s">
        <v>3268</v>
      </c>
      <c r="P916" s="10" t="s">
        <v>457</v>
      </c>
      <c r="Q916" s="97">
        <f>IFERROR(INDEX(BP:BP, MATCH(R916, BN:BN, 0)), "")</f>
        <v>1</v>
      </c>
      <c r="R916" s="10" t="s">
        <v>3279</v>
      </c>
      <c r="S916" s="10" t="s">
        <v>61</v>
      </c>
      <c r="T916" s="10" t="s">
        <v>3280</v>
      </c>
      <c r="U916" s="26" t="s">
        <v>22</v>
      </c>
      <c r="V916" s="10" t="s">
        <v>3269</v>
      </c>
      <c r="W916" s="26" t="s">
        <v>22</v>
      </c>
      <c r="X916" s="10" t="s">
        <v>22</v>
      </c>
      <c r="Y916" s="10" t="s">
        <v>22</v>
      </c>
      <c r="Z916" s="26" t="s">
        <v>22</v>
      </c>
      <c r="AA916" s="26" t="s">
        <v>22</v>
      </c>
      <c r="AB916" s="4" t="s">
        <v>22</v>
      </c>
      <c r="AC916" s="4" t="s">
        <v>22</v>
      </c>
      <c r="BN916" s="93" t="str">
        <v>VLAAMS INSTITUUT VOOR DE LOGISTIEK VZW</v>
      </c>
      <c r="BO916" t="s">
        <v>3484</v>
      </c>
      <c r="BP916" cm="1">
        <f t="array" ref="BP916">SUM(IF(FREQUENCY(IF($R$2:$R$3000=BO916, MATCH($C$2:$C$3000, $C$2:$C$3000, 0)), ROW($C$2:$C$3000)-ROW($C$2)+1), 1))</f>
        <v>1</v>
      </c>
      <c r="BV916" t="str">
        <v>VLAAMS INSTITUUT VOOR DE LOGISTIEK VZW</v>
      </c>
      <c r="BW916" cm="1">
        <f t="array" ref="BW916">SUM(--(FREQUENCY(IF($R$2:$R$1538=BV916, MATCH($C$2:$C$1538, $C$2:$C$1538, 0)), ROW($C$2:$C$1538)-ROW($C$2)+1)&gt;0))</f>
        <v>1</v>
      </c>
    </row>
    <row r="917" spans="1:75" ht="31.8" customHeight="1" x14ac:dyDescent="0.3">
      <c r="A917" s="56">
        <v>17</v>
      </c>
      <c r="B917" s="10" t="s">
        <v>3717</v>
      </c>
      <c r="C917" s="10" t="s">
        <v>3267</v>
      </c>
      <c r="D917" s="10" t="s">
        <v>3179</v>
      </c>
      <c r="E917" s="10">
        <v>101000470</v>
      </c>
      <c r="F917" s="11">
        <v>44348</v>
      </c>
      <c r="G917" s="11">
        <v>45808</v>
      </c>
      <c r="H917" s="11" t="s">
        <v>3270</v>
      </c>
      <c r="I917" s="10" t="s">
        <v>3271</v>
      </c>
      <c r="J917" s="10" t="s">
        <v>3271</v>
      </c>
      <c r="K917" s="10" t="s">
        <v>3273</v>
      </c>
      <c r="L917" s="43" t="s">
        <v>438</v>
      </c>
      <c r="M917" s="126" t="s">
        <v>3274</v>
      </c>
      <c r="N917" s="43" t="s">
        <v>3275</v>
      </c>
      <c r="O917" s="10" t="s">
        <v>3268</v>
      </c>
      <c r="P917" s="10" t="s">
        <v>457</v>
      </c>
      <c r="Q917" s="97">
        <f>IFERROR(INDEX(BP:BP, MATCH(R917, BN:BN, 0)), "")</f>
        <v>1</v>
      </c>
      <c r="R917" s="10" t="s">
        <v>3281</v>
      </c>
      <c r="S917" s="10" t="s">
        <v>38</v>
      </c>
      <c r="T917" s="10" t="s">
        <v>3282</v>
      </c>
      <c r="U917" s="26" t="s">
        <v>22</v>
      </c>
      <c r="V917" s="10" t="s">
        <v>3269</v>
      </c>
      <c r="W917" s="26" t="s">
        <v>22</v>
      </c>
      <c r="X917" s="10" t="s">
        <v>22</v>
      </c>
      <c r="Y917" s="10" t="s">
        <v>22</v>
      </c>
      <c r="Z917" s="26" t="s">
        <v>22</v>
      </c>
      <c r="AA917" s="26" t="s">
        <v>22</v>
      </c>
      <c r="AB917" s="4" t="s">
        <v>22</v>
      </c>
      <c r="AC917" s="4" t="s">
        <v>22</v>
      </c>
      <c r="BN917" s="1" t="str">
        <v>ZULU ASSOCIATES</v>
      </c>
      <c r="BO917" t="s">
        <v>3486</v>
      </c>
      <c r="BP917" cm="1">
        <f t="array" ref="BP917">SUM(IF(FREQUENCY(IF($R$2:$R$3000=BO917, MATCH($C$2:$C$3000, $C$2:$C$3000, 0)), ROW($C$2:$C$3000)-ROW($C$2)+1), 1))</f>
        <v>1</v>
      </c>
      <c r="BV917" t="str">
        <v>ZULU ASSOCIATES</v>
      </c>
      <c r="BW917" cm="1">
        <f t="array" ref="BW917">SUM(--(FREQUENCY(IF($R$2:$R$1538=BV917, MATCH($C$2:$C$1538, $C$2:$C$1538, 0)), ROW($C$2:$C$1538)-ROW($C$2)+1)&gt;0))</f>
        <v>1</v>
      </c>
    </row>
    <row r="918" spans="1:75" ht="31.8" customHeight="1" x14ac:dyDescent="0.3">
      <c r="A918" s="56">
        <v>17</v>
      </c>
      <c r="B918" s="10" t="s">
        <v>3717</v>
      </c>
      <c r="C918" s="10" t="s">
        <v>3267</v>
      </c>
      <c r="D918" s="10" t="s">
        <v>3179</v>
      </c>
      <c r="E918" s="10">
        <v>101000470</v>
      </c>
      <c r="F918" s="11">
        <v>44348</v>
      </c>
      <c r="G918" s="11">
        <v>45808</v>
      </c>
      <c r="H918" s="11" t="s">
        <v>3270</v>
      </c>
      <c r="I918" s="10" t="s">
        <v>3271</v>
      </c>
      <c r="J918" s="10" t="s">
        <v>3271</v>
      </c>
      <c r="K918" s="10" t="s">
        <v>3273</v>
      </c>
      <c r="L918" s="43" t="s">
        <v>438</v>
      </c>
      <c r="M918" s="126" t="s">
        <v>3274</v>
      </c>
      <c r="N918" s="43" t="s">
        <v>3275</v>
      </c>
      <c r="O918" s="10" t="s">
        <v>3268</v>
      </c>
      <c r="P918" s="10" t="s">
        <v>457</v>
      </c>
      <c r="Q918" s="97">
        <f>IFERROR(INDEX(BP:BP, MATCH(R918, BN:BN, 0)), "")</f>
        <v>1</v>
      </c>
      <c r="R918" s="10" t="s">
        <v>3283</v>
      </c>
      <c r="S918" s="10" t="s">
        <v>132</v>
      </c>
      <c r="T918" s="10" t="s">
        <v>984</v>
      </c>
      <c r="U918" s="26" t="s">
        <v>22</v>
      </c>
      <c r="V918" s="10" t="s">
        <v>3269</v>
      </c>
      <c r="W918" s="26" t="s">
        <v>22</v>
      </c>
      <c r="X918" s="10" t="s">
        <v>22</v>
      </c>
      <c r="Y918" s="10" t="s">
        <v>22</v>
      </c>
      <c r="Z918" s="26" t="s">
        <v>22</v>
      </c>
      <c r="AA918" s="26" t="s">
        <v>22</v>
      </c>
      <c r="AB918" s="4" t="s">
        <v>22</v>
      </c>
      <c r="AC918" s="4" t="s">
        <v>22</v>
      </c>
      <c r="BN918" s="93" t="str">
        <v>UNIVERSIDAD DE JAEN</v>
      </c>
      <c r="BO918" t="s">
        <v>3488</v>
      </c>
      <c r="BP918" cm="1">
        <f t="array" ref="BP918">SUM(IF(FREQUENCY(IF($R$2:$R$3000=BO918, MATCH($C$2:$C$3000, $C$2:$C$3000, 0)), ROW($C$2:$C$3000)-ROW($C$2)+1), 1))</f>
        <v>1</v>
      </c>
      <c r="BV918" t="str">
        <v>UNIVERSIDAD DE JAEN</v>
      </c>
      <c r="BW918" cm="1">
        <f t="array" ref="BW918">SUM(--(FREQUENCY(IF($R$2:$R$1538=BV918, MATCH($C$2:$C$1538, $C$2:$C$1538, 0)), ROW($C$2:$C$1538)-ROW($C$2)+1)&gt;0))</f>
        <v>1</v>
      </c>
    </row>
    <row r="919" spans="1:75" ht="31.8" customHeight="1" x14ac:dyDescent="0.3">
      <c r="A919" s="56">
        <v>17</v>
      </c>
      <c r="B919" s="10" t="s">
        <v>3717</v>
      </c>
      <c r="C919" s="10" t="s">
        <v>3267</v>
      </c>
      <c r="D919" s="10" t="s">
        <v>3179</v>
      </c>
      <c r="E919" s="10">
        <v>101000470</v>
      </c>
      <c r="F919" s="11">
        <v>44348</v>
      </c>
      <c r="G919" s="11">
        <v>45808</v>
      </c>
      <c r="H919" s="11" t="s">
        <v>3270</v>
      </c>
      <c r="I919" s="10" t="s">
        <v>3271</v>
      </c>
      <c r="J919" s="10" t="s">
        <v>3271</v>
      </c>
      <c r="K919" s="10" t="s">
        <v>3273</v>
      </c>
      <c r="L919" s="43" t="s">
        <v>438</v>
      </c>
      <c r="M919" s="126" t="s">
        <v>3274</v>
      </c>
      <c r="N919" s="43" t="s">
        <v>3275</v>
      </c>
      <c r="O919" s="10" t="s">
        <v>3268</v>
      </c>
      <c r="P919" s="10" t="s">
        <v>457</v>
      </c>
      <c r="Q919" s="97">
        <f>IFERROR(INDEX(BP:BP, MATCH(R919, BN:BN, 0)), "")</f>
        <v>1</v>
      </c>
      <c r="R919" s="10" t="s">
        <v>3288</v>
      </c>
      <c r="S919" s="10" t="s">
        <v>110</v>
      </c>
      <c r="T919" s="10" t="s">
        <v>3289</v>
      </c>
      <c r="U919" s="26" t="s">
        <v>22</v>
      </c>
      <c r="V919" s="10" t="s">
        <v>3269</v>
      </c>
      <c r="W919" s="26" t="s">
        <v>22</v>
      </c>
      <c r="X919" s="10" t="s">
        <v>22</v>
      </c>
      <c r="Y919" s="10" t="s">
        <v>22</v>
      </c>
      <c r="Z919" s="26" t="s">
        <v>22</v>
      </c>
      <c r="AA919" s="26" t="s">
        <v>22</v>
      </c>
      <c r="AB919" s="4" t="s">
        <v>22</v>
      </c>
      <c r="AC919" s="4" t="s">
        <v>22</v>
      </c>
      <c r="BN919" s="1" t="str">
        <v>Future Analytics Consulting Limited</v>
      </c>
      <c r="BO919" t="s">
        <v>3489</v>
      </c>
      <c r="BP919" cm="1">
        <f t="array" ref="BP919">SUM(IF(FREQUENCY(IF($R$2:$R$3000=BO919, MATCH($C$2:$C$3000, $C$2:$C$3000, 0)), ROW($C$2:$C$3000)-ROW($C$2)+1), 1))</f>
        <v>1</v>
      </c>
      <c r="BV919" t="str">
        <v>Future Analytics Consulting Limited</v>
      </c>
      <c r="BW919" cm="1">
        <f t="array" ref="BW919">SUM(--(FREQUENCY(IF($R$2:$R$1538=BV919, MATCH($C$2:$C$1538, $C$2:$C$1538, 0)), ROW($C$2:$C$1538)-ROW($C$2)+1)&gt;0))</f>
        <v>1</v>
      </c>
    </row>
    <row r="920" spans="1:75" ht="31.8" customHeight="1" x14ac:dyDescent="0.3">
      <c r="A920" s="56">
        <v>17</v>
      </c>
      <c r="B920" s="10" t="s">
        <v>3717</v>
      </c>
      <c r="C920" s="10" t="s">
        <v>3267</v>
      </c>
      <c r="D920" s="10" t="s">
        <v>3179</v>
      </c>
      <c r="E920" s="10">
        <v>101000470</v>
      </c>
      <c r="F920" s="11">
        <v>44348</v>
      </c>
      <c r="G920" s="11">
        <v>45808</v>
      </c>
      <c r="H920" s="11" t="s">
        <v>3270</v>
      </c>
      <c r="I920" s="10" t="s">
        <v>3271</v>
      </c>
      <c r="J920" s="10" t="s">
        <v>3271</v>
      </c>
      <c r="K920" s="10" t="s">
        <v>3273</v>
      </c>
      <c r="L920" s="43" t="s">
        <v>438</v>
      </c>
      <c r="M920" s="126" t="s">
        <v>3274</v>
      </c>
      <c r="N920" s="43" t="s">
        <v>3275</v>
      </c>
      <c r="O920" s="10" t="s">
        <v>3268</v>
      </c>
      <c r="P920" s="10" t="s">
        <v>457</v>
      </c>
      <c r="Q920" s="97">
        <f>IFERROR(INDEX(BP:BP, MATCH(R920, BN:BN, 0)), "")</f>
        <v>1</v>
      </c>
      <c r="R920" s="10" t="s">
        <v>3284</v>
      </c>
      <c r="S920" s="10" t="s">
        <v>38</v>
      </c>
      <c r="T920" s="10" t="s">
        <v>3285</v>
      </c>
      <c r="U920" s="26" t="s">
        <v>22</v>
      </c>
      <c r="V920" s="10" t="s">
        <v>3269</v>
      </c>
      <c r="W920" s="26" t="s">
        <v>22</v>
      </c>
      <c r="X920" s="10" t="s">
        <v>22</v>
      </c>
      <c r="Y920" s="10" t="s">
        <v>22</v>
      </c>
      <c r="Z920" s="26" t="s">
        <v>22</v>
      </c>
      <c r="AA920" s="26" t="s">
        <v>22</v>
      </c>
      <c r="AB920" s="4" t="s">
        <v>22</v>
      </c>
      <c r="AC920" s="4" t="s">
        <v>22</v>
      </c>
      <c r="BN920" s="93" t="str">
        <v>UNIVERSITY OF WARWICK</v>
      </c>
      <c r="BO920" t="s">
        <v>3491</v>
      </c>
      <c r="BP920" cm="1">
        <f t="array" ref="BP920">SUM(IF(FREQUENCY(IF($R$2:$R$3000=BO920, MATCH($C$2:$C$3000, $C$2:$C$3000, 0)), ROW($C$2:$C$3000)-ROW($C$2)+1), 1))</f>
        <v>1</v>
      </c>
      <c r="BV920" t="str">
        <v>UNIVERSITY OF WARWICK</v>
      </c>
      <c r="BW920" cm="1">
        <f t="array" ref="BW920">SUM(--(FREQUENCY(IF($R$2:$R$1538=BV920, MATCH($C$2:$C$1538, $C$2:$C$1538, 0)), ROW($C$2:$C$1538)-ROW($C$2)+1)&gt;0))</f>
        <v>1</v>
      </c>
    </row>
    <row r="921" spans="1:75" ht="31.8" customHeight="1" x14ac:dyDescent="0.3">
      <c r="A921" s="56">
        <v>17</v>
      </c>
      <c r="B921" s="10" t="s">
        <v>3717</v>
      </c>
      <c r="C921" s="10" t="s">
        <v>3267</v>
      </c>
      <c r="D921" s="10" t="s">
        <v>3179</v>
      </c>
      <c r="E921" s="10">
        <v>101000470</v>
      </c>
      <c r="F921" s="11">
        <v>44348</v>
      </c>
      <c r="G921" s="11">
        <v>45808</v>
      </c>
      <c r="H921" s="11" t="s">
        <v>3270</v>
      </c>
      <c r="I921" s="10" t="s">
        <v>3271</v>
      </c>
      <c r="J921" s="10" t="s">
        <v>3271</v>
      </c>
      <c r="K921" s="10" t="s">
        <v>3273</v>
      </c>
      <c r="L921" s="43" t="s">
        <v>438</v>
      </c>
      <c r="M921" s="126" t="s">
        <v>3274</v>
      </c>
      <c r="N921" s="43" t="s">
        <v>3275</v>
      </c>
      <c r="O921" s="10" t="s">
        <v>3268</v>
      </c>
      <c r="P921" s="10" t="s">
        <v>457</v>
      </c>
      <c r="Q921" s="97">
        <f>IFERROR(INDEX(BP:BP, MATCH(R921, BN:BN, 0)), "")</f>
        <v>1</v>
      </c>
      <c r="R921" s="10" t="s">
        <v>3298</v>
      </c>
      <c r="S921" s="10" t="s">
        <v>38</v>
      </c>
      <c r="T921" s="10" t="s">
        <v>3299</v>
      </c>
      <c r="U921" s="26" t="s">
        <v>22</v>
      </c>
      <c r="V921" s="10" t="s">
        <v>3269</v>
      </c>
      <c r="W921" s="26" t="s">
        <v>22</v>
      </c>
      <c r="X921" s="10" t="s">
        <v>22</v>
      </c>
      <c r="Y921" s="10" t="s">
        <v>22</v>
      </c>
      <c r="Z921" s="26" t="s">
        <v>22</v>
      </c>
      <c r="AA921" s="26" t="s">
        <v>22</v>
      </c>
      <c r="AB921" s="4" t="s">
        <v>22</v>
      </c>
      <c r="AC921" s="4" t="s">
        <v>22</v>
      </c>
      <c r="BN921" s="1" t="str">
        <v>ALESUND KOMMUNE</v>
      </c>
      <c r="BO921" t="s">
        <v>3493</v>
      </c>
      <c r="BP921" cm="1">
        <f t="array" ref="BP921">SUM(IF(FREQUENCY(IF($R$2:$R$3000=BO921, MATCH($C$2:$C$3000, $C$2:$C$3000, 0)), ROW($C$2:$C$3000)-ROW($C$2)+1), 1))</f>
        <v>1</v>
      </c>
      <c r="BV921" t="str">
        <v>ALESUND KOMMUNE</v>
      </c>
      <c r="BW921" cm="1">
        <f t="array" ref="BW921">SUM(--(FREQUENCY(IF($R$2:$R$1538=BV921, MATCH($C$2:$C$1538, $C$2:$C$1538, 0)), ROW($C$2:$C$1538)-ROW($C$2)+1)&gt;0))</f>
        <v>1</v>
      </c>
    </row>
    <row r="922" spans="1:75" ht="31.8" customHeight="1" x14ac:dyDescent="0.3">
      <c r="A922" s="56">
        <v>17</v>
      </c>
      <c r="B922" s="10" t="s">
        <v>3717</v>
      </c>
      <c r="C922" s="10" t="s">
        <v>3267</v>
      </c>
      <c r="D922" s="10" t="s">
        <v>3179</v>
      </c>
      <c r="E922" s="10">
        <v>101000470</v>
      </c>
      <c r="F922" s="11">
        <v>44348</v>
      </c>
      <c r="G922" s="11">
        <v>45808</v>
      </c>
      <c r="H922" s="11" t="s">
        <v>3270</v>
      </c>
      <c r="I922" s="10" t="s">
        <v>3271</v>
      </c>
      <c r="J922" s="10" t="s">
        <v>3271</v>
      </c>
      <c r="K922" s="10" t="s">
        <v>3273</v>
      </c>
      <c r="L922" s="43" t="s">
        <v>438</v>
      </c>
      <c r="M922" s="126" t="s">
        <v>3274</v>
      </c>
      <c r="N922" s="43" t="s">
        <v>3275</v>
      </c>
      <c r="O922" s="10" t="s">
        <v>3268</v>
      </c>
      <c r="P922" s="10" t="s">
        <v>457</v>
      </c>
      <c r="Q922" s="97">
        <f>IFERROR(INDEX(BP:BP, MATCH(R922, BN:BN, 0)), "")</f>
        <v>1</v>
      </c>
      <c r="R922" s="10" t="s">
        <v>3294</v>
      </c>
      <c r="S922" s="10" t="s">
        <v>132</v>
      </c>
      <c r="T922" s="10" t="s">
        <v>3295</v>
      </c>
      <c r="U922" s="26" t="s">
        <v>22</v>
      </c>
      <c r="V922" s="10" t="s">
        <v>3269</v>
      </c>
      <c r="W922" s="26" t="s">
        <v>22</v>
      </c>
      <c r="X922" s="10" t="s">
        <v>22</v>
      </c>
      <c r="Y922" s="10" t="s">
        <v>22</v>
      </c>
      <c r="Z922" s="26" t="s">
        <v>22</v>
      </c>
      <c r="AA922" s="26" t="s">
        <v>22</v>
      </c>
      <c r="AB922" s="4" t="s">
        <v>22</v>
      </c>
      <c r="AC922" s="4" t="s">
        <v>22</v>
      </c>
      <c r="BN922" s="93" t="str">
        <v>COMUNE DI RIMINI</v>
      </c>
      <c r="BO922" t="s">
        <v>3495</v>
      </c>
      <c r="BP922" cm="1">
        <f t="array" ref="BP922">SUM(IF(FREQUENCY(IF($R$2:$R$3000=BO922, MATCH($C$2:$C$3000, $C$2:$C$3000, 0)), ROW($C$2:$C$3000)-ROW($C$2)+1), 1))</f>
        <v>1</v>
      </c>
      <c r="BV922" t="str">
        <v>COMUNE DI RIMINI</v>
      </c>
      <c r="BW922" cm="1">
        <f t="array" ref="BW922">SUM(--(FREQUENCY(IF($R$2:$R$1538=BV922, MATCH($C$2:$C$1538, $C$2:$C$1538, 0)), ROW($C$2:$C$1538)-ROW($C$2)+1)&gt;0))</f>
        <v>1</v>
      </c>
    </row>
    <row r="923" spans="1:75" ht="31.8" customHeight="1" x14ac:dyDescent="0.3">
      <c r="A923" s="56">
        <v>17</v>
      </c>
      <c r="B923" s="10" t="s">
        <v>3717</v>
      </c>
      <c r="C923" s="10" t="s">
        <v>3267</v>
      </c>
      <c r="D923" s="10" t="s">
        <v>3179</v>
      </c>
      <c r="E923" s="10">
        <v>101000470</v>
      </c>
      <c r="F923" s="11">
        <v>44348</v>
      </c>
      <c r="G923" s="11">
        <v>45808</v>
      </c>
      <c r="H923" s="11" t="s">
        <v>3270</v>
      </c>
      <c r="I923" s="10" t="s">
        <v>3271</v>
      </c>
      <c r="J923" s="10" t="s">
        <v>3271</v>
      </c>
      <c r="K923" s="10" t="s">
        <v>3273</v>
      </c>
      <c r="L923" s="43" t="s">
        <v>438</v>
      </c>
      <c r="M923" s="126" t="s">
        <v>3274</v>
      </c>
      <c r="N923" s="43" t="s">
        <v>3275</v>
      </c>
      <c r="O923" s="10" t="s">
        <v>3268</v>
      </c>
      <c r="P923" s="10" t="s">
        <v>457</v>
      </c>
      <c r="Q923" s="97">
        <f>IFERROR(INDEX(BP:BP, MATCH(R923, BN:BN, 0)), "")</f>
        <v>1</v>
      </c>
      <c r="R923" s="10" t="s">
        <v>3300</v>
      </c>
      <c r="S923" s="10" t="s">
        <v>47</v>
      </c>
      <c r="T923" s="10" t="s">
        <v>3301</v>
      </c>
      <c r="U923" s="26" t="s">
        <v>22</v>
      </c>
      <c r="V923" s="10" t="s">
        <v>3269</v>
      </c>
      <c r="W923" s="26" t="s">
        <v>22</v>
      </c>
      <c r="X923" s="10" t="s">
        <v>22</v>
      </c>
      <c r="Y923" s="10" t="s">
        <v>22</v>
      </c>
      <c r="Z923" s="26" t="s">
        <v>22</v>
      </c>
      <c r="AA923" s="26" t="s">
        <v>22</v>
      </c>
      <c r="AB923" s="4" t="s">
        <v>22</v>
      </c>
      <c r="AC923" s="4" t="s">
        <v>22</v>
      </c>
      <c r="BN923" s="1" t="str">
        <v>STAD BRUGGE</v>
      </c>
      <c r="BO923" t="s">
        <v>3497</v>
      </c>
      <c r="BP923" cm="1">
        <f t="array" ref="BP923">SUM(IF(FREQUENCY(IF($R$2:$R$3000=BO923, MATCH($C$2:$C$3000, $C$2:$C$3000, 0)), ROW($C$2:$C$3000)-ROW($C$2)+1), 1))</f>
        <v>1</v>
      </c>
      <c r="BV923" t="str">
        <v>STAD BRUGGE</v>
      </c>
      <c r="BW923" cm="1">
        <f t="array" ref="BW923">SUM(--(FREQUENCY(IF($R$2:$R$1538=BV923, MATCH($C$2:$C$1538, $C$2:$C$1538, 0)), ROW($C$2:$C$1538)-ROW($C$2)+1)&gt;0))</f>
        <v>1</v>
      </c>
    </row>
    <row r="924" spans="1:75" ht="31.8" customHeight="1" x14ac:dyDescent="0.3">
      <c r="A924" s="56">
        <v>17</v>
      </c>
      <c r="B924" s="10" t="s">
        <v>3717</v>
      </c>
      <c r="C924" s="10" t="s">
        <v>3267</v>
      </c>
      <c r="D924" s="10" t="s">
        <v>3179</v>
      </c>
      <c r="E924" s="10">
        <v>101000470</v>
      </c>
      <c r="F924" s="11">
        <v>44348</v>
      </c>
      <c r="G924" s="11">
        <v>45808</v>
      </c>
      <c r="H924" s="11" t="s">
        <v>3270</v>
      </c>
      <c r="I924" s="10" t="s">
        <v>3271</v>
      </c>
      <c r="J924" s="10" t="s">
        <v>3271</v>
      </c>
      <c r="K924" s="10" t="s">
        <v>3273</v>
      </c>
      <c r="L924" s="43" t="s">
        <v>438</v>
      </c>
      <c r="M924" s="126" t="s">
        <v>3274</v>
      </c>
      <c r="N924" s="43" t="s">
        <v>3275</v>
      </c>
      <c r="O924" s="10" t="s">
        <v>3268</v>
      </c>
      <c r="P924" s="10" t="s">
        <v>457</v>
      </c>
      <c r="Q924" s="97">
        <f>IFERROR(INDEX(BP:BP, MATCH(R924, BN:BN, 0)), "")</f>
        <v>1</v>
      </c>
      <c r="R924" s="10" t="s">
        <v>3292</v>
      </c>
      <c r="S924" s="10" t="s">
        <v>125</v>
      </c>
      <c r="T924" s="10" t="s">
        <v>3293</v>
      </c>
      <c r="U924" s="26" t="s">
        <v>22</v>
      </c>
      <c r="V924" s="10" t="s">
        <v>3269</v>
      </c>
      <c r="W924" s="26" t="s">
        <v>22</v>
      </c>
      <c r="X924" s="10" t="s">
        <v>22</v>
      </c>
      <c r="Y924" s="10" t="s">
        <v>22</v>
      </c>
      <c r="Z924" s="26" t="s">
        <v>22</v>
      </c>
      <c r="AA924" s="26" t="s">
        <v>22</v>
      </c>
      <c r="AB924" s="4" t="s">
        <v>22</v>
      </c>
      <c r="AC924" s="4" t="s">
        <v>22</v>
      </c>
      <c r="BN924" s="93" t="str">
        <v>E-CUBE STRATEGY CONSULTANTS</v>
      </c>
      <c r="BO924" t="s">
        <v>3499</v>
      </c>
      <c r="BP924" cm="1">
        <f t="array" ref="BP924">SUM(IF(FREQUENCY(IF($R$2:$R$3000=BO924, MATCH($C$2:$C$3000, $C$2:$C$3000, 0)), ROW($C$2:$C$3000)-ROW($C$2)+1), 1))</f>
        <v>1</v>
      </c>
      <c r="BV924" t="str">
        <v>E-CUBE STRATEGY CONSULTANTS</v>
      </c>
      <c r="BW924" cm="1">
        <f t="array" ref="BW924">SUM(--(FREQUENCY(IF($R$2:$R$1538=BV924, MATCH($C$2:$C$1538, $C$2:$C$1538, 0)), ROW($C$2:$C$1538)-ROW($C$2)+1)&gt;0))</f>
        <v>1</v>
      </c>
    </row>
    <row r="925" spans="1:75" ht="31.8" customHeight="1" x14ac:dyDescent="0.3">
      <c r="A925" s="56">
        <v>17</v>
      </c>
      <c r="B925" s="10" t="s">
        <v>3717</v>
      </c>
      <c r="C925" s="10" t="s">
        <v>3267</v>
      </c>
      <c r="D925" s="10" t="s">
        <v>3179</v>
      </c>
      <c r="E925" s="10">
        <v>101000470</v>
      </c>
      <c r="F925" s="11">
        <v>44348</v>
      </c>
      <c r="G925" s="11">
        <v>45808</v>
      </c>
      <c r="H925" s="11" t="s">
        <v>3270</v>
      </c>
      <c r="I925" s="10" t="s">
        <v>3271</v>
      </c>
      <c r="J925" s="10" t="s">
        <v>3271</v>
      </c>
      <c r="K925" s="10" t="s">
        <v>3273</v>
      </c>
      <c r="L925" s="43" t="s">
        <v>438</v>
      </c>
      <c r="M925" s="126" t="s">
        <v>3274</v>
      </c>
      <c r="N925" s="43" t="s">
        <v>3275</v>
      </c>
      <c r="O925" s="10" t="s">
        <v>3268</v>
      </c>
      <c r="P925" s="10" t="s">
        <v>457</v>
      </c>
      <c r="Q925" s="97">
        <f>IFERROR(INDEX(BP:BP, MATCH(R925, BN:BN, 0)), "")</f>
        <v>1</v>
      </c>
      <c r="R925" s="10" t="s">
        <v>3277</v>
      </c>
      <c r="S925" s="10" t="s">
        <v>110</v>
      </c>
      <c r="T925" s="10" t="s">
        <v>3278</v>
      </c>
      <c r="U925" s="26" t="s">
        <v>22</v>
      </c>
      <c r="V925" s="10" t="s">
        <v>3269</v>
      </c>
      <c r="W925" s="26" t="s">
        <v>22</v>
      </c>
      <c r="X925" s="10" t="s">
        <v>22</v>
      </c>
      <c r="Y925" s="10" t="s">
        <v>22</v>
      </c>
      <c r="Z925" s="26" t="s">
        <v>22</v>
      </c>
      <c r="AA925" s="26" t="s">
        <v>22</v>
      </c>
      <c r="AB925" s="4" t="s">
        <v>22</v>
      </c>
      <c r="AC925" s="4" t="s">
        <v>22</v>
      </c>
      <c r="BN925" s="1" t="str">
        <v>FUNDACION AZTI - AZTI FUNDAZIOA</v>
      </c>
      <c r="BO925" t="s">
        <v>3500</v>
      </c>
      <c r="BP925" cm="1">
        <f t="array" ref="BP925">SUM(IF(FREQUENCY(IF($R$2:$R$3000=BO925, MATCH($C$2:$C$3000, $C$2:$C$3000, 0)), ROW($C$2:$C$3000)-ROW($C$2)+1), 1))</f>
        <v>1</v>
      </c>
      <c r="BV925" t="str">
        <v>FUNDACION AZTI - AZTI FUNDAZIOA</v>
      </c>
      <c r="BW925" cm="1">
        <f t="array" ref="BW925">SUM(--(FREQUENCY(IF($R$2:$R$1538=BV925, MATCH($C$2:$C$1538, $C$2:$C$1538, 0)), ROW($C$2:$C$1538)-ROW($C$2)+1)&gt;0))</f>
        <v>3</v>
      </c>
    </row>
    <row r="926" spans="1:75" ht="31.8" customHeight="1" x14ac:dyDescent="0.3">
      <c r="A926" s="56">
        <v>17</v>
      </c>
      <c r="B926" s="10" t="s">
        <v>3717</v>
      </c>
      <c r="C926" s="10" t="s">
        <v>3267</v>
      </c>
      <c r="D926" s="10" t="s">
        <v>3179</v>
      </c>
      <c r="E926" s="10">
        <v>101000470</v>
      </c>
      <c r="F926" s="11">
        <v>44348</v>
      </c>
      <c r="G926" s="11">
        <v>45808</v>
      </c>
      <c r="H926" s="11" t="s">
        <v>3270</v>
      </c>
      <c r="I926" s="10" t="s">
        <v>3271</v>
      </c>
      <c r="J926" s="10" t="s">
        <v>3271</v>
      </c>
      <c r="K926" s="10" t="s">
        <v>3273</v>
      </c>
      <c r="L926" s="43" t="s">
        <v>438</v>
      </c>
      <c r="M926" s="126" t="s">
        <v>3274</v>
      </c>
      <c r="N926" s="43" t="s">
        <v>3275</v>
      </c>
      <c r="O926" s="10" t="s">
        <v>3268</v>
      </c>
      <c r="P926" s="10" t="s">
        <v>457</v>
      </c>
      <c r="Q926" s="97">
        <f>IFERROR(INDEX(BP:BP, MATCH(R926, BN:BN, 0)), "")</f>
        <v>3</v>
      </c>
      <c r="R926" s="10" t="s">
        <v>3296</v>
      </c>
      <c r="S926" s="10" t="s">
        <v>132</v>
      </c>
      <c r="T926" s="10" t="s">
        <v>3297</v>
      </c>
      <c r="U926" s="26" t="s">
        <v>22</v>
      </c>
      <c r="V926" s="10" t="s">
        <v>3269</v>
      </c>
      <c r="W926" s="26" t="s">
        <v>22</v>
      </c>
      <c r="X926" s="10" t="s">
        <v>22</v>
      </c>
      <c r="Y926" s="10" t="s">
        <v>22</v>
      </c>
      <c r="Z926" s="26" t="s">
        <v>22</v>
      </c>
      <c r="AA926" s="26" t="s">
        <v>22</v>
      </c>
      <c r="AB926" s="4" t="s">
        <v>22</v>
      </c>
      <c r="AC926" s="4" t="s">
        <v>22</v>
      </c>
      <c r="BN926" s="93" t="str">
        <v>MARINE SCOTLAND</v>
      </c>
      <c r="BO926" t="s">
        <v>3501</v>
      </c>
      <c r="BP926" cm="1">
        <f t="array" ref="BP926">SUM(IF(FREQUENCY(IF($R$2:$R$3000=BO926, MATCH($C$2:$C$3000, $C$2:$C$3000, 0)), ROW($C$2:$C$3000)-ROW($C$2)+1), 1))</f>
        <v>1</v>
      </c>
      <c r="BV926" t="str">
        <v>MARINE SCOTLAND</v>
      </c>
      <c r="BW926" cm="1">
        <f t="array" ref="BW926">SUM(--(FREQUENCY(IF($R$2:$R$1538=BV926, MATCH($C$2:$C$1538, $C$2:$C$1538, 0)), ROW($C$2:$C$1538)-ROW($C$2)+1)&gt;0))</f>
        <v>1</v>
      </c>
    </row>
    <row r="927" spans="1:75" ht="31.8" customHeight="1" x14ac:dyDescent="0.3">
      <c r="A927" s="56">
        <v>17</v>
      </c>
      <c r="B927" s="10" t="s">
        <v>3717</v>
      </c>
      <c r="C927" s="10" t="s">
        <v>3267</v>
      </c>
      <c r="D927" s="10" t="s">
        <v>3179</v>
      </c>
      <c r="E927" s="10">
        <v>101000470</v>
      </c>
      <c r="F927" s="11">
        <v>44348</v>
      </c>
      <c r="G927" s="11">
        <v>45808</v>
      </c>
      <c r="H927" s="11" t="s">
        <v>3270</v>
      </c>
      <c r="I927" s="10" t="s">
        <v>3271</v>
      </c>
      <c r="J927" s="10" t="s">
        <v>3271</v>
      </c>
      <c r="K927" s="10" t="s">
        <v>3273</v>
      </c>
      <c r="L927" s="43" t="s">
        <v>438</v>
      </c>
      <c r="M927" s="126" t="s">
        <v>3274</v>
      </c>
      <c r="N927" s="43" t="s">
        <v>3275</v>
      </c>
      <c r="O927" s="10" t="s">
        <v>3268</v>
      </c>
      <c r="P927" s="10" t="s">
        <v>457</v>
      </c>
      <c r="Q927" s="97">
        <f>IFERROR(INDEX(BP:BP, MATCH(R927, BN:BN, 0)), "")</f>
        <v>1</v>
      </c>
      <c r="R927" s="10" t="s">
        <v>3286</v>
      </c>
      <c r="S927" s="10" t="s">
        <v>38</v>
      </c>
      <c r="T927" s="10" t="s">
        <v>3287</v>
      </c>
      <c r="U927" s="26" t="s">
        <v>22</v>
      </c>
      <c r="V927" s="10" t="s">
        <v>3269</v>
      </c>
      <c r="W927" s="26" t="s">
        <v>22</v>
      </c>
      <c r="X927" s="10" t="s">
        <v>22</v>
      </c>
      <c r="Y927" s="10" t="s">
        <v>22</v>
      </c>
      <c r="Z927" s="26" t="s">
        <v>22</v>
      </c>
      <c r="AA927" s="26" t="s">
        <v>22</v>
      </c>
      <c r="AB927" s="4" t="s">
        <v>22</v>
      </c>
      <c r="AC927" s="4" t="s">
        <v>22</v>
      </c>
      <c r="BN927" s="1" t="str">
        <v>ROBERT GORDON UNIVERSITY</v>
      </c>
      <c r="BO927" t="s">
        <v>3503</v>
      </c>
      <c r="BP927" cm="1">
        <f t="array" ref="BP927">SUM(IF(FREQUENCY(IF($R$2:$R$3000=BO927, MATCH($C$2:$C$3000, $C$2:$C$3000, 0)), ROW($C$2:$C$3000)-ROW($C$2)+1), 1))</f>
        <v>1</v>
      </c>
      <c r="BV927" t="str">
        <v>ROBERT GORDON UNIVERSITY</v>
      </c>
      <c r="BW927" cm="1">
        <f t="array" ref="BW927">SUM(--(FREQUENCY(IF($R$2:$R$1538=BV927, MATCH($C$2:$C$1538, $C$2:$C$1538, 0)), ROW($C$2:$C$1538)-ROW($C$2)+1)&gt;0))</f>
        <v>1</v>
      </c>
    </row>
    <row r="928" spans="1:75" ht="31.8" customHeight="1" x14ac:dyDescent="0.3">
      <c r="A928" s="56">
        <v>17</v>
      </c>
      <c r="B928" s="10" t="s">
        <v>3717</v>
      </c>
      <c r="C928" s="10" t="s">
        <v>3267</v>
      </c>
      <c r="D928" s="10" t="s">
        <v>3179</v>
      </c>
      <c r="E928" s="10">
        <v>101000470</v>
      </c>
      <c r="F928" s="11">
        <v>44348</v>
      </c>
      <c r="G928" s="11">
        <v>45808</v>
      </c>
      <c r="H928" s="11" t="s">
        <v>3270</v>
      </c>
      <c r="I928" s="10" t="s">
        <v>3271</v>
      </c>
      <c r="J928" s="10" t="s">
        <v>3271</v>
      </c>
      <c r="K928" s="10" t="s">
        <v>3273</v>
      </c>
      <c r="L928" s="43" t="s">
        <v>438</v>
      </c>
      <c r="M928" s="126" t="s">
        <v>3274</v>
      </c>
      <c r="N928" s="43" t="s">
        <v>3275</v>
      </c>
      <c r="O928" s="10" t="s">
        <v>3268</v>
      </c>
      <c r="P928" s="10" t="s">
        <v>408</v>
      </c>
      <c r="Q928" s="97">
        <f>IFERROR(INDEX(BP:BP, MATCH(R928, BN:BN, 0)), "")</f>
        <v>1</v>
      </c>
      <c r="R928" s="10" t="s">
        <v>3272</v>
      </c>
      <c r="S928" s="10" t="s">
        <v>132</v>
      </c>
      <c r="T928" s="10" t="s">
        <v>3276</v>
      </c>
      <c r="U928" s="10" t="s">
        <v>3306</v>
      </c>
      <c r="V928" s="10" t="s">
        <v>3269</v>
      </c>
      <c r="W928" s="10" t="s">
        <v>3302</v>
      </c>
      <c r="X928" s="10" t="s">
        <v>408</v>
      </c>
      <c r="Y928" s="10" t="s">
        <v>3303</v>
      </c>
      <c r="Z928" s="10" t="s">
        <v>3305</v>
      </c>
      <c r="AA928" s="26" t="s">
        <v>22</v>
      </c>
      <c r="AB928" s="25" t="s">
        <v>3304</v>
      </c>
      <c r="AC928" s="25" t="s">
        <v>3717</v>
      </c>
      <c r="BN928" s="93" t="str">
        <v>WAVEC/OFFSHORE RENEWABLES - CENTRO DE ENERGIA OFFSHORE ASSOCIACAO</v>
      </c>
      <c r="BO928" t="s">
        <v>3505</v>
      </c>
      <c r="BP928" cm="1">
        <f t="array" ref="BP928">SUM(IF(FREQUENCY(IF($R$2:$R$3000=BO928, MATCH($C$2:$C$3000, $C$2:$C$3000, 0)), ROW($C$2:$C$3000)-ROW($C$2)+1), 1))</f>
        <v>1</v>
      </c>
      <c r="BV928" t="str">
        <v>WAVEC/OFFSHORE RENEWABLES - CENTRO DE ENERGIA OFFSHORE ASSOCIACAO</v>
      </c>
      <c r="BW928" cm="1">
        <f t="array" ref="BW928">SUM(--(FREQUENCY(IF($R$2:$R$1538=BV928, MATCH($C$2:$C$1538, $C$2:$C$1538, 0)), ROW($C$2:$C$1538)-ROW($C$2)+1)&gt;0))</f>
        <v>2</v>
      </c>
    </row>
    <row r="929" spans="1:75" ht="31.8" customHeight="1" x14ac:dyDescent="0.3">
      <c r="A929" s="56">
        <v>17</v>
      </c>
      <c r="B929" s="10" t="s">
        <v>3717</v>
      </c>
      <c r="C929" s="10" t="s">
        <v>3267</v>
      </c>
      <c r="D929" s="10" t="s">
        <v>3179</v>
      </c>
      <c r="E929" s="10">
        <v>101000470</v>
      </c>
      <c r="F929" s="11">
        <v>44348</v>
      </c>
      <c r="G929" s="11">
        <v>45808</v>
      </c>
      <c r="H929" s="11" t="s">
        <v>3270</v>
      </c>
      <c r="I929" s="10" t="s">
        <v>3271</v>
      </c>
      <c r="J929" s="10" t="s">
        <v>3271</v>
      </c>
      <c r="K929" s="10" t="s">
        <v>3273</v>
      </c>
      <c r="L929" s="43" t="s">
        <v>438</v>
      </c>
      <c r="M929" s="126" t="s">
        <v>3274</v>
      </c>
      <c r="N929" s="43" t="s">
        <v>3275</v>
      </c>
      <c r="O929" s="10" t="s">
        <v>3268</v>
      </c>
      <c r="P929" s="10" t="s">
        <v>457</v>
      </c>
      <c r="Q929" s="97">
        <f>IFERROR(INDEX(BP:BP, MATCH(R929, BN:BN, 0)), "")</f>
        <v>1</v>
      </c>
      <c r="R929" s="10" t="s">
        <v>1085</v>
      </c>
      <c r="S929" s="10" t="s">
        <v>132</v>
      </c>
      <c r="T929" s="10" t="s">
        <v>3290</v>
      </c>
      <c r="U929" s="26" t="s">
        <v>22</v>
      </c>
      <c r="V929" s="10" t="s">
        <v>3269</v>
      </c>
      <c r="W929" s="26" t="s">
        <v>22</v>
      </c>
      <c r="X929" s="10" t="s">
        <v>22</v>
      </c>
      <c r="Y929" s="10" t="s">
        <v>22</v>
      </c>
      <c r="Z929" s="26" t="s">
        <v>22</v>
      </c>
      <c r="AA929" s="26" t="s">
        <v>22</v>
      </c>
      <c r="AB929" s="4" t="s">
        <v>22</v>
      </c>
      <c r="AC929" s="4" t="s">
        <v>22</v>
      </c>
      <c r="BN929" s="1" t="str">
        <v>ADWEN OFFSHORE S.L.</v>
      </c>
      <c r="BO929" t="s">
        <v>3507</v>
      </c>
      <c r="BP929" cm="1">
        <f t="array" ref="BP929">SUM(IF(FREQUENCY(IF($R$2:$R$3000=BO929, MATCH($C$2:$C$3000, $C$2:$C$3000, 0)), ROW($C$2:$C$3000)-ROW($C$2)+1), 1))</f>
        <v>1</v>
      </c>
      <c r="BV929" t="str">
        <v>ADWEN OFFSHORE S.L.</v>
      </c>
      <c r="BW929" cm="1">
        <f t="array" ref="BW929">SUM(--(FREQUENCY(IF($R$2:$R$1538=BV929, MATCH($C$2:$C$1538, $C$2:$C$1538, 0)), ROW($C$2:$C$1538)-ROW($C$2)+1)&gt;0))</f>
        <v>1</v>
      </c>
    </row>
    <row r="930" spans="1:75" ht="31.8" customHeight="1" x14ac:dyDescent="0.3">
      <c r="A930" s="56">
        <v>17</v>
      </c>
      <c r="B930" s="10" t="s">
        <v>3717</v>
      </c>
      <c r="C930" s="10" t="s">
        <v>3267</v>
      </c>
      <c r="D930" s="10" t="s">
        <v>3179</v>
      </c>
      <c r="E930" s="10">
        <v>101000470</v>
      </c>
      <c r="F930" s="11">
        <v>44348</v>
      </c>
      <c r="G930" s="11">
        <v>45808</v>
      </c>
      <c r="H930" s="11" t="s">
        <v>3270</v>
      </c>
      <c r="I930" s="10" t="s">
        <v>3271</v>
      </c>
      <c r="J930" s="10" t="s">
        <v>3271</v>
      </c>
      <c r="K930" s="10" t="s">
        <v>3273</v>
      </c>
      <c r="L930" s="43" t="s">
        <v>438</v>
      </c>
      <c r="M930" s="126" t="s">
        <v>3274</v>
      </c>
      <c r="N930" s="43" t="s">
        <v>3275</v>
      </c>
      <c r="O930" s="10" t="s">
        <v>3268</v>
      </c>
      <c r="P930" s="10" t="s">
        <v>457</v>
      </c>
      <c r="Q930" s="97">
        <f>IFERROR(INDEX(BP:BP, MATCH(R930, BN:BN, 0)), "")</f>
        <v>1</v>
      </c>
      <c r="R930" s="10" t="s">
        <v>108</v>
      </c>
      <c r="S930" s="10" t="s">
        <v>61</v>
      </c>
      <c r="T930" s="10" t="s">
        <v>3291</v>
      </c>
      <c r="U930" s="26" t="s">
        <v>22</v>
      </c>
      <c r="V930" s="10" t="s">
        <v>3269</v>
      </c>
      <c r="W930" s="26" t="s">
        <v>22</v>
      </c>
      <c r="X930" s="10" t="s">
        <v>22</v>
      </c>
      <c r="Y930" s="10" t="s">
        <v>22</v>
      </c>
      <c r="Z930" s="26" t="s">
        <v>22</v>
      </c>
      <c r="AA930" s="26" t="s">
        <v>22</v>
      </c>
      <c r="AB930" s="4" t="s">
        <v>22</v>
      </c>
      <c r="AC930" s="4" t="s">
        <v>22</v>
      </c>
      <c r="BN930" s="93" t="str">
        <v>BACHMANN MONITORING GMBH</v>
      </c>
      <c r="BO930" t="s">
        <v>3509</v>
      </c>
      <c r="BP930" cm="1">
        <f t="array" ref="BP930">SUM(IF(FREQUENCY(IF($R$2:$R$3000=BO930, MATCH($C$2:$C$3000, $C$2:$C$3000, 0)), ROW($C$2:$C$3000)-ROW($C$2)+1), 1))</f>
        <v>1</v>
      </c>
      <c r="BV930" t="str">
        <v>BACHMANN MONITORING GMBH</v>
      </c>
      <c r="BW930" cm="1">
        <f t="array" ref="BW930">SUM(--(FREQUENCY(IF($R$2:$R$1538=BV930, MATCH($C$2:$C$1538, $C$2:$C$1538, 0)), ROW($C$2:$C$1538)-ROW($C$2)+1)&gt;0))</f>
        <v>1</v>
      </c>
    </row>
    <row r="931" spans="1:75" ht="31.8" customHeight="1" x14ac:dyDescent="0.3">
      <c r="A931" s="84">
        <v>17</v>
      </c>
      <c r="B931" s="1" t="s">
        <v>3792</v>
      </c>
      <c r="C931" s="1" t="s">
        <v>4137</v>
      </c>
      <c r="D931" s="1" t="s">
        <v>3755</v>
      </c>
      <c r="E931" s="1">
        <v>813837</v>
      </c>
      <c r="F931" s="21">
        <v>43466</v>
      </c>
      <c r="G931" s="21">
        <v>44926</v>
      </c>
      <c r="H931" s="21" t="s">
        <v>3860</v>
      </c>
      <c r="I931" s="1" t="s">
        <v>4139</v>
      </c>
      <c r="J931" s="1" t="s">
        <v>4139</v>
      </c>
      <c r="K931" s="1" t="s">
        <v>4140</v>
      </c>
      <c r="L931" s="1" t="s">
        <v>90</v>
      </c>
      <c r="M931" s="102" t="s">
        <v>1934</v>
      </c>
      <c r="N931" s="1" t="s">
        <v>1935</v>
      </c>
      <c r="O931" s="1" t="s">
        <v>4138</v>
      </c>
      <c r="P931" s="1" t="s">
        <v>457</v>
      </c>
      <c r="Q931" s="97">
        <f>IFERROR(INDEX(BP:BP, MATCH(R931, BN:BN, 0)), "")</f>
        <v>1</v>
      </c>
      <c r="R931" s="1" t="s">
        <v>2409</v>
      </c>
      <c r="S931" s="1" t="s">
        <v>121</v>
      </c>
      <c r="T931" s="1" t="s">
        <v>4151</v>
      </c>
      <c r="U931" s="26" t="s">
        <v>22</v>
      </c>
      <c r="V931" s="1" t="s">
        <v>22</v>
      </c>
      <c r="W931" s="26" t="s">
        <v>22</v>
      </c>
      <c r="X931" s="10" t="s">
        <v>22</v>
      </c>
      <c r="Y931" s="10" t="s">
        <v>22</v>
      </c>
      <c r="Z931" s="26" t="s">
        <v>22</v>
      </c>
      <c r="AA931" s="26" t="s">
        <v>22</v>
      </c>
      <c r="AB931" s="4" t="s">
        <v>22</v>
      </c>
      <c r="AC931" s="4" t="s">
        <v>22</v>
      </c>
      <c r="BN931" s="1" t="str">
        <v>CRANFIELD UNIVERSITY</v>
      </c>
      <c r="BO931" t="s">
        <v>3511</v>
      </c>
      <c r="BP931" cm="1">
        <f t="array" ref="BP931">SUM(IF(FREQUENCY(IF($R$2:$R$3000=BO931, MATCH($C$2:$C$3000, $C$2:$C$3000, 0)), ROW($C$2:$C$3000)-ROW($C$2)+1), 1))</f>
        <v>1</v>
      </c>
      <c r="BV931" t="str">
        <v>CRANFIELD UNIVERSITY</v>
      </c>
      <c r="BW931" cm="1">
        <f t="array" ref="BW931">SUM(--(FREQUENCY(IF($R$2:$R$1538=BV931, MATCH($C$2:$C$1538, $C$2:$C$1538, 0)), ROW($C$2:$C$1538)-ROW($C$2)+1)&gt;0))</f>
        <v>1</v>
      </c>
    </row>
    <row r="932" spans="1:75" ht="31.8" customHeight="1" x14ac:dyDescent="0.3">
      <c r="A932" s="84">
        <v>17</v>
      </c>
      <c r="B932" s="1" t="s">
        <v>3792</v>
      </c>
      <c r="C932" s="1" t="s">
        <v>4137</v>
      </c>
      <c r="D932" s="1" t="s">
        <v>3755</v>
      </c>
      <c r="E932" s="1">
        <v>813837</v>
      </c>
      <c r="F932" s="21">
        <v>43466</v>
      </c>
      <c r="G932" s="21">
        <v>44926</v>
      </c>
      <c r="H932" s="21" t="s">
        <v>3860</v>
      </c>
      <c r="I932" s="1" t="s">
        <v>4139</v>
      </c>
      <c r="J932" s="1" t="s">
        <v>4139</v>
      </c>
      <c r="K932" s="1" t="s">
        <v>4140</v>
      </c>
      <c r="L932" s="1" t="s">
        <v>90</v>
      </c>
      <c r="M932" s="102" t="s">
        <v>1934</v>
      </c>
      <c r="N932" s="1" t="s">
        <v>1935</v>
      </c>
      <c r="O932" s="1" t="s">
        <v>4138</v>
      </c>
      <c r="P932" s="1" t="s">
        <v>1351</v>
      </c>
      <c r="Q932" s="97">
        <f>IFERROR(INDEX(BP:BP, MATCH(R932, BN:BN, 0)), "")</f>
        <v>1</v>
      </c>
      <c r="R932" s="1" t="s">
        <v>4156</v>
      </c>
      <c r="S932" s="1" t="s">
        <v>867</v>
      </c>
      <c r="T932" s="1" t="s">
        <v>2970</v>
      </c>
      <c r="U932" s="26" t="s">
        <v>22</v>
      </c>
      <c r="V932" s="1" t="s">
        <v>22</v>
      </c>
      <c r="W932" s="26" t="s">
        <v>22</v>
      </c>
      <c r="X932" s="10" t="s">
        <v>22</v>
      </c>
      <c r="Y932" s="10" t="s">
        <v>22</v>
      </c>
      <c r="Z932" s="26" t="s">
        <v>22</v>
      </c>
      <c r="AA932" s="26" t="s">
        <v>22</v>
      </c>
      <c r="AB932" s="4" t="s">
        <v>22</v>
      </c>
      <c r="AC932" s="4" t="s">
        <v>22</v>
      </c>
      <c r="BN932" s="93" t="str">
        <v>EDF ENERGY R&amp;D UK CENTRE LIMITED</v>
      </c>
      <c r="BO932" t="s">
        <v>3512</v>
      </c>
      <c r="BP932" cm="1">
        <f t="array" ref="BP932">SUM(IF(FREQUENCY(IF($R$2:$R$3000=BO932, MATCH($C$2:$C$3000, $C$2:$C$3000, 0)), ROW($C$2:$C$3000)-ROW($C$2)+1), 1))</f>
        <v>1</v>
      </c>
      <c r="BV932" t="str">
        <v>EDF ENERGY R&amp;D UK CENTRE LIMITED</v>
      </c>
      <c r="BW932" cm="1">
        <f t="array" ref="BW932">SUM(--(FREQUENCY(IF($R$2:$R$1538=BV932, MATCH($C$2:$C$1538, $C$2:$C$1538, 0)), ROW($C$2:$C$1538)-ROW($C$2)+1)&gt;0))</f>
        <v>1</v>
      </c>
    </row>
    <row r="933" spans="1:75" ht="31.8" customHeight="1" x14ac:dyDescent="0.3">
      <c r="A933" s="84">
        <v>17</v>
      </c>
      <c r="B933" s="1" t="s">
        <v>3792</v>
      </c>
      <c r="C933" s="1" t="s">
        <v>4137</v>
      </c>
      <c r="D933" s="1" t="s">
        <v>3755</v>
      </c>
      <c r="E933" s="1">
        <v>813837</v>
      </c>
      <c r="F933" s="21">
        <v>43466</v>
      </c>
      <c r="G933" s="21">
        <v>44926</v>
      </c>
      <c r="H933" s="21" t="s">
        <v>3860</v>
      </c>
      <c r="I933" s="1" t="s">
        <v>4139</v>
      </c>
      <c r="J933" s="1" t="s">
        <v>4139</v>
      </c>
      <c r="K933" s="1" t="s">
        <v>4140</v>
      </c>
      <c r="L933" s="1" t="s">
        <v>90</v>
      </c>
      <c r="M933" s="102" t="s">
        <v>1934</v>
      </c>
      <c r="N933" s="1" t="s">
        <v>1935</v>
      </c>
      <c r="O933" s="1" t="s">
        <v>4138</v>
      </c>
      <c r="P933" s="1" t="s">
        <v>1351</v>
      </c>
      <c r="Q933" s="97">
        <f>IFERROR(INDEX(BP:BP, MATCH(R933, BN:BN, 0)), "")</f>
        <v>1</v>
      </c>
      <c r="R933" s="1" t="s">
        <v>4162</v>
      </c>
      <c r="S933" s="1" t="s">
        <v>338</v>
      </c>
      <c r="T933" s="1" t="s">
        <v>2970</v>
      </c>
      <c r="U933" s="26" t="s">
        <v>22</v>
      </c>
      <c r="V933" s="1" t="s">
        <v>22</v>
      </c>
      <c r="W933" s="26" t="s">
        <v>22</v>
      </c>
      <c r="X933" s="10" t="s">
        <v>22</v>
      </c>
      <c r="Y933" s="10" t="s">
        <v>22</v>
      </c>
      <c r="Z933" s="26" t="s">
        <v>22</v>
      </c>
      <c r="AA933" s="26" t="s">
        <v>22</v>
      </c>
      <c r="AB933" s="4" t="s">
        <v>22</v>
      </c>
      <c r="AC933" s="4" t="s">
        <v>22</v>
      </c>
      <c r="BN933" s="1" t="str">
        <v>EDF ENERGY RENEWABLES LIMITED</v>
      </c>
      <c r="BO933" t="s">
        <v>3514</v>
      </c>
      <c r="BP933" cm="1">
        <f t="array" ref="BP933">SUM(IF(FREQUENCY(IF($R$2:$R$3000=BO933, MATCH($C$2:$C$3000, $C$2:$C$3000, 0)), ROW($C$2:$C$3000)-ROW($C$2)+1), 1))</f>
        <v>1</v>
      </c>
      <c r="BV933" t="str">
        <v>EDF ENERGY RENEWABLES LIMITED</v>
      </c>
      <c r="BW933" cm="1">
        <f t="array" ref="BW933">SUM(--(FREQUENCY(IF($R$2:$R$1538=BV933, MATCH($C$2:$C$1538, $C$2:$C$1538, 0)), ROW($C$2:$C$1538)-ROW($C$2)+1)&gt;0))</f>
        <v>1</v>
      </c>
    </row>
    <row r="934" spans="1:75" ht="31.8" customHeight="1" x14ac:dyDescent="0.3">
      <c r="A934" s="84">
        <v>17</v>
      </c>
      <c r="B934" s="1" t="s">
        <v>3792</v>
      </c>
      <c r="C934" s="1" t="s">
        <v>4137</v>
      </c>
      <c r="D934" s="1" t="s">
        <v>3755</v>
      </c>
      <c r="E934" s="1">
        <v>813837</v>
      </c>
      <c r="F934" s="21">
        <v>43466</v>
      </c>
      <c r="G934" s="21">
        <v>44926</v>
      </c>
      <c r="H934" s="21" t="s">
        <v>3860</v>
      </c>
      <c r="I934" s="1" t="s">
        <v>4139</v>
      </c>
      <c r="J934" s="1" t="s">
        <v>4139</v>
      </c>
      <c r="K934" s="1" t="s">
        <v>4140</v>
      </c>
      <c r="L934" s="1" t="s">
        <v>90</v>
      </c>
      <c r="M934" s="102" t="s">
        <v>1934</v>
      </c>
      <c r="N934" s="1" t="s">
        <v>1935</v>
      </c>
      <c r="O934" s="1" t="s">
        <v>4138</v>
      </c>
      <c r="P934" s="1" t="s">
        <v>457</v>
      </c>
      <c r="Q934" s="97">
        <f>IFERROR(INDEX(BP:BP, MATCH(R934, BN:BN, 0)), "")</f>
        <v>1</v>
      </c>
      <c r="R934" s="1" t="s">
        <v>1336</v>
      </c>
      <c r="S934" s="1" t="s">
        <v>121</v>
      </c>
      <c r="T934" s="1" t="s">
        <v>4146</v>
      </c>
      <c r="U934" s="26" t="s">
        <v>22</v>
      </c>
      <c r="V934" s="1" t="s">
        <v>22</v>
      </c>
      <c r="W934" s="26" t="s">
        <v>22</v>
      </c>
      <c r="X934" s="10" t="s">
        <v>22</v>
      </c>
      <c r="Y934" s="10" t="s">
        <v>22</v>
      </c>
      <c r="Z934" s="26" t="s">
        <v>22</v>
      </c>
      <c r="AA934" s="26" t="s">
        <v>22</v>
      </c>
      <c r="AB934" s="4" t="s">
        <v>22</v>
      </c>
      <c r="AC934" s="4" t="s">
        <v>22</v>
      </c>
      <c r="BN934" s="93" t="str">
        <v>IBERDROLA RENOVABLES ENERGIA SA</v>
      </c>
      <c r="BO934" t="s">
        <v>3516</v>
      </c>
      <c r="BP934" cm="1">
        <f t="array" ref="BP934">SUM(IF(FREQUENCY(IF($R$2:$R$3000=BO934, MATCH($C$2:$C$3000, $C$2:$C$3000, 0)), ROW($C$2:$C$3000)-ROW($C$2)+1), 1))</f>
        <v>1</v>
      </c>
      <c r="BV934" t="str">
        <v>IBERDROLA RENOVABLES ENERGIA SA</v>
      </c>
      <c r="BW934" cm="1">
        <f t="array" ref="BW934">SUM(--(FREQUENCY(IF($R$2:$R$1538=BV934, MATCH($C$2:$C$1538, $C$2:$C$1538, 0)), ROW($C$2:$C$1538)-ROW($C$2)+1)&gt;0))</f>
        <v>1</v>
      </c>
    </row>
    <row r="935" spans="1:75" ht="31.8" customHeight="1" x14ac:dyDescent="0.3">
      <c r="A935" s="84">
        <v>17</v>
      </c>
      <c r="B935" s="1" t="s">
        <v>3792</v>
      </c>
      <c r="C935" s="1" t="s">
        <v>4137</v>
      </c>
      <c r="D935" s="1" t="s">
        <v>3755</v>
      </c>
      <c r="E935" s="1">
        <v>813837</v>
      </c>
      <c r="F935" s="21">
        <v>43466</v>
      </c>
      <c r="G935" s="21">
        <v>44926</v>
      </c>
      <c r="H935" s="21" t="s">
        <v>3860</v>
      </c>
      <c r="I935" s="1" t="s">
        <v>4139</v>
      </c>
      <c r="J935" s="1" t="s">
        <v>4139</v>
      </c>
      <c r="K935" s="1" t="s">
        <v>4140</v>
      </c>
      <c r="L935" s="1" t="s">
        <v>90</v>
      </c>
      <c r="M935" s="102" t="s">
        <v>1934</v>
      </c>
      <c r="N935" s="1" t="s">
        <v>1935</v>
      </c>
      <c r="O935" s="1" t="s">
        <v>4138</v>
      </c>
      <c r="P935" s="1" t="s">
        <v>1351</v>
      </c>
      <c r="Q935" s="97">
        <f>IFERROR(INDEX(BP:BP, MATCH(R935, BN:BN, 0)), "")</f>
        <v>1</v>
      </c>
      <c r="R935" s="1" t="s">
        <v>1484</v>
      </c>
      <c r="S935" s="1" t="s">
        <v>36</v>
      </c>
      <c r="T935" s="1" t="s">
        <v>2970</v>
      </c>
      <c r="U935" s="26" t="s">
        <v>22</v>
      </c>
      <c r="V935" s="1" t="s">
        <v>22</v>
      </c>
      <c r="W935" s="26" t="s">
        <v>22</v>
      </c>
      <c r="X935" s="10" t="s">
        <v>22</v>
      </c>
      <c r="Y935" s="10" t="s">
        <v>22</v>
      </c>
      <c r="Z935" s="26" t="s">
        <v>22</v>
      </c>
      <c r="AA935" s="26" t="s">
        <v>22</v>
      </c>
      <c r="AB935" s="4" t="s">
        <v>22</v>
      </c>
      <c r="AC935" s="4" t="s">
        <v>22</v>
      </c>
      <c r="BN935" s="1" t="str">
        <v>IBERDROLA RENOVABLES OFFSHORE DEUTSCHLAND GMBH</v>
      </c>
      <c r="BO935" t="s">
        <v>3517</v>
      </c>
      <c r="BP935" cm="1">
        <f t="array" ref="BP935">SUM(IF(FREQUENCY(IF($R$2:$R$3000=BO935, MATCH($C$2:$C$3000, $C$2:$C$3000, 0)), ROW($C$2:$C$3000)-ROW($C$2)+1), 1))</f>
        <v>1</v>
      </c>
      <c r="BV935" t="str">
        <v>IBERDROLA RENOVABLES OFFSHORE DEUTSCHLAND GMBH</v>
      </c>
      <c r="BW935" cm="1">
        <f t="array" ref="BW935">SUM(--(FREQUENCY(IF($R$2:$R$1538=BV935, MATCH($C$2:$C$1538, $C$2:$C$1538, 0)), ROW($C$2:$C$1538)-ROW($C$2)+1)&gt;0))</f>
        <v>1</v>
      </c>
    </row>
    <row r="936" spans="1:75" ht="31.8" customHeight="1" x14ac:dyDescent="0.3">
      <c r="A936" s="84">
        <v>17</v>
      </c>
      <c r="B936" s="1" t="s">
        <v>3792</v>
      </c>
      <c r="C936" s="1" t="s">
        <v>4137</v>
      </c>
      <c r="D936" s="1" t="s">
        <v>3755</v>
      </c>
      <c r="E936" s="1">
        <v>813837</v>
      </c>
      <c r="F936" s="21">
        <v>43466</v>
      </c>
      <c r="G936" s="21">
        <v>44926</v>
      </c>
      <c r="H936" s="21" t="s">
        <v>3860</v>
      </c>
      <c r="I936" s="1" t="s">
        <v>4139</v>
      </c>
      <c r="J936" s="1" t="s">
        <v>4139</v>
      </c>
      <c r="K936" s="1" t="s">
        <v>4140</v>
      </c>
      <c r="L936" s="1" t="s">
        <v>90</v>
      </c>
      <c r="M936" s="102" t="s">
        <v>1934</v>
      </c>
      <c r="N936" s="1" t="s">
        <v>1935</v>
      </c>
      <c r="O936" s="1" t="s">
        <v>4138</v>
      </c>
      <c r="P936" s="1" t="s">
        <v>1351</v>
      </c>
      <c r="Q936" s="97">
        <f>IFERROR(INDEX(BP:BP, MATCH(R936, BN:BN, 0)), "")</f>
        <v>2</v>
      </c>
      <c r="R936" s="1" t="s">
        <v>4155</v>
      </c>
      <c r="S936" s="1" t="s">
        <v>28</v>
      </c>
      <c r="T936" s="1" t="s">
        <v>2970</v>
      </c>
      <c r="U936" s="26" t="s">
        <v>22</v>
      </c>
      <c r="V936" s="1" t="s">
        <v>22</v>
      </c>
      <c r="W936" s="26" t="s">
        <v>22</v>
      </c>
      <c r="X936" s="10" t="s">
        <v>22</v>
      </c>
      <c r="Y936" s="10" t="s">
        <v>22</v>
      </c>
      <c r="Z936" s="26" t="s">
        <v>22</v>
      </c>
      <c r="AA936" s="26" t="s">
        <v>22</v>
      </c>
      <c r="AB936" s="4" t="s">
        <v>22</v>
      </c>
      <c r="AC936" s="4" t="s">
        <v>22</v>
      </c>
      <c r="BN936" s="93" t="str">
        <v>IBM RESEARCH GMBH</v>
      </c>
      <c r="BO936" t="s">
        <v>3519</v>
      </c>
      <c r="BP936" cm="1">
        <f t="array" ref="BP936">SUM(IF(FREQUENCY(IF($R$2:$R$3000=BO936, MATCH($C$2:$C$3000, $C$2:$C$3000, 0)), ROW($C$2:$C$3000)-ROW($C$2)+1), 1))</f>
        <v>1</v>
      </c>
      <c r="BV936" t="str">
        <v>IBM RESEARCH GMBH</v>
      </c>
      <c r="BW936" cm="1">
        <f t="array" ref="BW936">SUM(--(FREQUENCY(IF($R$2:$R$1538=BV936, MATCH($C$2:$C$1538, $C$2:$C$1538, 0)), ROW($C$2:$C$1538)-ROW($C$2)+1)&gt;0))</f>
        <v>1</v>
      </c>
    </row>
    <row r="937" spans="1:75" ht="31.8" customHeight="1" x14ac:dyDescent="0.3">
      <c r="A937" s="84">
        <v>17</v>
      </c>
      <c r="B937" s="1" t="s">
        <v>3792</v>
      </c>
      <c r="C937" s="1" t="s">
        <v>4137</v>
      </c>
      <c r="D937" s="1" t="s">
        <v>3755</v>
      </c>
      <c r="E937" s="1">
        <v>813837</v>
      </c>
      <c r="F937" s="21">
        <v>43466</v>
      </c>
      <c r="G937" s="21">
        <v>44926</v>
      </c>
      <c r="H937" s="21" t="s">
        <v>3860</v>
      </c>
      <c r="I937" s="1" t="s">
        <v>4139</v>
      </c>
      <c r="J937" s="1" t="s">
        <v>4139</v>
      </c>
      <c r="K937" s="1" t="s">
        <v>4140</v>
      </c>
      <c r="L937" s="1" t="s">
        <v>90</v>
      </c>
      <c r="M937" s="102" t="s">
        <v>1934</v>
      </c>
      <c r="N937" s="1" t="s">
        <v>1935</v>
      </c>
      <c r="O937" s="1" t="s">
        <v>4138</v>
      </c>
      <c r="P937" s="1" t="s">
        <v>1351</v>
      </c>
      <c r="Q937" s="97">
        <f>IFERROR(INDEX(BP:BP, MATCH(R937, BN:BN, 0)), "")</f>
        <v>1</v>
      </c>
      <c r="R937" s="1" t="s">
        <v>4158</v>
      </c>
      <c r="S937" s="1" t="s">
        <v>38</v>
      </c>
      <c r="T937" s="1" t="s">
        <v>2970</v>
      </c>
      <c r="U937" s="26" t="s">
        <v>22</v>
      </c>
      <c r="V937" s="1" t="s">
        <v>22</v>
      </c>
      <c r="W937" s="26" t="s">
        <v>22</v>
      </c>
      <c r="X937" s="10" t="s">
        <v>22</v>
      </c>
      <c r="Y937" s="10" t="s">
        <v>22</v>
      </c>
      <c r="Z937" s="26" t="s">
        <v>22</v>
      </c>
      <c r="AA937" s="26" t="s">
        <v>22</v>
      </c>
      <c r="AB937" s="4" t="s">
        <v>22</v>
      </c>
      <c r="AC937" s="4" t="s">
        <v>22</v>
      </c>
      <c r="BN937" s="1" t="str">
        <v>INDRA SISTEMAS SA</v>
      </c>
      <c r="BO937" t="s">
        <v>3521</v>
      </c>
      <c r="BP937" cm="1">
        <f t="array" ref="BP937">SUM(IF(FREQUENCY(IF($R$2:$R$3000=BO937, MATCH($C$2:$C$3000, $C$2:$C$3000, 0)), ROW($C$2:$C$3000)-ROW($C$2)+1), 1))</f>
        <v>1</v>
      </c>
      <c r="BV937" t="str">
        <v>INDRA SISTEMAS SA</v>
      </c>
      <c r="BW937" cm="1">
        <f t="array" ref="BW937">SUM(--(FREQUENCY(IF($R$2:$R$1538=BV937, MATCH($C$2:$C$1538, $C$2:$C$1538, 0)), ROW($C$2:$C$1538)-ROW($C$2)+1)&gt;0))</f>
        <v>1</v>
      </c>
    </row>
    <row r="938" spans="1:75" ht="31.8" customHeight="1" x14ac:dyDescent="0.3">
      <c r="A938" s="84">
        <v>17</v>
      </c>
      <c r="B938" s="1" t="s">
        <v>3792</v>
      </c>
      <c r="C938" s="1" t="s">
        <v>4137</v>
      </c>
      <c r="D938" s="1" t="s">
        <v>3755</v>
      </c>
      <c r="E938" s="1">
        <v>813837</v>
      </c>
      <c r="F938" s="21">
        <v>43466</v>
      </c>
      <c r="G938" s="21">
        <v>44926</v>
      </c>
      <c r="H938" s="21" t="s">
        <v>3860</v>
      </c>
      <c r="I938" s="1" t="s">
        <v>4139</v>
      </c>
      <c r="J938" s="1" t="s">
        <v>4139</v>
      </c>
      <c r="K938" s="1" t="s">
        <v>4140</v>
      </c>
      <c r="L938" s="1" t="s">
        <v>90</v>
      </c>
      <c r="M938" s="102" t="s">
        <v>1934</v>
      </c>
      <c r="N938" s="1" t="s">
        <v>1935</v>
      </c>
      <c r="O938" s="1" t="s">
        <v>4138</v>
      </c>
      <c r="P938" s="1" t="s">
        <v>1351</v>
      </c>
      <c r="Q938" s="97">
        <f>IFERROR(INDEX(BP:BP, MATCH(R938, BN:BN, 0)), "")</f>
        <v>1</v>
      </c>
      <c r="R938" s="1" t="s">
        <v>4159</v>
      </c>
      <c r="S938" s="1" t="s">
        <v>38</v>
      </c>
      <c r="T938" s="1" t="s">
        <v>2970</v>
      </c>
      <c r="U938" s="26" t="s">
        <v>22</v>
      </c>
      <c r="V938" s="1" t="s">
        <v>22</v>
      </c>
      <c r="W938" s="26" t="s">
        <v>22</v>
      </c>
      <c r="X938" s="10" t="s">
        <v>22</v>
      </c>
      <c r="Y938" s="10" t="s">
        <v>22</v>
      </c>
      <c r="Z938" s="26" t="s">
        <v>22</v>
      </c>
      <c r="AA938" s="26" t="s">
        <v>22</v>
      </c>
      <c r="AB938" s="4" t="s">
        <v>22</v>
      </c>
      <c r="AC938" s="4" t="s">
        <v>22</v>
      </c>
      <c r="BN938" s="93" t="str">
        <v>INDRA SOLUCIONES TECNOLOGIAS DE LA INFORMACION SL</v>
      </c>
      <c r="BO938" t="s">
        <v>3523</v>
      </c>
      <c r="BP938" cm="1">
        <f t="array" ref="BP938">SUM(IF(FREQUENCY(IF($R$2:$R$3000=BO938, MATCH($C$2:$C$3000, $C$2:$C$3000, 0)), ROW($C$2:$C$3000)-ROW($C$2)+1), 1))</f>
        <v>1</v>
      </c>
      <c r="BV938" t="str">
        <v>INDRA SOLUCIONES TECNOLOGIAS DE LA INFORMACION SL</v>
      </c>
      <c r="BW938" cm="1">
        <f t="array" ref="BW938">SUM(--(FREQUENCY(IF($R$2:$R$1538=BV938, MATCH($C$2:$C$1538, $C$2:$C$1538, 0)), ROW($C$2:$C$1538)-ROW($C$2)+1)&gt;0))</f>
        <v>1</v>
      </c>
    </row>
    <row r="939" spans="1:75" ht="31.8" customHeight="1" x14ac:dyDescent="0.3">
      <c r="A939" s="84">
        <v>17</v>
      </c>
      <c r="B939" s="1" t="s">
        <v>3792</v>
      </c>
      <c r="C939" s="1" t="s">
        <v>4137</v>
      </c>
      <c r="D939" s="1" t="s">
        <v>3755</v>
      </c>
      <c r="E939" s="1">
        <v>813837</v>
      </c>
      <c r="F939" s="21">
        <v>43466</v>
      </c>
      <c r="G939" s="21">
        <v>44926</v>
      </c>
      <c r="H939" s="21" t="s">
        <v>3860</v>
      </c>
      <c r="I939" s="1" t="s">
        <v>4139</v>
      </c>
      <c r="J939" s="1" t="s">
        <v>4139</v>
      </c>
      <c r="K939" s="1" t="s">
        <v>4140</v>
      </c>
      <c r="L939" s="1" t="s">
        <v>90</v>
      </c>
      <c r="M939" s="102" t="s">
        <v>1934</v>
      </c>
      <c r="N939" s="1" t="s">
        <v>1935</v>
      </c>
      <c r="O939" s="1" t="s">
        <v>4138</v>
      </c>
      <c r="P939" s="1" t="s">
        <v>1351</v>
      </c>
      <c r="Q939" s="97">
        <f>IFERROR(INDEX(BP:BP, MATCH(R939, BN:BN, 0)), "")</f>
        <v>1</v>
      </c>
      <c r="R939" s="1" t="s">
        <v>4152</v>
      </c>
      <c r="S939" s="1" t="s">
        <v>449</v>
      </c>
      <c r="T939" s="1" t="s">
        <v>2970</v>
      </c>
      <c r="U939" s="26" t="s">
        <v>22</v>
      </c>
      <c r="V939" s="1" t="s">
        <v>22</v>
      </c>
      <c r="W939" s="26" t="s">
        <v>22</v>
      </c>
      <c r="X939" s="10" t="s">
        <v>22</v>
      </c>
      <c r="Y939" s="10" t="s">
        <v>22</v>
      </c>
      <c r="Z939" s="26" t="s">
        <v>22</v>
      </c>
      <c r="AA939" s="26" t="s">
        <v>22</v>
      </c>
      <c r="AB939" s="4" t="s">
        <v>22</v>
      </c>
      <c r="AC939" s="4" t="s">
        <v>22</v>
      </c>
      <c r="BN939" s="1" t="str">
        <v>LAU LAGUN BEARINGS SL</v>
      </c>
      <c r="BO939" t="s">
        <v>3525</v>
      </c>
      <c r="BP939" cm="1">
        <f t="array" ref="BP939">SUM(IF(FREQUENCY(IF($R$2:$R$3000=BO939, MATCH($C$2:$C$3000, $C$2:$C$3000, 0)), ROW($C$2:$C$3000)-ROW($C$2)+1), 1))</f>
        <v>1</v>
      </c>
      <c r="BV939" t="str">
        <v>LAU LAGUN BEARINGS SL</v>
      </c>
      <c r="BW939" cm="1">
        <f t="array" ref="BW939">SUM(--(FREQUENCY(IF($R$2:$R$1538=BV939, MATCH($C$2:$C$1538, $C$2:$C$1538, 0)), ROW($C$2:$C$1538)-ROW($C$2)+1)&gt;0))</f>
        <v>1</v>
      </c>
    </row>
    <row r="940" spans="1:75" ht="31.8" customHeight="1" x14ac:dyDescent="0.3">
      <c r="A940" s="84">
        <v>17</v>
      </c>
      <c r="B940" s="1" t="s">
        <v>3792</v>
      </c>
      <c r="C940" s="1" t="s">
        <v>4137</v>
      </c>
      <c r="D940" s="1" t="s">
        <v>3755</v>
      </c>
      <c r="E940" s="1">
        <v>813837</v>
      </c>
      <c r="F940" s="21">
        <v>43466</v>
      </c>
      <c r="G940" s="21">
        <v>44926</v>
      </c>
      <c r="H940" s="21" t="s">
        <v>3860</v>
      </c>
      <c r="I940" s="1" t="s">
        <v>4139</v>
      </c>
      <c r="J940" s="1" t="s">
        <v>4139</v>
      </c>
      <c r="K940" s="1" t="s">
        <v>4140</v>
      </c>
      <c r="L940" s="1" t="s">
        <v>90</v>
      </c>
      <c r="M940" s="102" t="s">
        <v>1934</v>
      </c>
      <c r="N940" s="1" t="s">
        <v>1935</v>
      </c>
      <c r="O940" s="1" t="s">
        <v>4138</v>
      </c>
      <c r="P940" s="1" t="s">
        <v>457</v>
      </c>
      <c r="Q940" s="97">
        <f>IFERROR(INDEX(BP:BP, MATCH(R940, BN:BN, 0)), "")</f>
        <v>1</v>
      </c>
      <c r="R940" s="1" t="s">
        <v>4147</v>
      </c>
      <c r="S940" s="1" t="s">
        <v>28</v>
      </c>
      <c r="T940" s="1" t="s">
        <v>4148</v>
      </c>
      <c r="U940" s="26" t="s">
        <v>22</v>
      </c>
      <c r="V940" s="1" t="s">
        <v>22</v>
      </c>
      <c r="W940" s="26" t="s">
        <v>22</v>
      </c>
      <c r="X940" s="10" t="s">
        <v>22</v>
      </c>
      <c r="Y940" s="10" t="s">
        <v>22</v>
      </c>
      <c r="Z940" s="26" t="s">
        <v>22</v>
      </c>
      <c r="AA940" s="26" t="s">
        <v>22</v>
      </c>
      <c r="AB940" s="4" t="s">
        <v>22</v>
      </c>
      <c r="AC940" s="4" t="s">
        <v>22</v>
      </c>
      <c r="BN940" s="93" t="str">
        <v>SCOTTISHPOWER RENEWABLE (UK) LIMITED</v>
      </c>
      <c r="BO940" t="s">
        <v>3527</v>
      </c>
      <c r="BP940" cm="1">
        <f t="array" ref="BP940">SUM(IF(FREQUENCY(IF($R$2:$R$3000=BO940, MATCH($C$2:$C$3000, $C$2:$C$3000, 0)), ROW($C$2:$C$3000)-ROW($C$2)+1), 1))</f>
        <v>1</v>
      </c>
      <c r="BV940" t="str">
        <v>SCOTTISHPOWER RENEWABLE (UK) LIMITED</v>
      </c>
      <c r="BW940" cm="1">
        <f t="array" ref="BW940">SUM(--(FREQUENCY(IF($R$2:$R$1538=BV940, MATCH($C$2:$C$1538, $C$2:$C$1538, 0)), ROW($C$2:$C$1538)-ROW($C$2)+1)&gt;0))</f>
        <v>1</v>
      </c>
    </row>
    <row r="941" spans="1:75" ht="31.8" customHeight="1" x14ac:dyDescent="0.3">
      <c r="A941" s="84">
        <v>17</v>
      </c>
      <c r="B941" s="1" t="s">
        <v>3792</v>
      </c>
      <c r="C941" s="1" t="s">
        <v>4137</v>
      </c>
      <c r="D941" s="1" t="s">
        <v>3755</v>
      </c>
      <c r="E941" s="1">
        <v>813837</v>
      </c>
      <c r="F941" s="21">
        <v>43466</v>
      </c>
      <c r="G941" s="21">
        <v>44926</v>
      </c>
      <c r="H941" s="21" t="s">
        <v>3860</v>
      </c>
      <c r="I941" s="1" t="s">
        <v>4139</v>
      </c>
      <c r="J941" s="1" t="s">
        <v>4139</v>
      </c>
      <c r="K941" s="1" t="s">
        <v>4140</v>
      </c>
      <c r="L941" s="1" t="s">
        <v>90</v>
      </c>
      <c r="M941" s="102" t="s">
        <v>1934</v>
      </c>
      <c r="N941" s="1" t="s">
        <v>1935</v>
      </c>
      <c r="O941" s="1" t="s">
        <v>4138</v>
      </c>
      <c r="P941" s="1" t="s">
        <v>1351</v>
      </c>
      <c r="Q941" s="97">
        <f>IFERROR(INDEX(BP:BP, MATCH(R941, BN:BN, 0)), "")</f>
        <v>3</v>
      </c>
      <c r="R941" s="1" t="s">
        <v>4161</v>
      </c>
      <c r="S941" s="1" t="s">
        <v>338</v>
      </c>
      <c r="T941" s="1" t="s">
        <v>2970</v>
      </c>
      <c r="U941" s="26" t="s">
        <v>22</v>
      </c>
      <c r="V941" s="1" t="s">
        <v>22</v>
      </c>
      <c r="W941" s="26" t="s">
        <v>22</v>
      </c>
      <c r="X941" s="10" t="s">
        <v>22</v>
      </c>
      <c r="Y941" s="10" t="s">
        <v>22</v>
      </c>
      <c r="Z941" s="26" t="s">
        <v>22</v>
      </c>
      <c r="AA941" s="26" t="s">
        <v>22</v>
      </c>
      <c r="AB941" s="4" t="s">
        <v>22</v>
      </c>
      <c r="AC941" s="4" t="s">
        <v>22</v>
      </c>
      <c r="BN941" s="1" t="str">
        <v>SCOTTISHPOWER RENEWABLE ENERGY LIMITED</v>
      </c>
      <c r="BO941" t="s">
        <v>3529</v>
      </c>
      <c r="BP941" cm="1">
        <f t="array" ref="BP941">SUM(IF(FREQUENCY(IF($R$2:$R$3000=BO941, MATCH($C$2:$C$3000, $C$2:$C$3000, 0)), ROW($C$2:$C$3000)-ROW($C$2)+1), 1))</f>
        <v>1</v>
      </c>
      <c r="BV941" t="str">
        <v>SCOTTISHPOWER RENEWABLE ENERGY LIMITED</v>
      </c>
      <c r="BW941" cm="1">
        <f t="array" ref="BW941">SUM(--(FREQUENCY(IF($R$2:$R$1538=BV941, MATCH($C$2:$C$1538, $C$2:$C$1538, 0)), ROW($C$2:$C$1538)-ROW($C$2)+1)&gt;0))</f>
        <v>1</v>
      </c>
    </row>
    <row r="942" spans="1:75" ht="31.8" customHeight="1" x14ac:dyDescent="0.3">
      <c r="A942" s="84">
        <v>17</v>
      </c>
      <c r="B942" s="1" t="s">
        <v>3792</v>
      </c>
      <c r="C942" s="1" t="s">
        <v>4137</v>
      </c>
      <c r="D942" s="1" t="s">
        <v>3755</v>
      </c>
      <c r="E942" s="1">
        <v>813837</v>
      </c>
      <c r="F942" s="21">
        <v>43466</v>
      </c>
      <c r="G942" s="21">
        <v>44926</v>
      </c>
      <c r="H942" s="21" t="s">
        <v>3860</v>
      </c>
      <c r="I942" s="1" t="s">
        <v>4139</v>
      </c>
      <c r="J942" s="1" t="s">
        <v>4139</v>
      </c>
      <c r="K942" s="1" t="s">
        <v>4140</v>
      </c>
      <c r="L942" s="1" t="s">
        <v>90</v>
      </c>
      <c r="M942" s="102" t="s">
        <v>1934</v>
      </c>
      <c r="N942" s="1" t="s">
        <v>1935</v>
      </c>
      <c r="O942" s="1" t="s">
        <v>4138</v>
      </c>
      <c r="P942" s="1" t="s">
        <v>457</v>
      </c>
      <c r="Q942" s="97">
        <f>IFERROR(INDEX(BP:BP, MATCH(R942, BN:BN, 0)), "")</f>
        <v>1</v>
      </c>
      <c r="R942" s="1" t="s">
        <v>4149</v>
      </c>
      <c r="S942" s="1" t="s">
        <v>38</v>
      </c>
      <c r="T942" s="1" t="s">
        <v>4150</v>
      </c>
      <c r="U942" s="26" t="s">
        <v>22</v>
      </c>
      <c r="V942" s="1" t="s">
        <v>22</v>
      </c>
      <c r="W942" s="26" t="s">
        <v>22</v>
      </c>
      <c r="X942" s="10" t="s">
        <v>22</v>
      </c>
      <c r="Y942" s="10" t="s">
        <v>22</v>
      </c>
      <c r="Z942" s="26" t="s">
        <v>22</v>
      </c>
      <c r="AA942" s="26" t="s">
        <v>22</v>
      </c>
      <c r="AB942" s="4" t="s">
        <v>22</v>
      </c>
      <c r="AC942" s="4" t="s">
        <v>22</v>
      </c>
      <c r="BN942" s="93" t="str">
        <v>SIEMENS GAMESA RENEWABLE ENERGY DEUSTCHLAND GMBH</v>
      </c>
      <c r="BO942" t="s">
        <v>3532</v>
      </c>
      <c r="BP942" cm="1">
        <f t="array" ref="BP942">SUM(IF(FREQUENCY(IF($R$2:$R$3000=BO942, MATCH($C$2:$C$3000, $C$2:$C$3000, 0)), ROW($C$2:$C$3000)-ROW($C$2)+1), 1))</f>
        <v>1</v>
      </c>
      <c r="BV942" t="str">
        <v>SIEMENS GAMESA RENEWABLE ENERGY DEUSTCHLAND GMBH</v>
      </c>
      <c r="BW942" cm="1">
        <f t="array" ref="BW942">SUM(--(FREQUENCY(IF($R$2:$R$1538=BV942, MATCH($C$2:$C$1538, $C$2:$C$1538, 0)), ROW($C$2:$C$1538)-ROW($C$2)+1)&gt;0))</f>
        <v>1</v>
      </c>
    </row>
    <row r="943" spans="1:75" ht="31.8" customHeight="1" x14ac:dyDescent="0.3">
      <c r="A943" s="84">
        <v>17</v>
      </c>
      <c r="B943" s="1" t="s">
        <v>3792</v>
      </c>
      <c r="C943" s="1" t="s">
        <v>4137</v>
      </c>
      <c r="D943" s="1" t="s">
        <v>3755</v>
      </c>
      <c r="E943" s="1">
        <v>813837</v>
      </c>
      <c r="F943" s="21">
        <v>43466</v>
      </c>
      <c r="G943" s="21">
        <v>44926</v>
      </c>
      <c r="H943" s="21" t="s">
        <v>3860</v>
      </c>
      <c r="I943" s="1" t="s">
        <v>4139</v>
      </c>
      <c r="J943" s="1" t="s">
        <v>4139</v>
      </c>
      <c r="K943" s="1" t="s">
        <v>4140</v>
      </c>
      <c r="L943" s="1" t="s">
        <v>90</v>
      </c>
      <c r="M943" s="102" t="s">
        <v>1934</v>
      </c>
      <c r="N943" s="1" t="s">
        <v>1935</v>
      </c>
      <c r="O943" s="1" t="s">
        <v>4138</v>
      </c>
      <c r="P943" s="1" t="s">
        <v>1351</v>
      </c>
      <c r="Q943" s="97">
        <f>IFERROR(INDEX(BP:BP, MATCH(R943, BN:BN, 0)), "")</f>
        <v>1</v>
      </c>
      <c r="R943" s="1" t="s">
        <v>2980</v>
      </c>
      <c r="S943" s="1" t="s">
        <v>28</v>
      </c>
      <c r="T943" s="1" t="s">
        <v>2970</v>
      </c>
      <c r="U943" s="26" t="s">
        <v>22</v>
      </c>
      <c r="V943" s="1" t="s">
        <v>22</v>
      </c>
      <c r="W943" s="26" t="s">
        <v>22</v>
      </c>
      <c r="X943" s="10" t="s">
        <v>22</v>
      </c>
      <c r="Y943" s="10" t="s">
        <v>22</v>
      </c>
      <c r="Z943" s="26" t="s">
        <v>22</v>
      </c>
      <c r="AA943" s="26" t="s">
        <v>22</v>
      </c>
      <c r="AB943" s="4" t="s">
        <v>22</v>
      </c>
      <c r="AC943" s="4" t="s">
        <v>22</v>
      </c>
      <c r="BN943" s="1" t="str">
        <v>UPTIME ENGINEERING GMBH</v>
      </c>
      <c r="BO943" t="s">
        <v>3533</v>
      </c>
      <c r="BP943" cm="1">
        <f t="array" ref="BP943">SUM(IF(FREQUENCY(IF($R$2:$R$3000=BO943, MATCH($C$2:$C$3000, $C$2:$C$3000, 0)), ROW($C$2:$C$3000)-ROW($C$2)+1), 1))</f>
        <v>1</v>
      </c>
      <c r="BV943" t="str">
        <v>UPTIME ENGINEERING GMBH</v>
      </c>
      <c r="BW943" cm="1">
        <f t="array" ref="BW943">SUM(--(FREQUENCY(IF($R$2:$R$1538=BV943, MATCH($C$2:$C$1538, $C$2:$C$1538, 0)), ROW($C$2:$C$1538)-ROW($C$2)+1)&gt;0))</f>
        <v>1</v>
      </c>
    </row>
    <row r="944" spans="1:75" ht="31.8" customHeight="1" x14ac:dyDescent="0.3">
      <c r="A944" s="84">
        <v>17</v>
      </c>
      <c r="B944" s="1" t="s">
        <v>3792</v>
      </c>
      <c r="C944" s="1" t="s">
        <v>4137</v>
      </c>
      <c r="D944" s="1" t="s">
        <v>3755</v>
      </c>
      <c r="E944" s="1">
        <v>813837</v>
      </c>
      <c r="F944" s="21">
        <v>43466</v>
      </c>
      <c r="G944" s="21">
        <v>44926</v>
      </c>
      <c r="H944" s="21" t="s">
        <v>3860</v>
      </c>
      <c r="I944" s="1" t="s">
        <v>4139</v>
      </c>
      <c r="J944" s="1" t="s">
        <v>4139</v>
      </c>
      <c r="K944" s="1" t="s">
        <v>4140</v>
      </c>
      <c r="L944" s="1" t="s">
        <v>90</v>
      </c>
      <c r="M944" s="102" t="s">
        <v>1934</v>
      </c>
      <c r="N944" s="1" t="s">
        <v>1935</v>
      </c>
      <c r="O944" s="1" t="s">
        <v>4138</v>
      </c>
      <c r="P944" s="1" t="s">
        <v>1351</v>
      </c>
      <c r="Q944" s="97">
        <f>IFERROR(INDEX(BP:BP, MATCH(R944, BN:BN, 0)), "")</f>
        <v>1</v>
      </c>
      <c r="R944" s="1" t="s">
        <v>4163</v>
      </c>
      <c r="S944" s="1" t="s">
        <v>338</v>
      </c>
      <c r="T944" s="1" t="s">
        <v>2970</v>
      </c>
      <c r="U944" s="26" t="s">
        <v>22</v>
      </c>
      <c r="V944" s="1" t="s">
        <v>22</v>
      </c>
      <c r="W944" s="26" t="s">
        <v>22</v>
      </c>
      <c r="X944" s="10" t="s">
        <v>22</v>
      </c>
      <c r="Y944" s="10" t="s">
        <v>22</v>
      </c>
      <c r="Z944" s="26" t="s">
        <v>22</v>
      </c>
      <c r="AA944" s="26" t="s">
        <v>22</v>
      </c>
      <c r="AB944" s="4" t="s">
        <v>22</v>
      </c>
      <c r="AC944" s="4" t="s">
        <v>22</v>
      </c>
      <c r="BN944" s="93" t="str">
        <v>ATKINS CONSULTANTS LIMITED</v>
      </c>
      <c r="BO944" t="s">
        <v>3535</v>
      </c>
      <c r="BP944" cm="1">
        <f t="array" ref="BP944">SUM(IF(FREQUENCY(IF($R$2:$R$3000=BO944, MATCH($C$2:$C$3000, $C$2:$C$3000, 0)), ROW($C$2:$C$3000)-ROW($C$2)+1), 1))</f>
        <v>1</v>
      </c>
      <c r="BV944" t="str">
        <v>ATKINS CONSULTANTS LIMITED</v>
      </c>
      <c r="BW944" cm="1">
        <f t="array" ref="BW944">SUM(--(FREQUENCY(IF($R$2:$R$1538=BV944, MATCH($C$2:$C$1538, $C$2:$C$1538, 0)), ROW($C$2:$C$1538)-ROW($C$2)+1)&gt;0))</f>
        <v>1</v>
      </c>
    </row>
    <row r="945" spans="1:75" ht="31.8" customHeight="1" x14ac:dyDescent="0.3">
      <c r="A945" s="84">
        <v>17</v>
      </c>
      <c r="B945" s="1" t="s">
        <v>3792</v>
      </c>
      <c r="C945" s="1" t="s">
        <v>4137</v>
      </c>
      <c r="D945" s="1" t="s">
        <v>3755</v>
      </c>
      <c r="E945" s="1">
        <v>813837</v>
      </c>
      <c r="F945" s="21">
        <v>43466</v>
      </c>
      <c r="G945" s="21">
        <v>44926</v>
      </c>
      <c r="H945" s="21" t="s">
        <v>3860</v>
      </c>
      <c r="I945" s="1" t="s">
        <v>4139</v>
      </c>
      <c r="J945" s="1" t="s">
        <v>4139</v>
      </c>
      <c r="K945" s="1" t="s">
        <v>4140</v>
      </c>
      <c r="L945" s="1" t="s">
        <v>90</v>
      </c>
      <c r="M945" s="102" t="s">
        <v>1934</v>
      </c>
      <c r="N945" s="1" t="s">
        <v>1935</v>
      </c>
      <c r="O945" s="1" t="s">
        <v>4138</v>
      </c>
      <c r="P945" s="1" t="s">
        <v>1351</v>
      </c>
      <c r="Q945" s="97">
        <f>IFERROR(INDEX(BP:BP, MATCH(R945, BN:BN, 0)), "")</f>
        <v>1</v>
      </c>
      <c r="R945" s="1" t="s">
        <v>4160</v>
      </c>
      <c r="S945" s="1" t="s">
        <v>338</v>
      </c>
      <c r="T945" s="1" t="s">
        <v>2970</v>
      </c>
      <c r="U945" s="26" t="s">
        <v>22</v>
      </c>
      <c r="V945" s="1" t="s">
        <v>22</v>
      </c>
      <c r="W945" s="26" t="s">
        <v>22</v>
      </c>
      <c r="X945" s="10" t="s">
        <v>22</v>
      </c>
      <c r="Y945" s="10" t="s">
        <v>22</v>
      </c>
      <c r="Z945" s="26" t="s">
        <v>22</v>
      </c>
      <c r="AA945" s="26" t="s">
        <v>22</v>
      </c>
      <c r="AB945" s="4" t="s">
        <v>22</v>
      </c>
      <c r="AC945" s="4" t="s">
        <v>22</v>
      </c>
      <c r="BN945" s="1" t="str">
        <v>Ekoenergetyka - Polska Sp. z o.o.</v>
      </c>
      <c r="BO945" t="s">
        <v>3537</v>
      </c>
      <c r="BP945" cm="1">
        <f t="array" ref="BP945">SUM(IF(FREQUENCY(IF($R$2:$R$3000=BO945, MATCH($C$2:$C$3000, $C$2:$C$3000, 0)), ROW($C$2:$C$3000)-ROW($C$2)+1), 1))</f>
        <v>1</v>
      </c>
      <c r="BV945" t="str">
        <v>Ekoenergetyka - Polska Sp. z o.o.</v>
      </c>
      <c r="BW945" cm="1">
        <f t="array" ref="BW945">SUM(--(FREQUENCY(IF($R$2:$R$1538=BV945, MATCH($C$2:$C$1538, $C$2:$C$1538, 0)), ROW($C$2:$C$1538)-ROW($C$2)+1)&gt;0))</f>
        <v>1</v>
      </c>
    </row>
    <row r="946" spans="1:75" ht="31.8" customHeight="1" x14ac:dyDescent="0.3">
      <c r="A946" s="84">
        <v>17</v>
      </c>
      <c r="B946" s="1" t="s">
        <v>3792</v>
      </c>
      <c r="C946" s="1" t="s">
        <v>4137</v>
      </c>
      <c r="D946" s="1" t="s">
        <v>3755</v>
      </c>
      <c r="E946" s="1">
        <v>813837</v>
      </c>
      <c r="F946" s="21">
        <v>43466</v>
      </c>
      <c r="G946" s="21">
        <v>44926</v>
      </c>
      <c r="H946" s="21" t="s">
        <v>3860</v>
      </c>
      <c r="I946" s="1" t="s">
        <v>4139</v>
      </c>
      <c r="J946" s="1" t="s">
        <v>4139</v>
      </c>
      <c r="K946" s="1" t="s">
        <v>4140</v>
      </c>
      <c r="L946" s="1" t="s">
        <v>90</v>
      </c>
      <c r="M946" s="102" t="s">
        <v>1934</v>
      </c>
      <c r="N946" s="1" t="s">
        <v>1935</v>
      </c>
      <c r="O946" s="1" t="s">
        <v>4138</v>
      </c>
      <c r="P946" s="1" t="s">
        <v>1351</v>
      </c>
      <c r="Q946" s="97">
        <f>IFERROR(INDEX(BP:BP, MATCH(R946, BN:BN, 0)), "")</f>
        <v>1</v>
      </c>
      <c r="R946" s="1" t="s">
        <v>4157</v>
      </c>
      <c r="S946" s="1" t="s">
        <v>121</v>
      </c>
      <c r="T946" s="1" t="s">
        <v>2970</v>
      </c>
      <c r="U946" s="26" t="s">
        <v>22</v>
      </c>
      <c r="V946" s="1" t="s">
        <v>22</v>
      </c>
      <c r="W946" s="26" t="s">
        <v>22</v>
      </c>
      <c r="X946" s="10" t="s">
        <v>22</v>
      </c>
      <c r="Y946" s="10" t="s">
        <v>22</v>
      </c>
      <c r="Z946" s="26" t="s">
        <v>22</v>
      </c>
      <c r="AA946" s="26" t="s">
        <v>22</v>
      </c>
      <c r="AB946" s="4" t="s">
        <v>22</v>
      </c>
      <c r="AC946" s="4" t="s">
        <v>22</v>
      </c>
      <c r="BN946" s="93" t="str">
        <v>EMC-ESD Vereniging</v>
      </c>
      <c r="BO946" t="s">
        <v>3539</v>
      </c>
      <c r="BP946" cm="1">
        <f t="array" ref="BP946">SUM(IF(FREQUENCY(IF($R$2:$R$3000=BO946, MATCH($C$2:$C$3000, $C$2:$C$3000, 0)), ROW($C$2:$C$3000)-ROW($C$2)+1), 1))</f>
        <v>1</v>
      </c>
      <c r="BV946" t="str">
        <v>EMC-ESD Vereniging</v>
      </c>
      <c r="BW946" cm="1">
        <f t="array" ref="BW946">SUM(--(FREQUENCY(IF($R$2:$R$1538=BV946, MATCH($C$2:$C$1538, $C$2:$C$1538, 0)), ROW($C$2:$C$1538)-ROW($C$2)+1)&gt;0))</f>
        <v>1</v>
      </c>
    </row>
    <row r="947" spans="1:75" ht="31.8" customHeight="1" x14ac:dyDescent="0.3">
      <c r="A947" s="84">
        <v>17</v>
      </c>
      <c r="B947" s="1" t="s">
        <v>3792</v>
      </c>
      <c r="C947" s="1" t="s">
        <v>4137</v>
      </c>
      <c r="D947" s="1" t="s">
        <v>3755</v>
      </c>
      <c r="E947" s="1">
        <v>813837</v>
      </c>
      <c r="F947" s="21">
        <v>43466</v>
      </c>
      <c r="G947" s="21">
        <v>44926</v>
      </c>
      <c r="H947" s="21" t="s">
        <v>3860</v>
      </c>
      <c r="I947" s="1" t="s">
        <v>4139</v>
      </c>
      <c r="J947" s="1" t="s">
        <v>4139</v>
      </c>
      <c r="K947" s="1" t="s">
        <v>4140</v>
      </c>
      <c r="L947" s="1" t="s">
        <v>90</v>
      </c>
      <c r="M947" s="102" t="s">
        <v>1934</v>
      </c>
      <c r="N947" s="1" t="s">
        <v>1935</v>
      </c>
      <c r="O947" s="1" t="s">
        <v>4138</v>
      </c>
      <c r="P947" s="1" t="s">
        <v>1351</v>
      </c>
      <c r="Q947" s="97">
        <f>IFERROR(INDEX(BP:BP, MATCH(R947, BN:BN, 0)), "")</f>
        <v>1</v>
      </c>
      <c r="R947" s="1" t="s">
        <v>4164</v>
      </c>
      <c r="S947" s="1" t="s">
        <v>61</v>
      </c>
      <c r="T947" s="1" t="s">
        <v>2970</v>
      </c>
      <c r="U947" s="26" t="s">
        <v>22</v>
      </c>
      <c r="V947" s="1" t="s">
        <v>22</v>
      </c>
      <c r="W947" s="26" t="s">
        <v>22</v>
      </c>
      <c r="X947" s="10" t="s">
        <v>22</v>
      </c>
      <c r="Y947" s="10" t="s">
        <v>22</v>
      </c>
      <c r="Z947" s="26" t="s">
        <v>22</v>
      </c>
      <c r="AA947" s="26" t="s">
        <v>22</v>
      </c>
      <c r="AB947" s="4" t="s">
        <v>22</v>
      </c>
      <c r="AC947" s="4" t="s">
        <v>22</v>
      </c>
      <c r="BN947" s="1" t="str">
        <v>ENEA OPERATOR SP ZOO</v>
      </c>
      <c r="BO947" t="s">
        <v>3540</v>
      </c>
      <c r="BP947" cm="1">
        <f t="array" ref="BP947">SUM(IF(FREQUENCY(IF($R$2:$R$3000=BO947, MATCH($C$2:$C$3000, $C$2:$C$3000, 0)), ROW($C$2:$C$3000)-ROW($C$2)+1), 1))</f>
        <v>1</v>
      </c>
      <c r="BV947" t="str">
        <v>ENEA OPERATOR SP ZOO</v>
      </c>
      <c r="BW947" cm="1">
        <f t="array" ref="BW947">SUM(--(FREQUENCY(IF($R$2:$R$1538=BV947, MATCH($C$2:$C$1538, $C$2:$C$1538, 0)), ROW($C$2:$C$1538)-ROW($C$2)+1)&gt;0))</f>
        <v>1</v>
      </c>
    </row>
    <row r="948" spans="1:75" ht="31.8" customHeight="1" x14ac:dyDescent="0.3">
      <c r="A948" s="84">
        <v>17</v>
      </c>
      <c r="B948" s="1" t="s">
        <v>3792</v>
      </c>
      <c r="C948" s="1" t="s">
        <v>4137</v>
      </c>
      <c r="D948" s="1" t="s">
        <v>3755</v>
      </c>
      <c r="E948" s="1">
        <v>813837</v>
      </c>
      <c r="F948" s="21">
        <v>43466</v>
      </c>
      <c r="G948" s="21">
        <v>44926</v>
      </c>
      <c r="H948" s="21" t="s">
        <v>3860</v>
      </c>
      <c r="I948" s="1" t="s">
        <v>4139</v>
      </c>
      <c r="J948" s="1" t="s">
        <v>4139</v>
      </c>
      <c r="K948" s="1" t="s">
        <v>4140</v>
      </c>
      <c r="L948" s="1" t="s">
        <v>90</v>
      </c>
      <c r="M948" s="102" t="s">
        <v>1934</v>
      </c>
      <c r="N948" s="1" t="s">
        <v>1935</v>
      </c>
      <c r="O948" s="1" t="s">
        <v>4138</v>
      </c>
      <c r="P948" s="1" t="s">
        <v>1351</v>
      </c>
      <c r="Q948" s="97">
        <f>IFERROR(INDEX(BP:BP, MATCH(R948, BN:BN, 0)), "")</f>
        <v>1</v>
      </c>
      <c r="R948" s="1" t="s">
        <v>4153</v>
      </c>
      <c r="S948" s="1" t="s">
        <v>338</v>
      </c>
      <c r="T948" s="1" t="s">
        <v>2970</v>
      </c>
      <c r="U948" s="26" t="s">
        <v>22</v>
      </c>
      <c r="V948" s="1" t="s">
        <v>22</v>
      </c>
      <c r="W948" s="26" t="s">
        <v>22</v>
      </c>
      <c r="X948" s="10" t="s">
        <v>22</v>
      </c>
      <c r="Y948" s="10" t="s">
        <v>22</v>
      </c>
      <c r="Z948" s="26" t="s">
        <v>22</v>
      </c>
      <c r="AA948" s="26" t="s">
        <v>22</v>
      </c>
      <c r="AB948" s="4" t="s">
        <v>22</v>
      </c>
      <c r="AC948" s="4" t="s">
        <v>22</v>
      </c>
      <c r="BN948" s="93" t="str">
        <v>JAGUAR LAND ROVER LIMITED</v>
      </c>
      <c r="BO948" t="s">
        <v>3541</v>
      </c>
      <c r="BP948" cm="1">
        <f t="array" ref="BP948">SUM(IF(FREQUENCY(IF($R$2:$R$3000=BO948, MATCH($C$2:$C$3000, $C$2:$C$3000, 0)), ROW($C$2:$C$3000)-ROW($C$2)+1), 1))</f>
        <v>1</v>
      </c>
      <c r="BV948" t="str">
        <v>JAGUAR LAND ROVER LIMITED</v>
      </c>
      <c r="BW948" cm="1">
        <f t="array" ref="BW948">SUM(--(FREQUENCY(IF($R$2:$R$1538=BV948, MATCH($C$2:$C$1538, $C$2:$C$1538, 0)), ROW($C$2:$C$1538)-ROW($C$2)+1)&gt;0))</f>
        <v>1</v>
      </c>
    </row>
    <row r="949" spans="1:75" ht="31.8" customHeight="1" x14ac:dyDescent="0.3">
      <c r="A949" s="84">
        <v>17</v>
      </c>
      <c r="B949" s="1" t="s">
        <v>3792</v>
      </c>
      <c r="C949" s="1" t="s">
        <v>4137</v>
      </c>
      <c r="D949" s="1" t="s">
        <v>3755</v>
      </c>
      <c r="E949" s="1">
        <v>813837</v>
      </c>
      <c r="F949" s="21">
        <v>43466</v>
      </c>
      <c r="G949" s="21">
        <v>44926</v>
      </c>
      <c r="H949" s="21" t="s">
        <v>3860</v>
      </c>
      <c r="I949" s="1" t="s">
        <v>4139</v>
      </c>
      <c r="J949" s="1" t="s">
        <v>4139</v>
      </c>
      <c r="K949" s="1" t="s">
        <v>4140</v>
      </c>
      <c r="L949" s="1" t="s">
        <v>90</v>
      </c>
      <c r="M949" s="102" t="s">
        <v>1934</v>
      </c>
      <c r="N949" s="1" t="s">
        <v>1935</v>
      </c>
      <c r="O949" s="1" t="s">
        <v>4138</v>
      </c>
      <c r="P949" s="1" t="s">
        <v>679</v>
      </c>
      <c r="Q949" s="97">
        <f>IFERROR(INDEX(BP:BP, MATCH(R949, BN:BN, 0)), "")</f>
        <v>2</v>
      </c>
      <c r="R949" s="1" t="s">
        <v>3863</v>
      </c>
      <c r="S949" s="1" t="s">
        <v>449</v>
      </c>
      <c r="T949" s="1" t="s">
        <v>1958</v>
      </c>
      <c r="U949" s="26" t="s">
        <v>22</v>
      </c>
      <c r="V949" s="1" t="s">
        <v>22</v>
      </c>
      <c r="W949" s="1" t="s">
        <v>4242</v>
      </c>
      <c r="X949" s="1" t="s">
        <v>408</v>
      </c>
      <c r="Y949" s="47" t="s">
        <v>4243</v>
      </c>
      <c r="Z949" s="26" t="s">
        <v>22</v>
      </c>
      <c r="AA949" s="26" t="s">
        <v>22</v>
      </c>
      <c r="AB949" s="4" t="s">
        <v>4244</v>
      </c>
      <c r="AC949" s="4" t="s">
        <v>22</v>
      </c>
      <c r="BN949" s="1" t="str">
        <v>Lambda Engineering B.V.</v>
      </c>
      <c r="BO949" t="s">
        <v>3567</v>
      </c>
      <c r="BP949" cm="1">
        <f t="array" ref="BP949">SUM(IF(FREQUENCY(IF($R$2:$R$3000=BO949, MATCH($C$2:$C$3000, $C$2:$C$3000, 0)), ROW($C$2:$C$3000)-ROW($C$2)+1), 1))</f>
        <v>1</v>
      </c>
      <c r="BV949" t="str">
        <v>Lambda Engineering B.V.</v>
      </c>
      <c r="BW949" cm="1">
        <f t="array" ref="BW949">SUM(--(FREQUENCY(IF($R$2:$R$1538=BV949, MATCH($C$2:$C$1538, $C$2:$C$1538, 0)), ROW($C$2:$C$1538)-ROW($C$2)+1)&gt;0))</f>
        <v>1</v>
      </c>
    </row>
    <row r="950" spans="1:75" ht="31.8" customHeight="1" x14ac:dyDescent="0.3">
      <c r="A950" s="84">
        <v>17</v>
      </c>
      <c r="B950" s="1" t="s">
        <v>3792</v>
      </c>
      <c r="C950" s="1" t="s">
        <v>4137</v>
      </c>
      <c r="D950" s="1" t="s">
        <v>3755</v>
      </c>
      <c r="E950" s="1">
        <v>813837</v>
      </c>
      <c r="F950" s="21">
        <v>43466</v>
      </c>
      <c r="G950" s="21">
        <v>44926</v>
      </c>
      <c r="H950" s="21" t="s">
        <v>3860</v>
      </c>
      <c r="I950" s="1" t="s">
        <v>4139</v>
      </c>
      <c r="J950" s="1" t="s">
        <v>4139</v>
      </c>
      <c r="K950" s="1" t="s">
        <v>4140</v>
      </c>
      <c r="L950" s="1" t="s">
        <v>90</v>
      </c>
      <c r="M950" s="102" t="s">
        <v>1934</v>
      </c>
      <c r="N950" s="1" t="s">
        <v>1935</v>
      </c>
      <c r="O950" s="1" t="s">
        <v>4138</v>
      </c>
      <c r="P950" s="1" t="s">
        <v>1351</v>
      </c>
      <c r="Q950" s="97">
        <f>IFERROR(INDEX(BP:BP, MATCH(R950, BN:BN, 0)), "")</f>
        <v>1</v>
      </c>
      <c r="R950" s="1" t="s">
        <v>4154</v>
      </c>
      <c r="S950" s="1" t="s">
        <v>338</v>
      </c>
      <c r="T950" s="1" t="s">
        <v>2970</v>
      </c>
      <c r="U950" s="26" t="s">
        <v>22</v>
      </c>
      <c r="V950" s="1" t="s">
        <v>22</v>
      </c>
      <c r="W950" s="26" t="s">
        <v>22</v>
      </c>
      <c r="X950" s="10" t="s">
        <v>22</v>
      </c>
      <c r="Y950" s="10" t="s">
        <v>22</v>
      </c>
      <c r="Z950" s="26" t="s">
        <v>22</v>
      </c>
      <c r="AA950" s="26" t="s">
        <v>22</v>
      </c>
      <c r="AB950" s="4" t="s">
        <v>22</v>
      </c>
      <c r="AC950" s="4" t="s">
        <v>22</v>
      </c>
      <c r="BN950" s="93" t="str">
        <v>NETWORK RAIL INFRASTRUCTURE LIMITED</v>
      </c>
      <c r="BO950" t="s">
        <v>3570</v>
      </c>
      <c r="BP950" cm="1">
        <f t="array" ref="BP950">SUM(IF(FREQUENCY(IF($R$2:$R$3000=BO950, MATCH($C$2:$C$3000, $C$2:$C$3000, 0)), ROW($C$2:$C$3000)-ROW($C$2)+1), 1))</f>
        <v>1</v>
      </c>
      <c r="BV950" t="str">
        <v>NETWORK RAIL INFRASTRUCTURE LIMITED</v>
      </c>
      <c r="BW950" cm="1">
        <f t="array" ref="BW950">SUM(--(FREQUENCY(IF($R$2:$R$1538=BV950, MATCH($C$2:$C$1538, $C$2:$C$1538, 0)), ROW($C$2:$C$1538)-ROW($C$2)+1)&gt;0))</f>
        <v>1</v>
      </c>
    </row>
    <row r="951" spans="1:75" ht="31.8" customHeight="1" x14ac:dyDescent="0.3">
      <c r="A951" s="84">
        <v>17</v>
      </c>
      <c r="B951" s="1" t="s">
        <v>3792</v>
      </c>
      <c r="C951" s="1" t="s">
        <v>4137</v>
      </c>
      <c r="D951" s="1" t="s">
        <v>3755</v>
      </c>
      <c r="E951" s="1">
        <v>813837</v>
      </c>
      <c r="F951" s="21">
        <v>43466</v>
      </c>
      <c r="G951" s="21">
        <v>44926</v>
      </c>
      <c r="H951" s="21" t="s">
        <v>3860</v>
      </c>
      <c r="I951" s="1" t="s">
        <v>4139</v>
      </c>
      <c r="J951" s="1" t="s">
        <v>4139</v>
      </c>
      <c r="K951" s="1" t="s">
        <v>4140</v>
      </c>
      <c r="L951" s="1" t="s">
        <v>90</v>
      </c>
      <c r="M951" s="102" t="s">
        <v>1934</v>
      </c>
      <c r="N951" s="1" t="s">
        <v>1935</v>
      </c>
      <c r="O951" s="1" t="s">
        <v>4138</v>
      </c>
      <c r="P951" s="1" t="s">
        <v>457</v>
      </c>
      <c r="Q951" s="97">
        <f>IFERROR(INDEX(BP:BP, MATCH(R951, BN:BN, 0)), "")</f>
        <v>7</v>
      </c>
      <c r="R951" s="1" t="s">
        <v>1639</v>
      </c>
      <c r="S951" s="1" t="s">
        <v>449</v>
      </c>
      <c r="T951" s="1" t="s">
        <v>4141</v>
      </c>
      <c r="U951" s="26" t="s">
        <v>22</v>
      </c>
      <c r="V951" s="1" t="s">
        <v>22</v>
      </c>
      <c r="W951" s="26" t="s">
        <v>22</v>
      </c>
      <c r="X951" s="10" t="s">
        <v>22</v>
      </c>
      <c r="Y951" s="10" t="s">
        <v>22</v>
      </c>
      <c r="Z951" s="26" t="s">
        <v>22</v>
      </c>
      <c r="AA951" s="26" t="s">
        <v>22</v>
      </c>
      <c r="AB951" s="4" t="s">
        <v>22</v>
      </c>
      <c r="AC951" s="4" t="s">
        <v>22</v>
      </c>
      <c r="BN951" s="1" t="str">
        <v>RH MARINE NETHERLANDS BV</v>
      </c>
      <c r="BO951" t="s">
        <v>3572</v>
      </c>
      <c r="BP951" cm="1">
        <f t="array" ref="BP951">SUM(IF(FREQUENCY(IF($R$2:$R$3000=BO951, MATCH($C$2:$C$3000, $C$2:$C$3000, 0)), ROW($C$2:$C$3000)-ROW($C$2)+1), 1))</f>
        <v>1</v>
      </c>
      <c r="BV951" t="str">
        <v>RH MARINE NETHERLANDS BV</v>
      </c>
      <c r="BW951" cm="1">
        <f t="array" ref="BW951">SUM(--(FREQUENCY(IF($R$2:$R$1538=BV951, MATCH($C$2:$C$1538, $C$2:$C$1538, 0)), ROW($C$2:$C$1538)-ROW($C$2)+1)&gt;0))</f>
        <v>1</v>
      </c>
    </row>
    <row r="952" spans="1:75" ht="31.8" customHeight="1" x14ac:dyDescent="0.3">
      <c r="A952" s="84">
        <v>17</v>
      </c>
      <c r="B952" s="1" t="s">
        <v>3792</v>
      </c>
      <c r="C952" s="1" t="s">
        <v>4137</v>
      </c>
      <c r="D952" s="1" t="s">
        <v>3755</v>
      </c>
      <c r="E952" s="1">
        <v>813837</v>
      </c>
      <c r="F952" s="21">
        <v>43466</v>
      </c>
      <c r="G952" s="21">
        <v>44926</v>
      </c>
      <c r="H952" s="21" t="s">
        <v>3860</v>
      </c>
      <c r="I952" s="1" t="s">
        <v>4139</v>
      </c>
      <c r="J952" s="1" t="s">
        <v>4139</v>
      </c>
      <c r="K952" s="1" t="s">
        <v>4140</v>
      </c>
      <c r="L952" s="1" t="s">
        <v>90</v>
      </c>
      <c r="M952" s="102" t="s">
        <v>1934</v>
      </c>
      <c r="N952" s="1" t="s">
        <v>1935</v>
      </c>
      <c r="O952" s="1" t="s">
        <v>4138</v>
      </c>
      <c r="P952" s="1" t="s">
        <v>457</v>
      </c>
      <c r="Q952" s="97">
        <f>IFERROR(INDEX(BP:BP, MATCH(R952, BN:BN, 0)), "")</f>
        <v>1</v>
      </c>
      <c r="R952" s="1" t="s">
        <v>4142</v>
      </c>
      <c r="S952" s="1" t="s">
        <v>867</v>
      </c>
      <c r="T952" s="1" t="s">
        <v>4143</v>
      </c>
      <c r="U952" s="26" t="s">
        <v>22</v>
      </c>
      <c r="V952" s="1" t="s">
        <v>22</v>
      </c>
      <c r="W952" s="26" t="s">
        <v>22</v>
      </c>
      <c r="X952" s="10" t="s">
        <v>22</v>
      </c>
      <c r="Y952" s="10" t="s">
        <v>22</v>
      </c>
      <c r="Z952" s="26" t="s">
        <v>22</v>
      </c>
      <c r="AA952" s="26" t="s">
        <v>22</v>
      </c>
      <c r="AB952" s="4" t="s">
        <v>22</v>
      </c>
      <c r="AC952" s="4" t="s">
        <v>22</v>
      </c>
      <c r="BN952" s="93" t="str">
        <v>SIEMENS PLC</v>
      </c>
      <c r="BO952" t="s">
        <v>3574</v>
      </c>
      <c r="BP952" cm="1">
        <f t="array" ref="BP952">SUM(IF(FREQUENCY(IF($R$2:$R$3000=BO952, MATCH($C$2:$C$3000, $C$2:$C$3000, 0)), ROW($C$2:$C$3000)-ROW($C$2)+1), 1))</f>
        <v>1</v>
      </c>
      <c r="BV952" t="str">
        <v>SIEMENS PLC</v>
      </c>
      <c r="BW952" cm="1">
        <f t="array" ref="BW952">SUM(--(FREQUENCY(IF($R$2:$R$1538=BV952, MATCH($C$2:$C$1538, $C$2:$C$1538, 0)), ROW($C$2:$C$1538)-ROW($C$2)+1)&gt;0))</f>
        <v>1</v>
      </c>
    </row>
    <row r="953" spans="1:75" ht="31.8" customHeight="1" x14ac:dyDescent="0.3">
      <c r="A953" s="84">
        <v>17</v>
      </c>
      <c r="B953" s="1" t="s">
        <v>3792</v>
      </c>
      <c r="C953" s="1" t="s">
        <v>4137</v>
      </c>
      <c r="D953" s="1" t="s">
        <v>3755</v>
      </c>
      <c r="E953" s="1">
        <v>813837</v>
      </c>
      <c r="F953" s="21">
        <v>43466</v>
      </c>
      <c r="G953" s="21">
        <v>44926</v>
      </c>
      <c r="H953" s="21" t="s">
        <v>3860</v>
      </c>
      <c r="I953" s="1" t="s">
        <v>4139</v>
      </c>
      <c r="J953" s="1" t="s">
        <v>4139</v>
      </c>
      <c r="K953" s="1" t="s">
        <v>4140</v>
      </c>
      <c r="L953" s="1" t="s">
        <v>90</v>
      </c>
      <c r="M953" s="102" t="s">
        <v>1934</v>
      </c>
      <c r="N953" s="1" t="s">
        <v>1935</v>
      </c>
      <c r="O953" s="1" t="s">
        <v>4138</v>
      </c>
      <c r="P953" s="1" t="s">
        <v>457</v>
      </c>
      <c r="Q953" s="97">
        <f>IFERROR(INDEX(BP:BP, MATCH(R953, BN:BN, 0)), "")</f>
        <v>1</v>
      </c>
      <c r="R953" s="1" t="s">
        <v>4144</v>
      </c>
      <c r="S953" s="1" t="s">
        <v>338</v>
      </c>
      <c r="T953" s="1" t="s">
        <v>4145</v>
      </c>
      <c r="U953" s="26" t="s">
        <v>22</v>
      </c>
      <c r="V953" s="1" t="s">
        <v>22</v>
      </c>
      <c r="W953" s="26" t="s">
        <v>22</v>
      </c>
      <c r="X953" s="10" t="s">
        <v>22</v>
      </c>
      <c r="Y953" s="10" t="s">
        <v>22</v>
      </c>
      <c r="Z953" s="26" t="s">
        <v>22</v>
      </c>
      <c r="AA953" s="26" t="s">
        <v>22</v>
      </c>
      <c r="AB953" s="4" t="s">
        <v>22</v>
      </c>
      <c r="AC953" s="4" t="s">
        <v>22</v>
      </c>
      <c r="BN953" s="1" t="str">
        <v>SOLARIS BUS &amp; COACH SPOLKA Z OGRANICZONA ODPOWIEDZIALNOSCIA</v>
      </c>
      <c r="BO953" t="s">
        <v>3576</v>
      </c>
      <c r="BP953" cm="1">
        <f t="array" ref="BP953">SUM(IF(FREQUENCY(IF($R$2:$R$3000=BO953, MATCH($C$2:$C$3000, $C$2:$C$3000, 0)), ROW($C$2:$C$3000)-ROW($C$2)+1), 1))</f>
        <v>1</v>
      </c>
      <c r="BV953" t="str">
        <v>SOLARIS BUS &amp; COACH SPOLKA Z OGRANICZONA ODPOWIEDZIALNOSCIA</v>
      </c>
      <c r="BW953" cm="1">
        <f t="array" ref="BW953">SUM(--(FREQUENCY(IF($R$2:$R$1538=BV953, MATCH($C$2:$C$1538, $C$2:$C$1538, 0)), ROW($C$2:$C$1538)-ROW($C$2)+1)&gt;0))</f>
        <v>1</v>
      </c>
    </row>
    <row r="954" spans="1:75" ht="31.8" customHeight="1" x14ac:dyDescent="0.3">
      <c r="A954" s="56">
        <v>17</v>
      </c>
      <c r="B954" s="1" t="s">
        <v>22</v>
      </c>
      <c r="C954" s="1" t="s">
        <v>3666</v>
      </c>
      <c r="D954" s="1" t="s">
        <v>3667</v>
      </c>
      <c r="E954" s="1">
        <v>855407</v>
      </c>
      <c r="F954" s="21">
        <v>43525</v>
      </c>
      <c r="G954" s="21">
        <v>43646</v>
      </c>
      <c r="H954" s="21" t="s">
        <v>2894</v>
      </c>
      <c r="I954" s="1" t="s">
        <v>1911</v>
      </c>
      <c r="J954" s="1" t="s">
        <v>1916</v>
      </c>
      <c r="K954" s="1" t="s">
        <v>3669</v>
      </c>
      <c r="L954" s="1" t="s">
        <v>3049</v>
      </c>
      <c r="M954" s="102" t="s">
        <v>3670</v>
      </c>
      <c r="N954" s="1" t="s">
        <v>2897</v>
      </c>
      <c r="O954" s="1" t="s">
        <v>3665</v>
      </c>
      <c r="P954" s="1" t="s">
        <v>679</v>
      </c>
      <c r="Q954" s="97">
        <f>IFERROR(INDEX(BP:BP, MATCH(R954, BN:BN, 0)), "")</f>
        <v>1</v>
      </c>
      <c r="R954" s="1" t="s">
        <v>3668</v>
      </c>
      <c r="S954" s="1" t="s">
        <v>110</v>
      </c>
      <c r="T954" s="1" t="s">
        <v>1916</v>
      </c>
      <c r="U954" s="1" t="s">
        <v>3674</v>
      </c>
      <c r="V954" s="1" t="s">
        <v>3671</v>
      </c>
      <c r="W954" s="1" t="s">
        <v>3673</v>
      </c>
      <c r="X954" s="1" t="s">
        <v>3675</v>
      </c>
      <c r="Y954" s="1" t="s">
        <v>3676</v>
      </c>
      <c r="Z954" s="26" t="s">
        <v>22</v>
      </c>
      <c r="AA954" s="1" t="s">
        <v>3672</v>
      </c>
      <c r="AB954" s="4" t="s">
        <v>3677</v>
      </c>
      <c r="AC954" s="4" t="s">
        <v>2949</v>
      </c>
      <c r="BN954" s="93" t="str">
        <v>TAURON DYSTRYBUCJA SPOLKA AKCYJNA</v>
      </c>
      <c r="BO954" t="s">
        <v>3578</v>
      </c>
      <c r="BP954" cm="1">
        <f t="array" ref="BP954">SUM(IF(FREQUENCY(IF($R$2:$R$3000=BO954, MATCH($C$2:$C$3000, $C$2:$C$3000, 0)), ROW($C$2:$C$3000)-ROW($C$2)+1), 1))</f>
        <v>1</v>
      </c>
      <c r="BV954" t="str">
        <v>TAURON DYSTRYBUCJA SPOLKA AKCYJNA</v>
      </c>
      <c r="BW954" cm="1">
        <f t="array" ref="BW954">SUM(--(FREQUENCY(IF($R$2:$R$1538=BV954, MATCH($C$2:$C$1538, $C$2:$C$1538, 0)), ROW($C$2:$C$1538)-ROW($C$2)+1)&gt;0))</f>
        <v>1</v>
      </c>
    </row>
    <row r="955" spans="1:75" ht="31.8" customHeight="1" x14ac:dyDescent="0.3">
      <c r="A955" s="84">
        <v>17</v>
      </c>
      <c r="B955" s="1" t="s">
        <v>3789</v>
      </c>
      <c r="C955" s="1" t="s">
        <v>3943</v>
      </c>
      <c r="D955" s="1" t="s">
        <v>3747</v>
      </c>
      <c r="E955" s="1">
        <v>101058547</v>
      </c>
      <c r="F955" s="21">
        <v>44713</v>
      </c>
      <c r="G955" s="21">
        <v>46173</v>
      </c>
      <c r="H955" s="21" t="s">
        <v>3826</v>
      </c>
      <c r="I955" s="1" t="s">
        <v>3944</v>
      </c>
      <c r="J955" s="1" t="s">
        <v>3944</v>
      </c>
      <c r="K955" s="1" t="s">
        <v>3946</v>
      </c>
      <c r="L955" s="1" t="s">
        <v>3830</v>
      </c>
      <c r="M955" s="102" t="s">
        <v>3947</v>
      </c>
      <c r="N955" s="1" t="s">
        <v>3948</v>
      </c>
      <c r="O955" s="1" t="s">
        <v>3942</v>
      </c>
      <c r="P955" s="1" t="s">
        <v>679</v>
      </c>
      <c r="Q955" s="97">
        <f>IFERROR(INDEX(BP:BP, MATCH(R955, BN:BN, 0)), "")</f>
        <v>1</v>
      </c>
      <c r="R955" s="1" t="s">
        <v>3945</v>
      </c>
      <c r="S955" s="1" t="s">
        <v>47</v>
      </c>
      <c r="T955" s="1" t="s">
        <v>3949</v>
      </c>
      <c r="U955" s="26" t="s">
        <v>22</v>
      </c>
      <c r="V955" s="1" t="s">
        <v>22</v>
      </c>
      <c r="W955" s="1" t="s">
        <v>4234</v>
      </c>
      <c r="X955" s="1" t="s">
        <v>1017</v>
      </c>
      <c r="Y955" s="47" t="s">
        <v>4235</v>
      </c>
      <c r="Z955" s="26" t="s">
        <v>22</v>
      </c>
      <c r="AA955" s="26" t="s">
        <v>22</v>
      </c>
      <c r="AB955" s="4" t="s">
        <v>4236</v>
      </c>
      <c r="AC955" s="4" t="s">
        <v>22</v>
      </c>
      <c r="BN955" s="1" t="str">
        <v>THE INSTITUTE OF ELECTRICAL AND ELECTRONICS ENGINEERS, INCORPORATED</v>
      </c>
      <c r="BO955" t="s">
        <v>3581</v>
      </c>
      <c r="BP955" cm="1">
        <f t="array" ref="BP955">SUM(IF(FREQUENCY(IF($R$2:$R$3000=BO955, MATCH($C$2:$C$3000, $C$2:$C$3000, 0)), ROW($C$2:$C$3000)-ROW($C$2)+1), 1))</f>
        <v>1</v>
      </c>
      <c r="BV955" t="str">
        <v>THE INSTITUTE OF ELECTRICAL AND ELECTRONICS ENGINEERS, INCORPORATED</v>
      </c>
      <c r="BW955" cm="1">
        <f t="array" ref="BW955">SUM(--(FREQUENCY(IF($R$2:$R$1538=BV955, MATCH($C$2:$C$1538, $C$2:$C$1538, 0)), ROW($C$2:$C$1538)-ROW($C$2)+1)&gt;0))</f>
        <v>1</v>
      </c>
    </row>
    <row r="956" spans="1:75" ht="31.8" customHeight="1" x14ac:dyDescent="0.3">
      <c r="A956" s="84">
        <v>17</v>
      </c>
      <c r="B956" s="1" t="s">
        <v>3789</v>
      </c>
      <c r="C956" s="1" t="s">
        <v>3943</v>
      </c>
      <c r="D956" s="1" t="s">
        <v>3747</v>
      </c>
      <c r="E956" s="1">
        <v>101058547</v>
      </c>
      <c r="F956" s="21">
        <v>44713</v>
      </c>
      <c r="G956" s="21">
        <v>46173</v>
      </c>
      <c r="H956" s="21" t="s">
        <v>3826</v>
      </c>
      <c r="I956" s="1" t="s">
        <v>3944</v>
      </c>
      <c r="J956" s="1" t="s">
        <v>3944</v>
      </c>
      <c r="K956" s="1" t="s">
        <v>3946</v>
      </c>
      <c r="L956" s="1" t="s">
        <v>3830</v>
      </c>
      <c r="M956" s="102" t="s">
        <v>3947</v>
      </c>
      <c r="N956" s="1" t="s">
        <v>3948</v>
      </c>
      <c r="O956" s="1" t="s">
        <v>3942</v>
      </c>
      <c r="P956" s="1" t="s">
        <v>457</v>
      </c>
      <c r="Q956" s="97">
        <f>IFERROR(INDEX(BP:BP, MATCH(R956, BN:BN, 0)), "")</f>
        <v>1</v>
      </c>
      <c r="R956" s="1" t="s">
        <v>3964</v>
      </c>
      <c r="S956" s="1" t="s">
        <v>188</v>
      </c>
      <c r="T956" s="1" t="s">
        <v>3965</v>
      </c>
      <c r="U956" s="26" t="s">
        <v>22</v>
      </c>
      <c r="V956" s="1" t="s">
        <v>22</v>
      </c>
      <c r="W956" s="26" t="s">
        <v>22</v>
      </c>
      <c r="X956" s="10" t="s">
        <v>22</v>
      </c>
      <c r="Y956" s="10" t="s">
        <v>22</v>
      </c>
      <c r="Z956" s="26" t="s">
        <v>22</v>
      </c>
      <c r="AA956" s="26" t="s">
        <v>22</v>
      </c>
      <c r="AB956" s="4" t="s">
        <v>22</v>
      </c>
      <c r="AC956" s="4" t="s">
        <v>22</v>
      </c>
      <c r="BN956" s="93" t="str">
        <v>UNIVERSITEIT TWENTE</v>
      </c>
      <c r="BO956" t="s">
        <v>3583</v>
      </c>
      <c r="BP956" cm="1">
        <f t="array" ref="BP956">SUM(IF(FREQUENCY(IF($R$2:$R$3000=BO956, MATCH($C$2:$C$3000, $C$2:$C$3000, 0)), ROW($C$2:$C$3000)-ROW($C$2)+1), 1))</f>
        <v>1</v>
      </c>
      <c r="BV956" t="str">
        <v>UNIVERSITEIT TWENTE</v>
      </c>
      <c r="BW956" cm="1">
        <f t="array" ref="BW956">SUM(--(FREQUENCY(IF($R$2:$R$1538=BV956, MATCH($C$2:$C$1538, $C$2:$C$1538, 0)), ROW($C$2:$C$1538)-ROW($C$2)+1)&gt;0))</f>
        <v>1</v>
      </c>
    </row>
    <row r="957" spans="1:75" ht="31.8" customHeight="1" x14ac:dyDescent="0.3">
      <c r="A957" s="84">
        <v>17</v>
      </c>
      <c r="B957" s="1" t="s">
        <v>3789</v>
      </c>
      <c r="C957" s="1" t="s">
        <v>3943</v>
      </c>
      <c r="D957" s="1" t="s">
        <v>3747</v>
      </c>
      <c r="E957" s="1">
        <v>101058547</v>
      </c>
      <c r="F957" s="21">
        <v>44713</v>
      </c>
      <c r="G957" s="21">
        <v>46173</v>
      </c>
      <c r="H957" s="21" t="s">
        <v>3826</v>
      </c>
      <c r="I957" s="1" t="s">
        <v>3944</v>
      </c>
      <c r="J957" s="1" t="s">
        <v>3944</v>
      </c>
      <c r="K957" s="1" t="s">
        <v>3946</v>
      </c>
      <c r="L957" s="1" t="s">
        <v>3830</v>
      </c>
      <c r="M957" s="102" t="s">
        <v>3947</v>
      </c>
      <c r="N957" s="1" t="s">
        <v>3948</v>
      </c>
      <c r="O957" s="1" t="s">
        <v>3942</v>
      </c>
      <c r="P957" s="1" t="s">
        <v>457</v>
      </c>
      <c r="Q957" s="97">
        <f>IFERROR(INDEX(BP:BP, MATCH(R957, BN:BN, 0)), "")</f>
        <v>4</v>
      </c>
      <c r="R957" s="1" t="s">
        <v>2919</v>
      </c>
      <c r="S957" s="1" t="s">
        <v>38</v>
      </c>
      <c r="T957" s="1" t="s">
        <v>3953</v>
      </c>
      <c r="U957" s="26" t="s">
        <v>22</v>
      </c>
      <c r="V957" s="1" t="s">
        <v>22</v>
      </c>
      <c r="W957" s="26" t="s">
        <v>22</v>
      </c>
      <c r="X957" s="10" t="s">
        <v>22</v>
      </c>
      <c r="Y957" s="10" t="s">
        <v>22</v>
      </c>
      <c r="Z957" s="26" t="s">
        <v>22</v>
      </c>
      <c r="AA957" s="26" t="s">
        <v>22</v>
      </c>
      <c r="AB957" s="4" t="s">
        <v>22</v>
      </c>
      <c r="AC957" s="4" t="s">
        <v>22</v>
      </c>
      <c r="BN957" s="1" t="str">
        <v>UNIWERSYTET ZIELONOGORSKI</v>
      </c>
      <c r="BO957" t="s">
        <v>3585</v>
      </c>
      <c r="BP957" cm="1">
        <f t="array" ref="BP957">SUM(IF(FREQUENCY(IF($R$2:$R$3000=BO957, MATCH($C$2:$C$3000, $C$2:$C$3000, 0)), ROW($C$2:$C$3000)-ROW($C$2)+1), 1))</f>
        <v>1</v>
      </c>
      <c r="BV957" t="str">
        <v>UNIWERSYTET ZIELONOGORSKI</v>
      </c>
      <c r="BW957" cm="1">
        <f t="array" ref="BW957">SUM(--(FREQUENCY(IF($R$2:$R$1538=BV957, MATCH($C$2:$C$1538, $C$2:$C$1538, 0)), ROW($C$2:$C$1538)-ROW($C$2)+1)&gt;0))</f>
        <v>1</v>
      </c>
    </row>
    <row r="958" spans="1:75" ht="31.8" customHeight="1" x14ac:dyDescent="0.3">
      <c r="A958" s="84">
        <v>17</v>
      </c>
      <c r="B958" s="1" t="s">
        <v>3789</v>
      </c>
      <c r="C958" s="1" t="s">
        <v>3943</v>
      </c>
      <c r="D958" s="1" t="s">
        <v>3747</v>
      </c>
      <c r="E958" s="1">
        <v>101058547</v>
      </c>
      <c r="F958" s="21">
        <v>44713</v>
      </c>
      <c r="G958" s="21">
        <v>46173</v>
      </c>
      <c r="H958" s="21" t="s">
        <v>3826</v>
      </c>
      <c r="I958" s="1" t="s">
        <v>3944</v>
      </c>
      <c r="J958" s="1" t="s">
        <v>3944</v>
      </c>
      <c r="K958" s="1" t="s">
        <v>3946</v>
      </c>
      <c r="L958" s="1" t="s">
        <v>3830</v>
      </c>
      <c r="M958" s="102" t="s">
        <v>3947</v>
      </c>
      <c r="N958" s="1" t="s">
        <v>3948</v>
      </c>
      <c r="O958" s="1" t="s">
        <v>3942</v>
      </c>
      <c r="P958" s="1" t="s">
        <v>457</v>
      </c>
      <c r="Q958" s="97">
        <f>IFERROR(INDEX(BP:BP, MATCH(R958, BN:BN, 0)), "")</f>
        <v>2</v>
      </c>
      <c r="R958" s="1" t="s">
        <v>3968</v>
      </c>
      <c r="S958" s="1" t="s">
        <v>38</v>
      </c>
      <c r="T958" s="1" t="s">
        <v>3969</v>
      </c>
      <c r="U958" s="26" t="s">
        <v>22</v>
      </c>
      <c r="V958" s="1" t="s">
        <v>22</v>
      </c>
      <c r="W958" s="26" t="s">
        <v>22</v>
      </c>
      <c r="X958" s="10" t="s">
        <v>22</v>
      </c>
      <c r="Y958" s="10" t="s">
        <v>22</v>
      </c>
      <c r="Z958" s="26" t="s">
        <v>22</v>
      </c>
      <c r="AA958" s="26" t="s">
        <v>22</v>
      </c>
      <c r="AB958" s="4" t="s">
        <v>22</v>
      </c>
      <c r="AC958" s="4" t="s">
        <v>22</v>
      </c>
      <c r="BN958" s="93" t="str">
        <v>Ursus Bus S.A.</v>
      </c>
      <c r="BO958" t="s">
        <v>3587</v>
      </c>
      <c r="BP958" cm="1">
        <f t="array" ref="BP958">SUM(IF(FREQUENCY(IF($R$2:$R$3000=BO958, MATCH($C$2:$C$3000, $C$2:$C$3000, 0)), ROW($C$2:$C$3000)-ROW($C$2)+1), 1))</f>
        <v>1</v>
      </c>
      <c r="BV958" t="str">
        <v>Ursus Bus S.A.</v>
      </c>
      <c r="BW958" cm="1">
        <f t="array" ref="BW958">SUM(--(FREQUENCY(IF($R$2:$R$1538=BV958, MATCH($C$2:$C$1538, $C$2:$C$1538, 0)), ROW($C$2:$C$1538)-ROW($C$2)+1)&gt;0))</f>
        <v>1</v>
      </c>
    </row>
    <row r="959" spans="1:75" ht="31.8" customHeight="1" x14ac:dyDescent="0.3">
      <c r="A959" s="84">
        <v>17</v>
      </c>
      <c r="B959" s="1" t="s">
        <v>3789</v>
      </c>
      <c r="C959" s="1" t="s">
        <v>3943</v>
      </c>
      <c r="D959" s="1" t="s">
        <v>3747</v>
      </c>
      <c r="E959" s="1">
        <v>101058547</v>
      </c>
      <c r="F959" s="21">
        <v>44713</v>
      </c>
      <c r="G959" s="21">
        <v>46173</v>
      </c>
      <c r="H959" s="21" t="s">
        <v>3826</v>
      </c>
      <c r="I959" s="1" t="s">
        <v>3944</v>
      </c>
      <c r="J959" s="1" t="s">
        <v>3944</v>
      </c>
      <c r="K959" s="1" t="s">
        <v>3946</v>
      </c>
      <c r="L959" s="1" t="s">
        <v>3830</v>
      </c>
      <c r="M959" s="102" t="s">
        <v>3947</v>
      </c>
      <c r="N959" s="1" t="s">
        <v>3948</v>
      </c>
      <c r="O959" s="1" t="s">
        <v>3942</v>
      </c>
      <c r="P959" s="1" t="s">
        <v>1351</v>
      </c>
      <c r="Q959" s="97">
        <f>IFERROR(INDEX(BP:BP, MATCH(R959, BN:BN, 0)), "")</f>
        <v>1</v>
      </c>
      <c r="R959" s="1" t="s">
        <v>3974</v>
      </c>
      <c r="S959" s="1" t="s">
        <v>449</v>
      </c>
      <c r="T959" s="1" t="s">
        <v>2970</v>
      </c>
      <c r="U959" s="26" t="s">
        <v>22</v>
      </c>
      <c r="V959" s="1" t="s">
        <v>22</v>
      </c>
      <c r="W959" s="26" t="s">
        <v>22</v>
      </c>
      <c r="X959" s="10" t="s">
        <v>22</v>
      </c>
      <c r="Y959" s="10" t="s">
        <v>22</v>
      </c>
      <c r="Z959" s="26" t="s">
        <v>22</v>
      </c>
      <c r="AA959" s="26" t="s">
        <v>22</v>
      </c>
      <c r="AB959" s="4" t="s">
        <v>22</v>
      </c>
      <c r="AC959" s="4" t="s">
        <v>22</v>
      </c>
      <c r="BN959" s="1" t="str">
        <v>AIGUES DE BARCELONA, EMPRESA METROPOLITANA DE GESTIO DEL CICLE INTEGRAL DE L'AIGUA SA</v>
      </c>
      <c r="BO959" t="s">
        <v>3589</v>
      </c>
      <c r="BP959" cm="1">
        <f t="array" ref="BP959">SUM(IF(FREQUENCY(IF($R$2:$R$3000=BO959, MATCH($C$2:$C$3000, $C$2:$C$3000, 0)), ROW($C$2:$C$3000)-ROW($C$2)+1), 1))</f>
        <v>1</v>
      </c>
      <c r="BV959" t="str">
        <v>AIGUES DE BARCELONA, EMPRESA METROPOLITANA DE GESTIO DEL CICLE INTEGRAL DE L'AIGUA SA</v>
      </c>
      <c r="BW959" cm="1">
        <f t="array" ref="BW959">SUM(--(FREQUENCY(IF($R$2:$R$1538=BV959, MATCH($C$2:$C$1538, $C$2:$C$1538, 0)), ROW($C$2:$C$1538)-ROW($C$2)+1)&gt;0))</f>
        <v>1</v>
      </c>
    </row>
    <row r="960" spans="1:75" ht="31.8" customHeight="1" x14ac:dyDescent="0.3">
      <c r="A960" s="84">
        <v>17</v>
      </c>
      <c r="B960" s="1" t="s">
        <v>3789</v>
      </c>
      <c r="C960" s="1" t="s">
        <v>3943</v>
      </c>
      <c r="D960" s="1" t="s">
        <v>3747</v>
      </c>
      <c r="E960" s="1">
        <v>101058547</v>
      </c>
      <c r="F960" s="21">
        <v>44713</v>
      </c>
      <c r="G960" s="21">
        <v>46173</v>
      </c>
      <c r="H960" s="21" t="s">
        <v>3826</v>
      </c>
      <c r="I960" s="1" t="s">
        <v>3944</v>
      </c>
      <c r="J960" s="1" t="s">
        <v>3944</v>
      </c>
      <c r="K960" s="1" t="s">
        <v>3946</v>
      </c>
      <c r="L960" s="1" t="s">
        <v>3830</v>
      </c>
      <c r="M960" s="102" t="s">
        <v>3947</v>
      </c>
      <c r="N960" s="1" t="s">
        <v>3948</v>
      </c>
      <c r="O960" s="1" t="s">
        <v>3942</v>
      </c>
      <c r="P960" s="1" t="s">
        <v>1351</v>
      </c>
      <c r="Q960" s="97">
        <f>IFERROR(INDEX(BP:BP, MATCH(R960, BN:BN, 0)), "")</f>
        <v>1</v>
      </c>
      <c r="R960" s="1" t="s">
        <v>3973</v>
      </c>
      <c r="S960" s="1" t="s">
        <v>449</v>
      </c>
      <c r="T960" s="1" t="s">
        <v>2970</v>
      </c>
      <c r="U960" s="26" t="s">
        <v>22</v>
      </c>
      <c r="V960" s="1" t="s">
        <v>22</v>
      </c>
      <c r="W960" s="26" t="s">
        <v>22</v>
      </c>
      <c r="X960" s="10" t="s">
        <v>22</v>
      </c>
      <c r="Y960" s="10" t="s">
        <v>22</v>
      </c>
      <c r="Z960" s="26" t="s">
        <v>22</v>
      </c>
      <c r="AA960" s="26" t="s">
        <v>22</v>
      </c>
      <c r="AB960" s="4" t="s">
        <v>22</v>
      </c>
      <c r="AC960" s="4" t="s">
        <v>22</v>
      </c>
      <c r="BN960" s="93" t="str">
        <v>CETAQUA, CENTRO TECNO FUNDACION PRIVTO TECNOLOGICO</v>
      </c>
      <c r="BO960" t="s">
        <v>3603</v>
      </c>
      <c r="BP960" cm="1">
        <f t="array" ref="BP960">SUM(IF(FREQUENCY(IF($R$2:$R$3000=BO960, MATCH($C$2:$C$3000, $C$2:$C$3000, 0)), ROW($C$2:$C$3000)-ROW($C$2)+1), 1))</f>
        <v>1</v>
      </c>
      <c r="BV960" t="str">
        <v>CETAQUA, CENTRO TECNO FUNDACION PRIVTO TECNOLOGICO</v>
      </c>
      <c r="BW960" cm="1">
        <f t="array" ref="BW960">SUM(--(FREQUENCY(IF($R$2:$R$1538=BV960, MATCH($C$2:$C$1538, $C$2:$C$1538, 0)), ROW($C$2:$C$1538)-ROW($C$2)+1)&gt;0))</f>
        <v>1</v>
      </c>
    </row>
    <row r="961" spans="1:75" ht="31.8" customHeight="1" x14ac:dyDescent="0.3">
      <c r="A961" s="84">
        <v>17</v>
      </c>
      <c r="B961" s="1" t="s">
        <v>3789</v>
      </c>
      <c r="C961" s="1" t="s">
        <v>3943</v>
      </c>
      <c r="D961" s="1" t="s">
        <v>3747</v>
      </c>
      <c r="E961" s="1">
        <v>101058547</v>
      </c>
      <c r="F961" s="21">
        <v>44713</v>
      </c>
      <c r="G961" s="21">
        <v>46173</v>
      </c>
      <c r="H961" s="21" t="s">
        <v>3826</v>
      </c>
      <c r="I961" s="1" t="s">
        <v>3944</v>
      </c>
      <c r="J961" s="1" t="s">
        <v>3944</v>
      </c>
      <c r="K961" s="1" t="s">
        <v>3946</v>
      </c>
      <c r="L961" s="1" t="s">
        <v>3830</v>
      </c>
      <c r="M961" s="102" t="s">
        <v>3947</v>
      </c>
      <c r="N961" s="1" t="s">
        <v>3948</v>
      </c>
      <c r="O961" s="1" t="s">
        <v>3942</v>
      </c>
      <c r="P961" s="1" t="s">
        <v>457</v>
      </c>
      <c r="Q961" s="97">
        <f>IFERROR(INDEX(BP:BP, MATCH(R961, BN:BN, 0)), "")</f>
        <v>1</v>
      </c>
      <c r="R961" s="1" t="s">
        <v>3966</v>
      </c>
      <c r="S961" s="1" t="s">
        <v>318</v>
      </c>
      <c r="T961" s="1" t="s">
        <v>3967</v>
      </c>
      <c r="U961" s="26" t="s">
        <v>22</v>
      </c>
      <c r="V961" s="1" t="s">
        <v>22</v>
      </c>
      <c r="W961" s="26" t="s">
        <v>22</v>
      </c>
      <c r="X961" s="10" t="s">
        <v>22</v>
      </c>
      <c r="Y961" s="10" t="s">
        <v>22</v>
      </c>
      <c r="Z961" s="26" t="s">
        <v>22</v>
      </c>
      <c r="AA961" s="26" t="s">
        <v>22</v>
      </c>
      <c r="AB961" s="4" t="s">
        <v>22</v>
      </c>
      <c r="AC961" s="4" t="s">
        <v>22</v>
      </c>
      <c r="BN961" s="1" t="str">
        <v>CRYO INOX SL</v>
      </c>
      <c r="BO961" t="s">
        <v>3621</v>
      </c>
      <c r="BP961" cm="1">
        <f t="array" ref="BP961">SUM(IF(FREQUENCY(IF($R$2:$R$3000=BO961, MATCH($C$2:$C$3000, $C$2:$C$3000, 0)), ROW($C$2:$C$3000)-ROW($C$2)+1), 1))</f>
        <v>1</v>
      </c>
      <c r="BV961" t="str">
        <v>CRYO INOX SL</v>
      </c>
      <c r="BW961" cm="1">
        <f t="array" ref="BW961">SUM(--(FREQUENCY(IF($R$2:$R$1538=BV961, MATCH($C$2:$C$1538, $C$2:$C$1538, 0)), ROW($C$2:$C$1538)-ROW($C$2)+1)&gt;0))</f>
        <v>1</v>
      </c>
    </row>
    <row r="962" spans="1:75" ht="31.8" customHeight="1" x14ac:dyDescent="0.3">
      <c r="A962" s="84">
        <v>17</v>
      </c>
      <c r="B962" s="1" t="s">
        <v>3789</v>
      </c>
      <c r="C962" s="1" t="s">
        <v>3943</v>
      </c>
      <c r="D962" s="1" t="s">
        <v>3747</v>
      </c>
      <c r="E962" s="1">
        <v>101058547</v>
      </c>
      <c r="F962" s="21">
        <v>44713</v>
      </c>
      <c r="G962" s="21">
        <v>46173</v>
      </c>
      <c r="H962" s="21" t="s">
        <v>3826</v>
      </c>
      <c r="I962" s="1" t="s">
        <v>3944</v>
      </c>
      <c r="J962" s="1" t="s">
        <v>3944</v>
      </c>
      <c r="K962" s="1" t="s">
        <v>3946</v>
      </c>
      <c r="L962" s="1" t="s">
        <v>3830</v>
      </c>
      <c r="M962" s="102" t="s">
        <v>3947</v>
      </c>
      <c r="N962" s="1" t="s">
        <v>3948</v>
      </c>
      <c r="O962" s="1" t="s">
        <v>3942</v>
      </c>
      <c r="P962" s="1" t="s">
        <v>457</v>
      </c>
      <c r="Q962" s="97">
        <f>IFERROR(INDEX(BP:BP, MATCH(R962, BN:BN, 0)), "")</f>
        <v>1</v>
      </c>
      <c r="R962" s="1" t="s">
        <v>3960</v>
      </c>
      <c r="S962" s="1" t="s">
        <v>132</v>
      </c>
      <c r="T962" s="1" t="s">
        <v>3961</v>
      </c>
      <c r="U962" s="26" t="s">
        <v>22</v>
      </c>
      <c r="V962" s="1" t="s">
        <v>22</v>
      </c>
      <c r="W962" s="26" t="s">
        <v>22</v>
      </c>
      <c r="X962" s="10" t="s">
        <v>22</v>
      </c>
      <c r="Y962" s="10" t="s">
        <v>22</v>
      </c>
      <c r="Z962" s="26" t="s">
        <v>22</v>
      </c>
      <c r="AA962" s="26" t="s">
        <v>22</v>
      </c>
      <c r="AB962" s="4" t="s">
        <v>22</v>
      </c>
      <c r="AC962" s="4" t="s">
        <v>22</v>
      </c>
      <c r="BN962" s="93" t="str">
        <v>DE ZWANEBLOEM</v>
      </c>
      <c r="BO962" t="s">
        <v>3624</v>
      </c>
      <c r="BP962" cm="1">
        <f t="array" ref="BP962">SUM(IF(FREQUENCY(IF($R$2:$R$3000=BO962, MATCH($C$2:$C$3000, $C$2:$C$3000, 0)), ROW($C$2:$C$3000)-ROW($C$2)+1), 1))</f>
        <v>1</v>
      </c>
      <c r="BV962" t="str">
        <v>DE ZWANEBLOEM</v>
      </c>
      <c r="BW962" cm="1">
        <f t="array" ref="BW962">SUM(--(FREQUENCY(IF($R$2:$R$1538=BV962, MATCH($C$2:$C$1538, $C$2:$C$1538, 0)), ROW($C$2:$C$1538)-ROW($C$2)+1)&gt;0))</f>
        <v>1</v>
      </c>
    </row>
    <row r="963" spans="1:75" ht="31.8" customHeight="1" x14ac:dyDescent="0.3">
      <c r="A963" s="84">
        <v>17</v>
      </c>
      <c r="B963" s="1" t="s">
        <v>3789</v>
      </c>
      <c r="C963" s="1" t="s">
        <v>3943</v>
      </c>
      <c r="D963" s="1" t="s">
        <v>3747</v>
      </c>
      <c r="E963" s="1">
        <v>101058547</v>
      </c>
      <c r="F963" s="21">
        <v>44713</v>
      </c>
      <c r="G963" s="21">
        <v>46173</v>
      </c>
      <c r="H963" s="21" t="s">
        <v>3826</v>
      </c>
      <c r="I963" s="1" t="s">
        <v>3944</v>
      </c>
      <c r="J963" s="1" t="s">
        <v>3944</v>
      </c>
      <c r="K963" s="1" t="s">
        <v>3946</v>
      </c>
      <c r="L963" s="1" t="s">
        <v>3830</v>
      </c>
      <c r="M963" s="102" t="s">
        <v>3947</v>
      </c>
      <c r="N963" s="1" t="s">
        <v>3948</v>
      </c>
      <c r="O963" s="1" t="s">
        <v>3942</v>
      </c>
      <c r="P963" s="1" t="s">
        <v>689</v>
      </c>
      <c r="Q963" s="97">
        <f>IFERROR(INDEX(BP:BP, MATCH(R963, BN:BN, 0)), "")</f>
        <v>1</v>
      </c>
      <c r="R963" s="1" t="s">
        <v>3962</v>
      </c>
      <c r="S963" s="1" t="s">
        <v>132</v>
      </c>
      <c r="T963" s="1" t="s">
        <v>3963</v>
      </c>
      <c r="U963" s="26" t="s">
        <v>22</v>
      </c>
      <c r="V963" s="1" t="s">
        <v>22</v>
      </c>
      <c r="W963" s="26" t="s">
        <v>22</v>
      </c>
      <c r="X963" s="10" t="s">
        <v>22</v>
      </c>
      <c r="Y963" s="10" t="s">
        <v>22</v>
      </c>
      <c r="Z963" s="26" t="s">
        <v>22</v>
      </c>
      <c r="AA963" s="26" t="s">
        <v>22</v>
      </c>
      <c r="AB963" s="4" t="s">
        <v>22</v>
      </c>
      <c r="AC963" s="4" t="s">
        <v>22</v>
      </c>
      <c r="BN963" s="1" t="str">
        <v>FUNDACIO UNIVERSITARIA BALMES</v>
      </c>
      <c r="BO963" t="s">
        <v>3626</v>
      </c>
      <c r="BP963" cm="1">
        <f t="array" ref="BP963">SUM(IF(FREQUENCY(IF($R$2:$R$3000=BO963, MATCH($C$2:$C$3000, $C$2:$C$3000, 0)), ROW($C$2:$C$3000)-ROW($C$2)+1), 1))</f>
        <v>1</v>
      </c>
      <c r="BV963" t="str">
        <v>FUNDACIO UNIVERSITARIA BALMES</v>
      </c>
      <c r="BW963" cm="1">
        <f t="array" ref="BW963">SUM(--(FREQUENCY(IF($R$2:$R$1538=BV963, MATCH($C$2:$C$1538, $C$2:$C$1538, 0)), ROW($C$2:$C$1538)-ROW($C$2)+1)&gt;0))</f>
        <v>1</v>
      </c>
    </row>
    <row r="964" spans="1:75" ht="31.8" customHeight="1" x14ac:dyDescent="0.3">
      <c r="A964" s="84">
        <v>17</v>
      </c>
      <c r="B964" s="1" t="s">
        <v>3789</v>
      </c>
      <c r="C964" s="1" t="s">
        <v>3943</v>
      </c>
      <c r="D964" s="1" t="s">
        <v>3747</v>
      </c>
      <c r="E964" s="1">
        <v>101058547</v>
      </c>
      <c r="F964" s="21">
        <v>44713</v>
      </c>
      <c r="G964" s="21">
        <v>46173</v>
      </c>
      <c r="H964" s="21" t="s">
        <v>3826</v>
      </c>
      <c r="I964" s="1" t="s">
        <v>3944</v>
      </c>
      <c r="J964" s="1" t="s">
        <v>3944</v>
      </c>
      <c r="K964" s="1" t="s">
        <v>3946</v>
      </c>
      <c r="L964" s="1" t="s">
        <v>3830</v>
      </c>
      <c r="M964" s="102" t="s">
        <v>3947</v>
      </c>
      <c r="N964" s="1" t="s">
        <v>3948</v>
      </c>
      <c r="O964" s="1" t="s">
        <v>3942</v>
      </c>
      <c r="P964" s="1" t="s">
        <v>457</v>
      </c>
      <c r="Q964" s="97">
        <f>IFERROR(INDEX(BP:BP, MATCH(R964, BN:BN, 0)), "")</f>
        <v>1</v>
      </c>
      <c r="R964" s="1" t="s">
        <v>3956</v>
      </c>
      <c r="S964" s="1" t="s">
        <v>38</v>
      </c>
      <c r="T964" s="1" t="s">
        <v>3957</v>
      </c>
      <c r="U964" s="26" t="s">
        <v>22</v>
      </c>
      <c r="V964" s="1" t="s">
        <v>22</v>
      </c>
      <c r="W964" s="26" t="s">
        <v>22</v>
      </c>
      <c r="X964" s="10" t="s">
        <v>22</v>
      </c>
      <c r="Y964" s="10" t="s">
        <v>22</v>
      </c>
      <c r="Z964" s="26" t="s">
        <v>22</v>
      </c>
      <c r="AA964" s="26" t="s">
        <v>22</v>
      </c>
      <c r="AB964" s="4" t="s">
        <v>22</v>
      </c>
      <c r="AC964" s="4" t="s">
        <v>22</v>
      </c>
      <c r="BN964" s="93" t="str">
        <v>INNOLAB</v>
      </c>
      <c r="BO964" t="s">
        <v>3628</v>
      </c>
      <c r="BP964" cm="1">
        <f t="array" ref="BP964">SUM(IF(FREQUENCY(IF($R$2:$R$3000=BO964, MATCH($C$2:$C$3000, $C$2:$C$3000, 0)), ROW($C$2:$C$3000)-ROW($C$2)+1), 1))</f>
        <v>1</v>
      </c>
      <c r="BV964" t="str">
        <v>INNOLAB</v>
      </c>
      <c r="BW964" cm="1">
        <f t="array" ref="BW964">SUM(--(FREQUENCY(IF($R$2:$R$1538=BV964, MATCH($C$2:$C$1538, $C$2:$C$1538, 0)), ROW($C$2:$C$1538)-ROW($C$2)+1)&gt;0))</f>
        <v>1</v>
      </c>
    </row>
    <row r="965" spans="1:75" ht="31.8" customHeight="1" x14ac:dyDescent="0.3">
      <c r="A965" s="84">
        <v>17</v>
      </c>
      <c r="B965" s="1" t="s">
        <v>3789</v>
      </c>
      <c r="C965" s="1" t="s">
        <v>3943</v>
      </c>
      <c r="D965" s="1" t="s">
        <v>3747</v>
      </c>
      <c r="E965" s="1">
        <v>101058547</v>
      </c>
      <c r="F965" s="21">
        <v>44713</v>
      </c>
      <c r="G965" s="21">
        <v>46173</v>
      </c>
      <c r="H965" s="21" t="s">
        <v>3826</v>
      </c>
      <c r="I965" s="1" t="s">
        <v>3944</v>
      </c>
      <c r="J965" s="1" t="s">
        <v>3944</v>
      </c>
      <c r="K965" s="1" t="s">
        <v>3946</v>
      </c>
      <c r="L965" s="1" t="s">
        <v>3830</v>
      </c>
      <c r="M965" s="102" t="s">
        <v>3947</v>
      </c>
      <c r="N965" s="1" t="s">
        <v>3948</v>
      </c>
      <c r="O965" s="1" t="s">
        <v>3942</v>
      </c>
      <c r="P965" s="1" t="s">
        <v>457</v>
      </c>
      <c r="Q965" s="97">
        <f>IFERROR(INDEX(BP:BP, MATCH(R965, BN:BN, 0)), "")</f>
        <v>1</v>
      </c>
      <c r="R965" s="1" t="s">
        <v>1889</v>
      </c>
      <c r="S965" s="1" t="s">
        <v>47</v>
      </c>
      <c r="T965" s="1" t="s">
        <v>3950</v>
      </c>
      <c r="U965" s="26" t="s">
        <v>22</v>
      </c>
      <c r="V965" s="1" t="s">
        <v>22</v>
      </c>
      <c r="W965" s="26" t="s">
        <v>22</v>
      </c>
      <c r="X965" s="10" t="s">
        <v>22</v>
      </c>
      <c r="Y965" s="10" t="s">
        <v>22</v>
      </c>
      <c r="Z965" s="26" t="s">
        <v>22</v>
      </c>
      <c r="AA965" s="26" t="s">
        <v>22</v>
      </c>
      <c r="AB965" s="4" t="s">
        <v>22</v>
      </c>
      <c r="AC965" s="4" t="s">
        <v>22</v>
      </c>
      <c r="BN965" s="1" t="str">
        <v>NATURGY NUEVAS ENERGIAS SL</v>
      </c>
      <c r="BO965" t="s">
        <v>3630</v>
      </c>
      <c r="BP965" cm="1">
        <f t="array" ref="BP965">SUM(IF(FREQUENCY(IF($R$2:$R$3000=BO965, MATCH($C$2:$C$3000, $C$2:$C$3000, 0)), ROW($C$2:$C$3000)-ROW($C$2)+1), 1))</f>
        <v>1</v>
      </c>
      <c r="BV965" t="str">
        <v>NATURGY NUEVAS ENERGIAS SL</v>
      </c>
      <c r="BW965" cm="1">
        <f t="array" ref="BW965">SUM(--(FREQUENCY(IF($R$2:$R$1538=BV965, MATCH($C$2:$C$1538, $C$2:$C$1538, 0)), ROW($C$2:$C$1538)-ROW($C$2)+1)&gt;0))</f>
        <v>1</v>
      </c>
    </row>
    <row r="966" spans="1:75" ht="31.8" customHeight="1" x14ac:dyDescent="0.3">
      <c r="A966" s="84">
        <v>17</v>
      </c>
      <c r="B966" s="1" t="s">
        <v>3789</v>
      </c>
      <c r="C966" s="1" t="s">
        <v>3943</v>
      </c>
      <c r="D966" s="1" t="s">
        <v>3747</v>
      </c>
      <c r="E966" s="1">
        <v>101058547</v>
      </c>
      <c r="F966" s="21">
        <v>44713</v>
      </c>
      <c r="G966" s="21">
        <v>46173</v>
      </c>
      <c r="H966" s="21" t="s">
        <v>3826</v>
      </c>
      <c r="I966" s="1" t="s">
        <v>3944</v>
      </c>
      <c r="J966" s="1" t="s">
        <v>3944</v>
      </c>
      <c r="K966" s="1" t="s">
        <v>3946</v>
      </c>
      <c r="L966" s="1" t="s">
        <v>3830</v>
      </c>
      <c r="M966" s="102" t="s">
        <v>3947</v>
      </c>
      <c r="N966" s="1" t="s">
        <v>3948</v>
      </c>
      <c r="O966" s="1" t="s">
        <v>3942</v>
      </c>
      <c r="P966" s="1" t="s">
        <v>457</v>
      </c>
      <c r="Q966" s="97">
        <f>IFERROR(INDEX(BP:BP, MATCH(R966, BN:BN, 0)), "")</f>
        <v>1</v>
      </c>
      <c r="R966" s="1" t="s">
        <v>3970</v>
      </c>
      <c r="S966" s="1" t="s">
        <v>38</v>
      </c>
      <c r="T966" s="1" t="s">
        <v>3971</v>
      </c>
      <c r="U966" s="26" t="s">
        <v>22</v>
      </c>
      <c r="V966" s="1" t="s">
        <v>22</v>
      </c>
      <c r="W966" s="26" t="s">
        <v>22</v>
      </c>
      <c r="X966" s="10" t="s">
        <v>22</v>
      </c>
      <c r="Y966" s="10" t="s">
        <v>22</v>
      </c>
      <c r="Z966" s="26" t="s">
        <v>22</v>
      </c>
      <c r="AA966" s="26" t="s">
        <v>22</v>
      </c>
      <c r="AB966" s="4" t="s">
        <v>22</v>
      </c>
      <c r="AC966" s="4" t="s">
        <v>22</v>
      </c>
      <c r="BN966" s="93" t="str">
        <v>PROPULS GMBH</v>
      </c>
      <c r="BO966" t="s">
        <v>3633</v>
      </c>
      <c r="BP966" cm="1">
        <f t="array" ref="BP966">SUM(IF(FREQUENCY(IF($R$2:$R$3000=BO966, MATCH($C$2:$C$3000, $C$2:$C$3000, 0)), ROW($C$2:$C$3000)-ROW($C$2)+1), 1))</f>
        <v>1</v>
      </c>
      <c r="BV966" t="str">
        <v>PROPULS GMBH</v>
      </c>
      <c r="BW966" cm="1">
        <f t="array" ref="BW966">SUM(--(FREQUENCY(IF($R$2:$R$1538=BV966, MATCH($C$2:$C$1538, $C$2:$C$1538, 0)), ROW($C$2:$C$1538)-ROW($C$2)+1)&gt;0))</f>
        <v>1</v>
      </c>
    </row>
    <row r="967" spans="1:75" ht="31.8" customHeight="1" x14ac:dyDescent="0.3">
      <c r="A967" s="84">
        <v>17</v>
      </c>
      <c r="B967" s="1" t="s">
        <v>3789</v>
      </c>
      <c r="C967" s="1" t="s">
        <v>3943</v>
      </c>
      <c r="D967" s="1" t="s">
        <v>3747</v>
      </c>
      <c r="E967" s="1">
        <v>101058547</v>
      </c>
      <c r="F967" s="21">
        <v>44713</v>
      </c>
      <c r="G967" s="21">
        <v>46173</v>
      </c>
      <c r="H967" s="21" t="s">
        <v>3826</v>
      </c>
      <c r="I967" s="1" t="s">
        <v>3944</v>
      </c>
      <c r="J967" s="1" t="s">
        <v>3944</v>
      </c>
      <c r="K967" s="1" t="s">
        <v>3946</v>
      </c>
      <c r="L967" s="1" t="s">
        <v>3830</v>
      </c>
      <c r="M967" s="102" t="s">
        <v>3947</v>
      </c>
      <c r="N967" s="1" t="s">
        <v>3948</v>
      </c>
      <c r="O967" s="1" t="s">
        <v>3942</v>
      </c>
      <c r="P967" s="1" t="s">
        <v>1351</v>
      </c>
      <c r="Q967" s="97">
        <f>IFERROR(INDEX(BP:BP, MATCH(R967, BN:BN, 0)), "")</f>
        <v>1</v>
      </c>
      <c r="R967" s="1" t="s">
        <v>3972</v>
      </c>
      <c r="S967" s="1" t="s">
        <v>449</v>
      </c>
      <c r="T967" s="1" t="s">
        <v>2970</v>
      </c>
      <c r="U967" s="26" t="s">
        <v>22</v>
      </c>
      <c r="V967" s="1" t="s">
        <v>22</v>
      </c>
      <c r="W967" s="26" t="s">
        <v>22</v>
      </c>
      <c r="X967" s="10" t="s">
        <v>22</v>
      </c>
      <c r="Y967" s="10" t="s">
        <v>22</v>
      </c>
      <c r="Z967" s="26" t="s">
        <v>22</v>
      </c>
      <c r="AA967" s="26" t="s">
        <v>22</v>
      </c>
      <c r="AB967" s="4" t="s">
        <v>22</v>
      </c>
      <c r="AC967" s="4" t="s">
        <v>22</v>
      </c>
      <c r="BN967" s="1" t="str">
        <v>TERRAWATT</v>
      </c>
      <c r="BO967" t="s">
        <v>3635</v>
      </c>
      <c r="BP967" cm="1">
        <f t="array" ref="BP967">SUM(IF(FREQUENCY(IF($R$2:$R$3000=BO967, MATCH($C$2:$C$3000, $C$2:$C$3000, 0)), ROW($C$2:$C$3000)-ROW($C$2)+1), 1))</f>
        <v>1</v>
      </c>
      <c r="BV967" t="str">
        <v>TERRAWATT</v>
      </c>
      <c r="BW967" cm="1">
        <f t="array" ref="BW967">SUM(--(FREQUENCY(IF($R$2:$R$1538=BV967, MATCH($C$2:$C$1538, $C$2:$C$1538, 0)), ROW($C$2:$C$1538)-ROW($C$2)+1)&gt;0))</f>
        <v>1</v>
      </c>
    </row>
    <row r="968" spans="1:75" ht="31.8" customHeight="1" x14ac:dyDescent="0.3">
      <c r="A968" s="84">
        <v>17</v>
      </c>
      <c r="B968" s="1" t="s">
        <v>3789</v>
      </c>
      <c r="C968" s="1" t="s">
        <v>3943</v>
      </c>
      <c r="D968" s="1" t="s">
        <v>3747</v>
      </c>
      <c r="E968" s="1">
        <v>101058547</v>
      </c>
      <c r="F968" s="21">
        <v>44713</v>
      </c>
      <c r="G968" s="21">
        <v>46173</v>
      </c>
      <c r="H968" s="21" t="s">
        <v>3826</v>
      </c>
      <c r="I968" s="1" t="s">
        <v>3944</v>
      </c>
      <c r="J968" s="1" t="s">
        <v>3944</v>
      </c>
      <c r="K968" s="1" t="s">
        <v>3946</v>
      </c>
      <c r="L968" s="1" t="s">
        <v>3830</v>
      </c>
      <c r="M968" s="102" t="s">
        <v>3947</v>
      </c>
      <c r="N968" s="1" t="s">
        <v>3948</v>
      </c>
      <c r="O968" s="1" t="s">
        <v>3942</v>
      </c>
      <c r="P968" s="1" t="s">
        <v>457</v>
      </c>
      <c r="Q968" s="97">
        <f>IFERROR(INDEX(BP:BP, MATCH(R968, BN:BN, 0)), "")</f>
        <v>1</v>
      </c>
      <c r="R968" s="1" t="s">
        <v>3954</v>
      </c>
      <c r="S968" s="1" t="s">
        <v>132</v>
      </c>
      <c r="T968" s="1" t="s">
        <v>3955</v>
      </c>
      <c r="U968" s="26" t="s">
        <v>22</v>
      </c>
      <c r="V968" s="1" t="s">
        <v>22</v>
      </c>
      <c r="W968" s="26" t="s">
        <v>22</v>
      </c>
      <c r="X968" s="10" t="s">
        <v>22</v>
      </c>
      <c r="Y968" s="10" t="s">
        <v>22</v>
      </c>
      <c r="Z968" s="26" t="s">
        <v>22</v>
      </c>
      <c r="AA968" s="26" t="s">
        <v>22</v>
      </c>
      <c r="AB968" s="4" t="s">
        <v>22</v>
      </c>
      <c r="AC968" s="4" t="s">
        <v>22</v>
      </c>
      <c r="BN968" s="93" t="str">
        <v>TRANSPORTS DE BARCELONA SA</v>
      </c>
      <c r="BO968" t="s">
        <v>3644</v>
      </c>
      <c r="BP968" cm="1">
        <f t="array" ref="BP968">SUM(IF(FREQUENCY(IF($R$2:$R$3000=BO968, MATCH($C$2:$C$3000, $C$2:$C$3000, 0)), ROW($C$2:$C$3000)-ROW($C$2)+1), 1))</f>
        <v>1</v>
      </c>
      <c r="BV968" t="str">
        <v>TRANSPORTS DE BARCELONA SA</v>
      </c>
      <c r="BW968" cm="1">
        <f t="array" ref="BW968">SUM(--(FREQUENCY(IF($R$2:$R$1538=BV968, MATCH($C$2:$C$1538, $C$2:$C$1538, 0)), ROW($C$2:$C$1538)-ROW($C$2)+1)&gt;0))</f>
        <v>1</v>
      </c>
    </row>
    <row r="969" spans="1:75" ht="31.8" customHeight="1" x14ac:dyDescent="0.3">
      <c r="A969" s="84">
        <v>17</v>
      </c>
      <c r="B969" s="1" t="s">
        <v>3789</v>
      </c>
      <c r="C969" s="1" t="s">
        <v>3943</v>
      </c>
      <c r="D969" s="1" t="s">
        <v>3747</v>
      </c>
      <c r="E969" s="1">
        <v>101058547</v>
      </c>
      <c r="F969" s="21">
        <v>44713</v>
      </c>
      <c r="G969" s="21">
        <v>46173</v>
      </c>
      <c r="H969" s="21" t="s">
        <v>3826</v>
      </c>
      <c r="I969" s="1" t="s">
        <v>3944</v>
      </c>
      <c r="J969" s="1" t="s">
        <v>3944</v>
      </c>
      <c r="K969" s="1" t="s">
        <v>3946</v>
      </c>
      <c r="L969" s="1" t="s">
        <v>3830</v>
      </c>
      <c r="M969" s="102" t="s">
        <v>3947</v>
      </c>
      <c r="N969" s="1" t="s">
        <v>3948</v>
      </c>
      <c r="O969" s="1" t="s">
        <v>3942</v>
      </c>
      <c r="P969" s="1" t="s">
        <v>457</v>
      </c>
      <c r="Q969" s="97">
        <f>IFERROR(INDEX(BP:BP, MATCH(R969, BN:BN, 0)), "")</f>
        <v>1</v>
      </c>
      <c r="R969" s="1" t="s">
        <v>3951</v>
      </c>
      <c r="S969" s="1" t="s">
        <v>36</v>
      </c>
      <c r="T969" s="1" t="s">
        <v>3952</v>
      </c>
      <c r="U969" s="26" t="s">
        <v>22</v>
      </c>
      <c r="V969" s="1" t="s">
        <v>22</v>
      </c>
      <c r="W969" s="26" t="s">
        <v>22</v>
      </c>
      <c r="X969" s="10" t="s">
        <v>22</v>
      </c>
      <c r="Y969" s="10" t="s">
        <v>22</v>
      </c>
      <c r="Z969" s="26" t="s">
        <v>22</v>
      </c>
      <c r="AA969" s="26" t="s">
        <v>22</v>
      </c>
      <c r="AB969" s="4" t="s">
        <v>22</v>
      </c>
      <c r="AC969" s="4" t="s">
        <v>22</v>
      </c>
      <c r="BN969" s="1" t="str">
        <v>VEOLIA WATER TECHNOLOGIES TECHNO CENTER NETHERLANDS BV</v>
      </c>
      <c r="BO969" t="s">
        <v>3648</v>
      </c>
      <c r="BP969" cm="1">
        <f t="array" ref="BP969">SUM(IF(FREQUENCY(IF($R$2:$R$3000=BO969, MATCH($C$2:$C$3000, $C$2:$C$3000, 0)), ROW($C$2:$C$3000)-ROW($C$2)+1), 1))</f>
        <v>1</v>
      </c>
      <c r="BV969" t="str">
        <v>VEOLIA WATER TECHNOLOGIES TECHNO CENTER NETHERLANDS BV</v>
      </c>
      <c r="BW969" cm="1">
        <f t="array" ref="BW969">SUM(--(FREQUENCY(IF($R$2:$R$1538=BV969, MATCH($C$2:$C$1538, $C$2:$C$1538, 0)), ROW($C$2:$C$1538)-ROW($C$2)+1)&gt;0))</f>
        <v>1</v>
      </c>
    </row>
    <row r="970" spans="1:75" ht="31.8" customHeight="1" x14ac:dyDescent="0.3">
      <c r="A970" s="84">
        <v>17</v>
      </c>
      <c r="B970" s="1" t="s">
        <v>3789</v>
      </c>
      <c r="C970" s="1" t="s">
        <v>3943</v>
      </c>
      <c r="D970" s="1" t="s">
        <v>3747</v>
      </c>
      <c r="E970" s="1">
        <v>101058547</v>
      </c>
      <c r="F970" s="21">
        <v>44713</v>
      </c>
      <c r="G970" s="21">
        <v>46173</v>
      </c>
      <c r="H970" s="21" t="s">
        <v>3826</v>
      </c>
      <c r="I970" s="1" t="s">
        <v>3944</v>
      </c>
      <c r="J970" s="1" t="s">
        <v>3944</v>
      </c>
      <c r="K970" s="1" t="s">
        <v>3946</v>
      </c>
      <c r="L970" s="1" t="s">
        <v>3830</v>
      </c>
      <c r="M970" s="102" t="s">
        <v>3947</v>
      </c>
      <c r="N970" s="1" t="s">
        <v>3948</v>
      </c>
      <c r="O970" s="1" t="s">
        <v>3942</v>
      </c>
      <c r="P970" s="1" t="s">
        <v>457</v>
      </c>
      <c r="Q970" s="97">
        <f>IFERROR(INDEX(BP:BP, MATCH(R970, BN:BN, 0)), "")</f>
        <v>1</v>
      </c>
      <c r="R970" s="1" t="s">
        <v>3958</v>
      </c>
      <c r="S970" s="1" t="s">
        <v>2040</v>
      </c>
      <c r="T970" s="1" t="s">
        <v>3959</v>
      </c>
      <c r="U970" s="26" t="s">
        <v>22</v>
      </c>
      <c r="V970" s="1" t="s">
        <v>22</v>
      </c>
      <c r="W970" s="26" t="s">
        <v>22</v>
      </c>
      <c r="X970" s="10" t="s">
        <v>22</v>
      </c>
      <c r="Y970" s="10" t="s">
        <v>22</v>
      </c>
      <c r="Z970" s="26" t="s">
        <v>22</v>
      </c>
      <c r="AA970" s="26" t="s">
        <v>22</v>
      </c>
      <c r="AB970" s="4" t="s">
        <v>22</v>
      </c>
      <c r="AC970" s="4" t="s">
        <v>22</v>
      </c>
      <c r="BN970" s="93" t="str">
        <v>DEUTSCHE WELLE</v>
      </c>
      <c r="BO970" t="s">
        <v>3649</v>
      </c>
      <c r="BP970" cm="1">
        <f t="array" ref="BP970">SUM(IF(FREQUENCY(IF($R$2:$R$3000=BO970, MATCH($C$2:$C$3000, $C$2:$C$3000, 0)), ROW($C$2:$C$3000)-ROW($C$2)+1), 1))</f>
        <v>1</v>
      </c>
      <c r="BV970" t="str">
        <v>DEUTSCHE WELLE</v>
      </c>
      <c r="BW970" cm="1">
        <f t="array" ref="BW970">SUM(--(FREQUENCY(IF($R$2:$R$1538=BV970, MATCH($C$2:$C$1538, $C$2:$C$1538, 0)), ROW($C$2:$C$1538)-ROW($C$2)+1)&gt;0))</f>
        <v>1</v>
      </c>
    </row>
    <row r="971" spans="1:75" ht="31.8" customHeight="1" x14ac:dyDescent="0.3">
      <c r="A971" s="56">
        <v>1</v>
      </c>
      <c r="B971" s="54" t="s">
        <v>3678</v>
      </c>
      <c r="C971" s="1" t="s">
        <v>176</v>
      </c>
      <c r="D971" s="1" t="s">
        <v>177</v>
      </c>
      <c r="E971" s="1">
        <v>101157448</v>
      </c>
      <c r="F971" s="21">
        <v>45296</v>
      </c>
      <c r="G971" s="21">
        <v>46873</v>
      </c>
      <c r="H971" s="1" t="s">
        <v>22</v>
      </c>
      <c r="I971" s="1" t="s">
        <v>22</v>
      </c>
      <c r="J971" s="1" t="s">
        <v>22</v>
      </c>
      <c r="K971" s="1" t="s">
        <v>22</v>
      </c>
      <c r="L971" s="1" t="s">
        <v>128</v>
      </c>
      <c r="M971" s="102" t="s">
        <v>129</v>
      </c>
      <c r="N971" s="1" t="s">
        <v>44</v>
      </c>
      <c r="O971" s="1" t="s">
        <v>178</v>
      </c>
      <c r="P971" s="1" t="s">
        <v>22</v>
      </c>
      <c r="Q971" s="97">
        <f>IFERROR(INDEX(BP:BP, MATCH(R971, BN:BN, 0)), "")</f>
        <v>1</v>
      </c>
      <c r="R971" s="1" t="s">
        <v>179</v>
      </c>
      <c r="S971" s="1" t="s">
        <v>180</v>
      </c>
      <c r="T971" s="1" t="s">
        <v>22</v>
      </c>
      <c r="U971" s="1" t="s">
        <v>181</v>
      </c>
      <c r="V971" s="1" t="s">
        <v>22</v>
      </c>
      <c r="W971" s="1" t="s">
        <v>182</v>
      </c>
      <c r="X971" s="1" t="s">
        <v>183</v>
      </c>
      <c r="Y971" s="1" t="s">
        <v>184</v>
      </c>
      <c r="Z971" s="1" t="s">
        <v>185</v>
      </c>
      <c r="AA971" s="1" t="s">
        <v>186</v>
      </c>
      <c r="AB971" s="4" t="s">
        <v>22</v>
      </c>
      <c r="AC971" s="4" t="s">
        <v>22</v>
      </c>
      <c r="BN971" s="1" t="str">
        <v>F6S NETWORK IRELAND LIMITED</v>
      </c>
      <c r="BO971" t="s">
        <v>3650</v>
      </c>
      <c r="BP971" cm="1">
        <f t="array" ref="BP971">SUM(IF(FREQUENCY(IF($R$2:$R$3000=BO971, MATCH($C$2:$C$3000, $C$2:$C$3000, 0)), ROW($C$2:$C$3000)-ROW($C$2)+1), 1))</f>
        <v>1</v>
      </c>
      <c r="BV971" t="str">
        <v>F6S NETWORK IRELAND LIMITED</v>
      </c>
      <c r="BW971" cm="1">
        <f t="array" ref="BW971">SUM(--(FREQUENCY(IF($R$2:$R$1538=BV971, MATCH($C$2:$C$1538, $C$2:$C$1538, 0)), ROW($C$2:$C$1538)-ROW($C$2)+1)&gt;0))</f>
        <v>1</v>
      </c>
    </row>
    <row r="972" spans="1:75" ht="31.8" customHeight="1" x14ac:dyDescent="0.3">
      <c r="A972" s="56">
        <v>1</v>
      </c>
      <c r="B972" s="54" t="s">
        <v>3678</v>
      </c>
      <c r="C972" s="1" t="s">
        <v>176</v>
      </c>
      <c r="D972" s="1" t="s">
        <v>177</v>
      </c>
      <c r="E972" s="1">
        <v>101157448</v>
      </c>
      <c r="F972" s="21">
        <v>45296</v>
      </c>
      <c r="G972" s="21">
        <v>46873</v>
      </c>
      <c r="H972" s="1" t="s">
        <v>22</v>
      </c>
      <c r="I972" s="1" t="s">
        <v>22</v>
      </c>
      <c r="J972" s="1" t="s">
        <v>22</v>
      </c>
      <c r="K972" s="1" t="s">
        <v>22</v>
      </c>
      <c r="L972" s="1" t="s">
        <v>128</v>
      </c>
      <c r="M972" s="102" t="s">
        <v>129</v>
      </c>
      <c r="N972" s="1" t="s">
        <v>44</v>
      </c>
      <c r="O972" s="1" t="s">
        <v>178</v>
      </c>
      <c r="P972" s="1" t="s">
        <v>22</v>
      </c>
      <c r="Q972" s="97">
        <f>IFERROR(INDEX(BP:BP, MATCH(R972, BN:BN, 0)), "")</f>
        <v>1</v>
      </c>
      <c r="R972" s="1" t="s">
        <v>216</v>
      </c>
      <c r="S972" s="1" t="s">
        <v>38</v>
      </c>
      <c r="T972" s="1" t="s">
        <v>22</v>
      </c>
      <c r="U972" s="1" t="s">
        <v>22</v>
      </c>
      <c r="V972" s="1" t="s">
        <v>22</v>
      </c>
      <c r="W972" s="1" t="s">
        <v>217</v>
      </c>
      <c r="X972" s="1" t="s">
        <v>218</v>
      </c>
      <c r="Y972" s="1" t="s">
        <v>219</v>
      </c>
      <c r="Z972" s="1" t="s">
        <v>220</v>
      </c>
      <c r="AA972" s="1" t="s">
        <v>221</v>
      </c>
      <c r="AB972" s="4" t="s">
        <v>22</v>
      </c>
      <c r="AC972" s="4" t="s">
        <v>22</v>
      </c>
      <c r="BN972" s="93" t="str">
        <v>KING'S COLLEGE LONDON</v>
      </c>
      <c r="BO972" t="s">
        <v>3651</v>
      </c>
      <c r="BP972" cm="1">
        <f t="array" ref="BP972">SUM(IF(FREQUENCY(IF($R$2:$R$3000=BO972, MATCH($C$2:$C$3000, $C$2:$C$3000, 0)), ROW($C$2:$C$3000)-ROW($C$2)+1), 1))</f>
        <v>1</v>
      </c>
      <c r="BV972" t="str">
        <v>KING'S COLLEGE LONDON</v>
      </c>
      <c r="BW972" cm="1">
        <f t="array" ref="BW972">SUM(--(FREQUENCY(IF($R$2:$R$1538=BV972, MATCH($C$2:$C$1538, $C$2:$C$1538, 0)), ROW($C$2:$C$1538)-ROW($C$2)+1)&gt;0))</f>
        <v>1</v>
      </c>
    </row>
    <row r="973" spans="1:75" ht="31.8" customHeight="1" x14ac:dyDescent="0.3">
      <c r="A973" s="56">
        <v>1</v>
      </c>
      <c r="B973" s="54" t="s">
        <v>3678</v>
      </c>
      <c r="C973" s="1" t="s">
        <v>176</v>
      </c>
      <c r="D973" s="1" t="s">
        <v>177</v>
      </c>
      <c r="E973" s="1">
        <v>101157448</v>
      </c>
      <c r="F973" s="21">
        <v>45296</v>
      </c>
      <c r="G973" s="21">
        <v>46873</v>
      </c>
      <c r="H973" s="1" t="s">
        <v>22</v>
      </c>
      <c r="I973" s="1" t="s">
        <v>22</v>
      </c>
      <c r="J973" s="1" t="s">
        <v>22</v>
      </c>
      <c r="K973" s="1" t="s">
        <v>22</v>
      </c>
      <c r="L973" s="1" t="s">
        <v>128</v>
      </c>
      <c r="M973" s="102" t="s">
        <v>129</v>
      </c>
      <c r="N973" s="1" t="s">
        <v>44</v>
      </c>
      <c r="O973" s="1" t="s">
        <v>178</v>
      </c>
      <c r="P973" s="1" t="s">
        <v>22</v>
      </c>
      <c r="Q973" s="97">
        <f>IFERROR(INDEX(BP:BP, MATCH(R973, BN:BN, 0)), "")</f>
        <v>1</v>
      </c>
      <c r="R973" s="1" t="s">
        <v>187</v>
      </c>
      <c r="S973" s="1" t="s">
        <v>188</v>
      </c>
      <c r="T973" s="1" t="s">
        <v>22</v>
      </c>
      <c r="U973" s="1" t="s">
        <v>189</v>
      </c>
      <c r="V973" s="1" t="s">
        <v>22</v>
      </c>
      <c r="W973" s="1" t="s">
        <v>190</v>
      </c>
      <c r="X973" s="1" t="s">
        <v>191</v>
      </c>
      <c r="Y973" s="1" t="s">
        <v>192</v>
      </c>
      <c r="Z973" s="1" t="s">
        <v>193</v>
      </c>
      <c r="AA973" s="1" t="s">
        <v>22</v>
      </c>
      <c r="AB973" s="4" t="s">
        <v>22</v>
      </c>
      <c r="AC973" s="4" t="s">
        <v>22</v>
      </c>
      <c r="BN973" s="1" t="str">
        <v>POSTE ITALIANE - SOCIETA PER AZIONI</v>
      </c>
      <c r="BO973" t="s">
        <v>3652</v>
      </c>
      <c r="BP973" cm="1">
        <f t="array" ref="BP973">SUM(IF(FREQUENCY(IF($R$2:$R$3000=BO973, MATCH($C$2:$C$3000, $C$2:$C$3000, 0)), ROW($C$2:$C$3000)-ROW($C$2)+1), 1))</f>
        <v>1</v>
      </c>
      <c r="BV973" t="str">
        <v>POSTE ITALIANE - SOCIETA PER AZIONI</v>
      </c>
      <c r="BW973" cm="1">
        <f t="array" ref="BW973">SUM(--(FREQUENCY(IF($R$2:$R$1538=BV973, MATCH($C$2:$C$1538, $C$2:$C$1538, 0)), ROW($C$2:$C$1538)-ROW($C$2)+1)&gt;0))</f>
        <v>1</v>
      </c>
    </row>
    <row r="974" spans="1:75" ht="31.8" customHeight="1" x14ac:dyDescent="0.3">
      <c r="A974" s="56">
        <v>1</v>
      </c>
      <c r="B974" s="54" t="s">
        <v>3678</v>
      </c>
      <c r="C974" s="1" t="s">
        <v>176</v>
      </c>
      <c r="D974" s="1" t="s">
        <v>177</v>
      </c>
      <c r="E974" s="1">
        <v>101157448</v>
      </c>
      <c r="F974" s="21">
        <v>45296</v>
      </c>
      <c r="G974" s="21">
        <v>46873</v>
      </c>
      <c r="H974" s="1" t="s">
        <v>22</v>
      </c>
      <c r="I974" s="1" t="s">
        <v>22</v>
      </c>
      <c r="J974" s="1" t="s">
        <v>22</v>
      </c>
      <c r="K974" s="1" t="s">
        <v>22</v>
      </c>
      <c r="L974" s="1" t="s">
        <v>128</v>
      </c>
      <c r="M974" s="102" t="s">
        <v>129</v>
      </c>
      <c r="N974" s="1" t="s">
        <v>44</v>
      </c>
      <c r="O974" s="1" t="s">
        <v>178</v>
      </c>
      <c r="P974" s="1" t="s">
        <v>22</v>
      </c>
      <c r="Q974" s="97">
        <f>IFERROR(INDEX(BP:BP, MATCH(R974, BN:BN, 0)), "")</f>
        <v>1</v>
      </c>
      <c r="R974" s="1" t="s">
        <v>187</v>
      </c>
      <c r="S974" s="1" t="s">
        <v>188</v>
      </c>
      <c r="T974" s="1" t="s">
        <v>22</v>
      </c>
      <c r="U974" s="1" t="s">
        <v>189</v>
      </c>
      <c r="V974" s="1" t="s">
        <v>22</v>
      </c>
      <c r="W974" s="1" t="s">
        <v>194</v>
      </c>
      <c r="X974" s="1" t="s">
        <v>195</v>
      </c>
      <c r="Y974" s="1" t="s">
        <v>22</v>
      </c>
      <c r="Z974" s="1" t="s">
        <v>196</v>
      </c>
      <c r="AA974" s="1" t="s">
        <v>22</v>
      </c>
      <c r="AB974" s="4" t="s">
        <v>22</v>
      </c>
      <c r="AC974" s="4" t="s">
        <v>22</v>
      </c>
      <c r="BN974" s="93" t="str">
        <v>SCUOLA UNIVERSITARIA PROFESSIONALE DELLA SVIZZERA ITALIANA</v>
      </c>
      <c r="BO974" t="s">
        <v>3653</v>
      </c>
      <c r="BP974" cm="1">
        <f t="array" ref="BP974">SUM(IF(FREQUENCY(IF($R$2:$R$3000=BO974, MATCH($C$2:$C$3000, $C$2:$C$3000, 0)), ROW($C$2:$C$3000)-ROW($C$2)+1), 1))</f>
        <v>1</v>
      </c>
      <c r="BV974" t="str">
        <v>SCUOLA UNIVERSITARIA PROFESSIONALE DELLA SVIZZERA ITALIANA</v>
      </c>
      <c r="BW974" cm="1">
        <f t="array" ref="BW974">SUM(--(FREQUENCY(IF($R$2:$R$1538=BV974, MATCH($C$2:$C$1538, $C$2:$C$1538, 0)), ROW($C$2:$C$1538)-ROW($C$2)+1)&gt;0))</f>
        <v>1</v>
      </c>
    </row>
    <row r="975" spans="1:75" ht="31.8" customHeight="1" x14ac:dyDescent="0.3">
      <c r="A975" s="56">
        <v>1</v>
      </c>
      <c r="B975" s="54" t="s">
        <v>3678</v>
      </c>
      <c r="C975" s="1" t="s">
        <v>176</v>
      </c>
      <c r="D975" s="1" t="s">
        <v>177</v>
      </c>
      <c r="E975" s="1">
        <v>101157448</v>
      </c>
      <c r="F975" s="21">
        <v>45296</v>
      </c>
      <c r="G975" s="21">
        <v>46873</v>
      </c>
      <c r="H975" s="1" t="s">
        <v>22</v>
      </c>
      <c r="I975" s="1" t="s">
        <v>22</v>
      </c>
      <c r="J975" s="1" t="s">
        <v>22</v>
      </c>
      <c r="K975" s="1" t="s">
        <v>22</v>
      </c>
      <c r="L975" s="1" t="s">
        <v>128</v>
      </c>
      <c r="M975" s="102" t="s">
        <v>129</v>
      </c>
      <c r="N975" s="1" t="s">
        <v>44</v>
      </c>
      <c r="O975" s="1" t="s">
        <v>178</v>
      </c>
      <c r="P975" s="1" t="s">
        <v>22</v>
      </c>
      <c r="Q975" s="97">
        <f>IFERROR(INDEX(BP:BP, MATCH(R975, BN:BN, 0)), "")</f>
        <v>1</v>
      </c>
      <c r="R975" s="1" t="s">
        <v>187</v>
      </c>
      <c r="S975" s="1" t="s">
        <v>188</v>
      </c>
      <c r="T975" s="1" t="s">
        <v>22</v>
      </c>
      <c r="U975" s="1" t="s">
        <v>189</v>
      </c>
      <c r="V975" s="1" t="s">
        <v>22</v>
      </c>
      <c r="W975" s="1" t="s">
        <v>197</v>
      </c>
      <c r="X975" s="1" t="s">
        <v>198</v>
      </c>
      <c r="Y975" s="1" t="s">
        <v>22</v>
      </c>
      <c r="Z975" s="1" t="s">
        <v>199</v>
      </c>
      <c r="AA975" s="1" t="s">
        <v>22</v>
      </c>
      <c r="AB975" s="4" t="s">
        <v>22</v>
      </c>
      <c r="AC975" s="4" t="s">
        <v>22</v>
      </c>
      <c r="BN975" s="1" t="str">
        <v>SPINDOX LABS SRL</v>
      </c>
      <c r="BO975" t="s">
        <v>3657</v>
      </c>
      <c r="BP975" cm="1">
        <f t="array" ref="BP975">SUM(IF(FREQUENCY(IF($R$2:$R$3000=BO975, MATCH($C$2:$C$3000, $C$2:$C$3000, 0)), ROW($C$2:$C$3000)-ROW($C$2)+1), 1))</f>
        <v>1</v>
      </c>
      <c r="BV975" t="str">
        <v>SPINDOX LABS SRL</v>
      </c>
      <c r="BW975" cm="1">
        <f t="array" ref="BW975">SUM(--(FREQUENCY(IF($R$2:$R$1538=BV975, MATCH($C$2:$C$1538, $C$2:$C$1538, 0)), ROW($C$2:$C$1538)-ROW($C$2)+1)&gt;0))</f>
        <v>1</v>
      </c>
    </row>
    <row r="976" spans="1:75" ht="31.8" customHeight="1" x14ac:dyDescent="0.3">
      <c r="A976" s="56">
        <v>1</v>
      </c>
      <c r="B976" s="54" t="s">
        <v>3678</v>
      </c>
      <c r="C976" s="1" t="s">
        <v>176</v>
      </c>
      <c r="D976" s="1" t="s">
        <v>177</v>
      </c>
      <c r="E976" s="1">
        <v>101157448</v>
      </c>
      <c r="F976" s="21">
        <v>45296</v>
      </c>
      <c r="G976" s="21">
        <v>46873</v>
      </c>
      <c r="H976" s="1" t="s">
        <v>22</v>
      </c>
      <c r="I976" s="1" t="s">
        <v>22</v>
      </c>
      <c r="J976" s="1" t="s">
        <v>22</v>
      </c>
      <c r="K976" s="1" t="s">
        <v>22</v>
      </c>
      <c r="L976" s="1" t="s">
        <v>128</v>
      </c>
      <c r="M976" s="102" t="s">
        <v>129</v>
      </c>
      <c r="N976" s="1" t="s">
        <v>44</v>
      </c>
      <c r="O976" s="1" t="s">
        <v>178</v>
      </c>
      <c r="P976" s="1" t="s">
        <v>22</v>
      </c>
      <c r="Q976" s="97">
        <f>IFERROR(INDEX(BP:BP, MATCH(R976, BN:BN, 0)), "")</f>
        <v>1</v>
      </c>
      <c r="R976" s="1" t="s">
        <v>187</v>
      </c>
      <c r="S976" s="1" t="s">
        <v>188</v>
      </c>
      <c r="T976" s="1" t="s">
        <v>22</v>
      </c>
      <c r="U976" s="1" t="s">
        <v>189</v>
      </c>
      <c r="V976" s="1" t="s">
        <v>22</v>
      </c>
      <c r="W976" s="1" t="s">
        <v>200</v>
      </c>
      <c r="X976" s="1" t="s">
        <v>201</v>
      </c>
      <c r="Y976" s="1" t="s">
        <v>22</v>
      </c>
      <c r="Z976" s="1" t="s">
        <v>193</v>
      </c>
      <c r="AA976" s="1" t="s">
        <v>22</v>
      </c>
      <c r="AB976" s="4" t="s">
        <v>22</v>
      </c>
      <c r="AC976" s="4" t="s">
        <v>22</v>
      </c>
      <c r="BN976" s="93" t="str">
        <v>TECHNISCHE UNIVERSITAT DARMSTADT</v>
      </c>
      <c r="BO976" t="s">
        <v>3668</v>
      </c>
      <c r="BP976" cm="1">
        <f t="array" ref="BP976">SUM(IF(FREQUENCY(IF($R$2:$R$3000=BO976, MATCH($C$2:$C$3000, $C$2:$C$3000, 0)), ROW($C$2:$C$3000)-ROW($C$2)+1), 1))</f>
        <v>1</v>
      </c>
      <c r="BV976" t="str">
        <v>TECHNISCHE UNIVERSITAT DARMSTADT</v>
      </c>
      <c r="BW976" cm="1">
        <f t="array" ref="BW976">SUM(--(FREQUENCY(IF($R$2:$R$1538=BV976, MATCH($C$2:$C$1538, $C$2:$C$1538, 0)), ROW($C$2:$C$1538)-ROW($C$2)+1)&gt;0))</f>
        <v>1</v>
      </c>
    </row>
    <row r="977" spans="1:75" ht="31.8" customHeight="1" x14ac:dyDescent="0.3">
      <c r="A977" s="56">
        <v>1</v>
      </c>
      <c r="B977" s="54" t="s">
        <v>3678</v>
      </c>
      <c r="C977" s="1" t="s">
        <v>176</v>
      </c>
      <c r="D977" s="1" t="s">
        <v>177</v>
      </c>
      <c r="E977" s="1">
        <v>101157448</v>
      </c>
      <c r="F977" s="21">
        <v>45296</v>
      </c>
      <c r="G977" s="21">
        <v>46873</v>
      </c>
      <c r="H977" s="1" t="s">
        <v>22</v>
      </c>
      <c r="I977" s="1" t="s">
        <v>22</v>
      </c>
      <c r="J977" s="1" t="s">
        <v>22</v>
      </c>
      <c r="K977" s="1" t="s">
        <v>22</v>
      </c>
      <c r="L977" s="1" t="s">
        <v>128</v>
      </c>
      <c r="M977" s="102" t="s">
        <v>129</v>
      </c>
      <c r="N977" s="1" t="s">
        <v>44</v>
      </c>
      <c r="O977" s="1" t="s">
        <v>178</v>
      </c>
      <c r="P977" s="1" t="s">
        <v>22</v>
      </c>
      <c r="Q977" s="97">
        <f>IFERROR(INDEX(BP:BP, MATCH(R977, BN:BN, 0)), "")</f>
        <v>1</v>
      </c>
      <c r="R977" s="1" t="s">
        <v>187</v>
      </c>
      <c r="S977" s="1" t="s">
        <v>188</v>
      </c>
      <c r="T977" s="1" t="s">
        <v>22</v>
      </c>
      <c r="U977" s="1" t="s">
        <v>189</v>
      </c>
      <c r="V977" s="1" t="s">
        <v>22</v>
      </c>
      <c r="W977" s="1" t="s">
        <v>202</v>
      </c>
      <c r="X977" s="1" t="s">
        <v>203</v>
      </c>
      <c r="Y977" s="1" t="s">
        <v>22</v>
      </c>
      <c r="Z977" s="1" t="s">
        <v>193</v>
      </c>
      <c r="AA977" s="1" t="s">
        <v>22</v>
      </c>
      <c r="AB977" s="4" t="s">
        <v>22</v>
      </c>
      <c r="AC977" s="4" t="s">
        <v>22</v>
      </c>
      <c r="BN977" s="1" t="str">
        <v>UNIVERSITA DEGLI STUDI DI MODENA E REGGIO EMILIA</v>
      </c>
      <c r="BO977" t="s">
        <v>3769</v>
      </c>
      <c r="BP977" cm="1">
        <f t="array" ref="BP977">SUM(IF(FREQUENCY(IF($R$2:$R$3000=BO977, MATCH($C$2:$C$3000, $C$2:$C$3000, 0)), ROW($C$2:$C$3000)-ROW($C$2)+1), 1))</f>
        <v>1</v>
      </c>
      <c r="BV977" t="str">
        <v>UNIVERSITA DEGLI STUDI DI MODENA E REGGIO EMILIA</v>
      </c>
      <c r="BW977" cm="1">
        <f t="array" ref="BW977">SUM(--(FREQUENCY(IF($R$2:$R$1538=BV977, MATCH($C$2:$C$1538, $C$2:$C$1538, 0)), ROW($C$2:$C$1538)-ROW($C$2)+1)&gt;0))</f>
        <v>1</v>
      </c>
    </row>
    <row r="978" spans="1:75" ht="31.8" customHeight="1" x14ac:dyDescent="0.3">
      <c r="A978" s="56">
        <v>1</v>
      </c>
      <c r="B978" s="54" t="s">
        <v>3678</v>
      </c>
      <c r="C978" s="1" t="s">
        <v>176</v>
      </c>
      <c r="D978" s="1" t="s">
        <v>177</v>
      </c>
      <c r="E978" s="1">
        <v>101157448</v>
      </c>
      <c r="F978" s="21">
        <v>45296</v>
      </c>
      <c r="G978" s="21">
        <v>46873</v>
      </c>
      <c r="H978" s="1" t="s">
        <v>22</v>
      </c>
      <c r="I978" s="1" t="s">
        <v>22</v>
      </c>
      <c r="J978" s="1" t="s">
        <v>22</v>
      </c>
      <c r="K978" s="1" t="s">
        <v>22</v>
      </c>
      <c r="L978" s="1" t="s">
        <v>128</v>
      </c>
      <c r="M978" s="102" t="s">
        <v>129</v>
      </c>
      <c r="N978" s="1" t="s">
        <v>44</v>
      </c>
      <c r="O978" s="1" t="s">
        <v>178</v>
      </c>
      <c r="P978" s="1" t="s">
        <v>22</v>
      </c>
      <c r="Q978" s="97">
        <f>IFERROR(INDEX(BP:BP, MATCH(R978, BN:BN, 0)), "")</f>
        <v>1</v>
      </c>
      <c r="R978" s="1" t="s">
        <v>187</v>
      </c>
      <c r="S978" s="1" t="s">
        <v>188</v>
      </c>
      <c r="T978" s="1" t="s">
        <v>22</v>
      </c>
      <c r="U978" s="1" t="s">
        <v>189</v>
      </c>
      <c r="V978" s="1" t="s">
        <v>22</v>
      </c>
      <c r="W978" s="1" t="s">
        <v>204</v>
      </c>
      <c r="X978" s="1" t="s">
        <v>22</v>
      </c>
      <c r="Y978" s="1" t="s">
        <v>205</v>
      </c>
      <c r="Z978" s="1" t="s">
        <v>196</v>
      </c>
      <c r="AA978" s="1" t="s">
        <v>22</v>
      </c>
      <c r="AB978" s="4" t="s">
        <v>22</v>
      </c>
      <c r="AC978" s="4" t="s">
        <v>22</v>
      </c>
      <c r="BN978" s="93" t="str">
        <v>WindEurope (EWEA)</v>
      </c>
      <c r="BO978" t="s">
        <v>3772</v>
      </c>
      <c r="BP978" cm="1">
        <f t="array" ref="BP978">SUM(IF(FREQUENCY(IF($R$2:$R$3000=BO978, MATCH($C$2:$C$3000, $C$2:$C$3000, 0)), ROW($C$2:$C$3000)-ROW($C$2)+1), 1))</f>
        <v>1</v>
      </c>
      <c r="BV978" t="str">
        <v>WindEurope (EWEA)</v>
      </c>
      <c r="BW978" cm="1">
        <f t="array" ref="BW978">SUM(--(FREQUENCY(IF($R$2:$R$1538=BV978, MATCH($C$2:$C$1538, $C$2:$C$1538, 0)), ROW($C$2:$C$1538)-ROW($C$2)+1)&gt;0))</f>
        <v>1</v>
      </c>
    </row>
    <row r="979" spans="1:75" ht="31.8" customHeight="1" x14ac:dyDescent="0.3">
      <c r="A979" s="56">
        <v>1</v>
      </c>
      <c r="B979" s="54" t="s">
        <v>3678</v>
      </c>
      <c r="C979" s="1" t="s">
        <v>176</v>
      </c>
      <c r="D979" s="1" t="s">
        <v>177</v>
      </c>
      <c r="E979" s="1">
        <v>101157448</v>
      </c>
      <c r="F979" s="21">
        <v>45296</v>
      </c>
      <c r="G979" s="21">
        <v>46873</v>
      </c>
      <c r="H979" s="1" t="s">
        <v>22</v>
      </c>
      <c r="I979" s="1" t="s">
        <v>22</v>
      </c>
      <c r="J979" s="1" t="s">
        <v>22</v>
      </c>
      <c r="K979" s="1" t="s">
        <v>22</v>
      </c>
      <c r="L979" s="1" t="s">
        <v>128</v>
      </c>
      <c r="M979" s="102" t="s">
        <v>129</v>
      </c>
      <c r="N979" s="1" t="s">
        <v>44</v>
      </c>
      <c r="O979" s="1" t="s">
        <v>178</v>
      </c>
      <c r="P979" s="1" t="s">
        <v>22</v>
      </c>
      <c r="Q979" s="97">
        <f>IFERROR(INDEX(BP:BP, MATCH(R979, BN:BN, 0)), "")</f>
        <v>1</v>
      </c>
      <c r="R979" s="1" t="s">
        <v>187</v>
      </c>
      <c r="S979" s="1" t="s">
        <v>188</v>
      </c>
      <c r="T979" s="1" t="s">
        <v>22</v>
      </c>
      <c r="U979" s="1" t="s">
        <v>189</v>
      </c>
      <c r="V979" s="1" t="s">
        <v>22</v>
      </c>
      <c r="W979" s="1" t="s">
        <v>206</v>
      </c>
      <c r="X979" s="1" t="s">
        <v>207</v>
      </c>
      <c r="Y979" s="1" t="s">
        <v>22</v>
      </c>
      <c r="Z979" s="1" t="s">
        <v>208</v>
      </c>
      <c r="AA979" s="1" t="s">
        <v>22</v>
      </c>
      <c r="AB979" s="4" t="s">
        <v>22</v>
      </c>
      <c r="AC979" s="4" t="s">
        <v>22</v>
      </c>
      <c r="BN979" s="1" t="str">
        <v>ALLIANCE EUROPEENNE DE RECHERCHE DANS LE DOMAINE DE L'ENERGIE</v>
      </c>
      <c r="BO979" t="s">
        <v>3774</v>
      </c>
      <c r="BP979" cm="1">
        <f t="array" ref="BP979">SUM(IF(FREQUENCY(IF($R$2:$R$3000=BO979, MATCH($C$2:$C$3000, $C$2:$C$3000, 0)), ROW($C$2:$C$3000)-ROW($C$2)+1), 1))</f>
        <v>1</v>
      </c>
      <c r="BV979" t="str">
        <v>ALLIANCE EUROPEENNE DE RECHERCHE DANS LE DOMAINE DE L'ENERGIE</v>
      </c>
      <c r="BW979" cm="1">
        <f t="array" ref="BW979">SUM(--(FREQUENCY(IF($R$2:$R$1538=BV979, MATCH($C$2:$C$1538, $C$2:$C$1538, 0)), ROW($C$2:$C$1538)-ROW($C$2)+1)&gt;0))</f>
        <v>1</v>
      </c>
    </row>
    <row r="980" spans="1:75" ht="31.8" customHeight="1" x14ac:dyDescent="0.3">
      <c r="A980" s="56">
        <v>1</v>
      </c>
      <c r="B980" s="54" t="s">
        <v>3678</v>
      </c>
      <c r="C980" s="1" t="s">
        <v>176</v>
      </c>
      <c r="D980" s="1" t="s">
        <v>177</v>
      </c>
      <c r="E980" s="1">
        <v>101157448</v>
      </c>
      <c r="F980" s="21">
        <v>45296</v>
      </c>
      <c r="G980" s="21">
        <v>46873</v>
      </c>
      <c r="H980" s="1" t="s">
        <v>22</v>
      </c>
      <c r="I980" s="1" t="s">
        <v>22</v>
      </c>
      <c r="J980" s="1" t="s">
        <v>22</v>
      </c>
      <c r="K980" s="1" t="s">
        <v>22</v>
      </c>
      <c r="L980" s="1" t="s">
        <v>128</v>
      </c>
      <c r="M980" s="102" t="s">
        <v>129</v>
      </c>
      <c r="N980" s="1" t="s">
        <v>44</v>
      </c>
      <c r="O980" s="1" t="s">
        <v>178</v>
      </c>
      <c r="P980" s="1" t="s">
        <v>22</v>
      </c>
      <c r="Q980" s="97">
        <f>IFERROR(INDEX(BP:BP, MATCH(R980, BN:BN, 0)), "")</f>
        <v>1</v>
      </c>
      <c r="R980" s="1" t="s">
        <v>209</v>
      </c>
      <c r="S980" s="1" t="s">
        <v>38</v>
      </c>
      <c r="T980" s="1" t="s">
        <v>22</v>
      </c>
      <c r="U980" s="1" t="s">
        <v>210</v>
      </c>
      <c r="V980" s="1" t="s">
        <v>22</v>
      </c>
      <c r="W980" s="1" t="s">
        <v>211</v>
      </c>
      <c r="X980" s="1" t="s">
        <v>212</v>
      </c>
      <c r="Y980" s="1" t="s">
        <v>213</v>
      </c>
      <c r="Z980" s="1" t="s">
        <v>214</v>
      </c>
      <c r="AA980" s="1" t="s">
        <v>215</v>
      </c>
      <c r="AB980" s="4" t="s">
        <v>22</v>
      </c>
      <c r="AC980" s="4" t="s">
        <v>22</v>
      </c>
      <c r="BN980" s="93" t="str">
        <v>Autonomous Region of Sardinia Department of Industry, Energy Sector and Green Economy</v>
      </c>
      <c r="BO980" t="s">
        <v>3777</v>
      </c>
      <c r="BP980" cm="1">
        <f t="array" ref="BP980">SUM(IF(FREQUENCY(IF($R$2:$R$3000=BO980, MATCH($C$2:$C$3000, $C$2:$C$3000, 0)), ROW($C$2:$C$3000)-ROW($C$2)+1), 1))</f>
        <v>1</v>
      </c>
      <c r="BV980" t="str">
        <v>Autonomous Region of Sardinia Department of Industry, Energy Sector and Green Economy</v>
      </c>
      <c r="BW980" cm="1">
        <f t="array" ref="BW980">SUM(--(FREQUENCY(IF($R$2:$R$1538=BV980, MATCH($C$2:$C$1538, $C$2:$C$1538, 0)), ROW($C$2:$C$1538)-ROW($C$2)+1)&gt;0))</f>
        <v>1</v>
      </c>
    </row>
    <row r="981" spans="1:75" ht="31.8" customHeight="1" x14ac:dyDescent="0.3">
      <c r="A981" s="56">
        <v>17</v>
      </c>
      <c r="B981" s="54" t="s">
        <v>3715</v>
      </c>
      <c r="C981" s="34" t="s">
        <v>2882</v>
      </c>
      <c r="D981" s="34" t="s">
        <v>2883</v>
      </c>
      <c r="E981" s="36">
        <v>101083780</v>
      </c>
      <c r="F981" s="35">
        <v>44866</v>
      </c>
      <c r="G981" s="35">
        <v>46326</v>
      </c>
      <c r="H981" s="35" t="s">
        <v>2871</v>
      </c>
      <c r="I981" s="34" t="s">
        <v>3034</v>
      </c>
      <c r="J981" s="34" t="s">
        <v>3034</v>
      </c>
      <c r="K981" s="34" t="s">
        <v>2884</v>
      </c>
      <c r="L981" s="34" t="s">
        <v>2881</v>
      </c>
      <c r="M981" s="127" t="s">
        <v>2885</v>
      </c>
      <c r="N981" s="34" t="s">
        <v>1328</v>
      </c>
      <c r="O981" s="34" t="s">
        <v>2886</v>
      </c>
      <c r="P981" s="36" t="s">
        <v>457</v>
      </c>
      <c r="Q981" s="97">
        <f>IFERROR(INDEX(BP:BP, MATCH(R981, BN:BN, 0)), "")</f>
        <v>1</v>
      </c>
      <c r="R981" s="36" t="s">
        <v>401</v>
      </c>
      <c r="S981" s="36" t="s">
        <v>132</v>
      </c>
      <c r="T981" s="36" t="s">
        <v>3036</v>
      </c>
      <c r="U981" s="26" t="s">
        <v>22</v>
      </c>
      <c r="V981" s="1" t="s">
        <v>22</v>
      </c>
      <c r="W981" s="26" t="s">
        <v>22</v>
      </c>
      <c r="X981" s="26" t="s">
        <v>22</v>
      </c>
      <c r="Y981" s="36"/>
      <c r="Z981" s="26" t="s">
        <v>22</v>
      </c>
      <c r="AA981" s="26" t="s">
        <v>22</v>
      </c>
      <c r="AB981" s="4" t="s">
        <v>22</v>
      </c>
      <c r="AC981" s="39" t="s">
        <v>2949</v>
      </c>
      <c r="BN981" s="1" t="str">
        <v>UNIVERSITE DE PICARDIE JULES VERNE</v>
      </c>
      <c r="BO981" t="s">
        <v>3779</v>
      </c>
      <c r="BP981" cm="1">
        <f t="array" ref="BP981">SUM(IF(FREQUENCY(IF($R$2:$R$3000=BO981, MATCH($C$2:$C$3000, $C$2:$C$3000, 0)), ROW($C$2:$C$3000)-ROW($C$2)+1), 1))</f>
        <v>1</v>
      </c>
      <c r="BV981" t="str">
        <v>UNIVERSITE DE PICARDIE JULES VERNE</v>
      </c>
      <c r="BW981" cm="1">
        <f t="array" ref="BW981">SUM(--(FREQUENCY(IF($R$2:$R$1538=BV981, MATCH($C$2:$C$1538, $C$2:$C$1538, 0)), ROW($C$2:$C$1538)-ROW($C$2)+1)&gt;0))</f>
        <v>1</v>
      </c>
    </row>
    <row r="982" spans="1:75" ht="31.8" customHeight="1" x14ac:dyDescent="0.3">
      <c r="A982" s="56">
        <v>17</v>
      </c>
      <c r="B982" s="54" t="s">
        <v>3715</v>
      </c>
      <c r="C982" s="34" t="s">
        <v>2882</v>
      </c>
      <c r="D982" s="34" t="s">
        <v>2883</v>
      </c>
      <c r="E982" s="36">
        <v>101083780</v>
      </c>
      <c r="F982" s="35">
        <v>44866</v>
      </c>
      <c r="G982" s="35">
        <v>46326</v>
      </c>
      <c r="H982" s="35" t="s">
        <v>2871</v>
      </c>
      <c r="I982" s="34" t="s">
        <v>3034</v>
      </c>
      <c r="J982" s="34" t="s">
        <v>3034</v>
      </c>
      <c r="K982" s="34" t="s">
        <v>2884</v>
      </c>
      <c r="L982" s="34" t="s">
        <v>2881</v>
      </c>
      <c r="M982" s="127" t="s">
        <v>2885</v>
      </c>
      <c r="N982" s="34" t="s">
        <v>1328</v>
      </c>
      <c r="O982" s="34" t="s">
        <v>2886</v>
      </c>
      <c r="P982" s="36" t="s">
        <v>679</v>
      </c>
      <c r="Q982" s="97">
        <f>IFERROR(INDEX(BP:BP, MATCH(R982, BN:BN, 0)), "")</f>
        <v>1</v>
      </c>
      <c r="R982" s="37" t="s">
        <v>1489</v>
      </c>
      <c r="S982" s="34" t="s">
        <v>318</v>
      </c>
      <c r="T982" s="34" t="s">
        <v>2938</v>
      </c>
      <c r="U982" s="36" t="s">
        <v>3044</v>
      </c>
      <c r="V982" s="36" t="s">
        <v>3048</v>
      </c>
      <c r="W982" s="36" t="s">
        <v>3045</v>
      </c>
      <c r="X982" s="36" t="s">
        <v>408</v>
      </c>
      <c r="Y982" s="36" t="s">
        <v>3047</v>
      </c>
      <c r="Z982" s="26" t="s">
        <v>22</v>
      </c>
      <c r="AA982" s="36" t="s">
        <v>3046</v>
      </c>
      <c r="AB982" s="39" t="s">
        <v>2999</v>
      </c>
      <c r="AC982" s="39" t="s">
        <v>2949</v>
      </c>
      <c r="BN982" s="93" t="str">
        <v>APPLIED INTELLIGENCE ANALYTICS LIMITED</v>
      </c>
      <c r="BO982" t="s">
        <v>3781</v>
      </c>
      <c r="BP982" cm="1">
        <f t="array" ref="BP982">SUM(IF(FREQUENCY(IF($R$2:$R$3000=BO982, MATCH($C$2:$C$3000, $C$2:$C$3000, 0)), ROW($C$2:$C$3000)-ROW($C$2)+1), 1))</f>
        <v>1</v>
      </c>
      <c r="BV982" t="str">
        <v>APPLIED INTELLIGENCE ANALYTICS LIMITED</v>
      </c>
      <c r="BW982" cm="1">
        <f t="array" ref="BW982">SUM(--(FREQUENCY(IF($R$2:$R$1538=BV982, MATCH($C$2:$C$1538, $C$2:$C$1538, 0)), ROW($C$2:$C$1538)-ROW($C$2)+1)&gt;0))</f>
        <v>1</v>
      </c>
    </row>
    <row r="983" spans="1:75" ht="31.8" customHeight="1" x14ac:dyDescent="0.3">
      <c r="A983" s="56">
        <v>17</v>
      </c>
      <c r="B983" s="54" t="s">
        <v>3715</v>
      </c>
      <c r="C983" s="34" t="s">
        <v>2882</v>
      </c>
      <c r="D983" s="34" t="s">
        <v>2883</v>
      </c>
      <c r="E983" s="36">
        <v>101083780</v>
      </c>
      <c r="F983" s="35">
        <v>44866</v>
      </c>
      <c r="G983" s="35">
        <v>46326</v>
      </c>
      <c r="H983" s="35" t="s">
        <v>2871</v>
      </c>
      <c r="I983" s="34" t="s">
        <v>3034</v>
      </c>
      <c r="J983" s="34" t="s">
        <v>3034</v>
      </c>
      <c r="K983" s="34" t="s">
        <v>2884</v>
      </c>
      <c r="L983" s="34" t="s">
        <v>2881</v>
      </c>
      <c r="M983" s="127" t="s">
        <v>2885</v>
      </c>
      <c r="N983" s="34" t="s">
        <v>1328</v>
      </c>
      <c r="O983" s="34" t="s">
        <v>2886</v>
      </c>
      <c r="P983" s="36" t="s">
        <v>457</v>
      </c>
      <c r="Q983" s="97">
        <f>IFERROR(INDEX(BP:BP, MATCH(R983, BN:BN, 0)), "")</f>
        <v>1</v>
      </c>
      <c r="R983" s="36" t="s">
        <v>360</v>
      </c>
      <c r="S983" s="36" t="s">
        <v>38</v>
      </c>
      <c r="T983" s="36" t="s">
        <v>3035</v>
      </c>
      <c r="U983" s="26" t="s">
        <v>22</v>
      </c>
      <c r="V983" s="1" t="s">
        <v>22</v>
      </c>
      <c r="W983" s="26" t="s">
        <v>22</v>
      </c>
      <c r="X983" s="26" t="s">
        <v>22</v>
      </c>
      <c r="Y983" s="36"/>
      <c r="Z983" s="26" t="s">
        <v>22</v>
      </c>
      <c r="AA983" s="26" t="s">
        <v>22</v>
      </c>
      <c r="AB983" s="4" t="s">
        <v>22</v>
      </c>
      <c r="AC983" s="39" t="s">
        <v>2949</v>
      </c>
      <c r="BN983" s="1" t="str">
        <v>BAY ZOLTAN ALKALMAZOTT KUTATASI KOZHASZNU NONPROFIT KFT.</v>
      </c>
      <c r="BO983" t="s">
        <v>3794</v>
      </c>
      <c r="BP983" cm="1">
        <f t="array" ref="BP983">SUM(IF(FREQUENCY(IF($R$2:$R$3000=BO983, MATCH($C$2:$C$3000, $C$2:$C$3000, 0)), ROW($C$2:$C$3000)-ROW($C$2)+1), 1))</f>
        <v>1</v>
      </c>
      <c r="BV983" t="str">
        <v>BAY ZOLTAN ALKALMAZOTT KUTATASI KOZHASZNU NONPROFIT KFT.</v>
      </c>
      <c r="BW983" cm="1">
        <f t="array" ref="BW983">SUM(--(FREQUENCY(IF($R$2:$R$1538=BV983, MATCH($C$2:$C$1538, $C$2:$C$1538, 0)), ROW($C$2:$C$1538)-ROW($C$2)+1)&gt;0))</f>
        <v>1</v>
      </c>
    </row>
    <row r="984" spans="1:75" ht="31.8" customHeight="1" x14ac:dyDescent="0.3">
      <c r="A984" s="56">
        <v>17</v>
      </c>
      <c r="B984" s="54" t="s">
        <v>3715</v>
      </c>
      <c r="C984" s="34" t="s">
        <v>2882</v>
      </c>
      <c r="D984" s="34" t="s">
        <v>2883</v>
      </c>
      <c r="E984" s="36">
        <v>101083780</v>
      </c>
      <c r="F984" s="35">
        <v>44866</v>
      </c>
      <c r="G984" s="35">
        <v>46326</v>
      </c>
      <c r="H984" s="35" t="s">
        <v>2871</v>
      </c>
      <c r="I984" s="34" t="s">
        <v>3034</v>
      </c>
      <c r="J984" s="34" t="s">
        <v>3034</v>
      </c>
      <c r="K984" s="34" t="s">
        <v>2884</v>
      </c>
      <c r="L984" s="34" t="s">
        <v>2881</v>
      </c>
      <c r="M984" s="127" t="s">
        <v>2885</v>
      </c>
      <c r="N984" s="34" t="s">
        <v>1328</v>
      </c>
      <c r="O984" s="34" t="s">
        <v>2886</v>
      </c>
      <c r="P984" s="36" t="s">
        <v>457</v>
      </c>
      <c r="Q984" s="97">
        <f>IFERROR(INDEX(BP:BP, MATCH(R984, BN:BN, 0)), "")</f>
        <v>2</v>
      </c>
      <c r="R984" s="36" t="s">
        <v>3039</v>
      </c>
      <c r="S984" s="36" t="s">
        <v>38</v>
      </c>
      <c r="T984" s="36" t="s">
        <v>3040</v>
      </c>
      <c r="U984" s="26" t="s">
        <v>22</v>
      </c>
      <c r="V984" s="1" t="s">
        <v>22</v>
      </c>
      <c r="W984" s="26" t="s">
        <v>22</v>
      </c>
      <c r="X984" s="26" t="s">
        <v>22</v>
      </c>
      <c r="Y984" s="36"/>
      <c r="Z984" s="26" t="s">
        <v>22</v>
      </c>
      <c r="AA984" s="26" t="s">
        <v>22</v>
      </c>
      <c r="AB984" s="4" t="s">
        <v>22</v>
      </c>
      <c r="AC984" s="39" t="s">
        <v>2949</v>
      </c>
      <c r="BN984" s="93" t="str">
        <v>BERGISCHE UNIVERSITAET  WUPPERTAL</v>
      </c>
      <c r="BO984" t="s">
        <v>3798</v>
      </c>
      <c r="BP984" cm="1">
        <f t="array" ref="BP984">SUM(IF(FREQUENCY(IF($R$2:$R$3000=BO984, MATCH($C$2:$C$3000, $C$2:$C$3000, 0)), ROW($C$2:$C$3000)-ROW($C$2)+1), 1))</f>
        <v>1</v>
      </c>
      <c r="BV984" t="str">
        <v>BERGISCHE UNIVERSITAET  WUPPERTAL</v>
      </c>
      <c r="BW984" cm="1">
        <f t="array" ref="BW984">SUM(--(FREQUENCY(IF($R$2:$R$1538=BV984, MATCH($C$2:$C$1538, $C$2:$C$1538, 0)), ROW($C$2:$C$1538)-ROW($C$2)+1)&gt;0))</f>
        <v>1</v>
      </c>
    </row>
    <row r="985" spans="1:75" ht="31.8" customHeight="1" x14ac:dyDescent="0.3">
      <c r="A985" s="56">
        <v>17</v>
      </c>
      <c r="B985" s="54" t="s">
        <v>3715</v>
      </c>
      <c r="C985" s="34" t="s">
        <v>2882</v>
      </c>
      <c r="D985" s="34" t="s">
        <v>2883</v>
      </c>
      <c r="E985" s="36">
        <v>101083780</v>
      </c>
      <c r="F985" s="35">
        <v>44866</v>
      </c>
      <c r="G985" s="35">
        <v>46326</v>
      </c>
      <c r="H985" s="35" t="s">
        <v>2871</v>
      </c>
      <c r="I985" s="34" t="s">
        <v>3034</v>
      </c>
      <c r="J985" s="34" t="s">
        <v>3034</v>
      </c>
      <c r="K985" s="34" t="s">
        <v>2884</v>
      </c>
      <c r="L985" s="34" t="s">
        <v>2881</v>
      </c>
      <c r="M985" s="127" t="s">
        <v>2885</v>
      </c>
      <c r="N985" s="34" t="s">
        <v>1328</v>
      </c>
      <c r="O985" s="34" t="s">
        <v>2886</v>
      </c>
      <c r="P985" s="36" t="s">
        <v>457</v>
      </c>
      <c r="Q985" s="97">
        <f>IFERROR(INDEX(BP:BP, MATCH(R985, BN:BN, 0)), "")</f>
        <v>1</v>
      </c>
      <c r="R985" s="36" t="s">
        <v>3037</v>
      </c>
      <c r="S985" s="36" t="s">
        <v>769</v>
      </c>
      <c r="T985" s="36" t="s">
        <v>3038</v>
      </c>
      <c r="U985" s="26" t="s">
        <v>22</v>
      </c>
      <c r="V985" s="1" t="s">
        <v>22</v>
      </c>
      <c r="W985" s="26" t="s">
        <v>22</v>
      </c>
      <c r="X985" s="26" t="s">
        <v>22</v>
      </c>
      <c r="Y985" s="36"/>
      <c r="Z985" s="26" t="s">
        <v>22</v>
      </c>
      <c r="AA985" s="26" t="s">
        <v>22</v>
      </c>
      <c r="AB985" s="4" t="s">
        <v>22</v>
      </c>
      <c r="AC985" s="39" t="s">
        <v>2949</v>
      </c>
      <c r="BN985" s="1" t="str">
        <v>CORK CITY COUNCIL</v>
      </c>
      <c r="BO985" t="s">
        <v>3804</v>
      </c>
      <c r="BP985" cm="1">
        <f t="array" ref="BP985">SUM(IF(FREQUENCY(IF($R$2:$R$3000=BO985, MATCH($C$2:$C$3000, $C$2:$C$3000, 0)), ROW($C$2:$C$3000)-ROW($C$2)+1), 1))</f>
        <v>1</v>
      </c>
      <c r="BV985" t="str">
        <v>CORK CITY COUNCIL</v>
      </c>
      <c r="BW985" cm="1">
        <f t="array" ref="BW985">SUM(--(FREQUENCY(IF($R$2:$R$1538=BV985, MATCH($C$2:$C$1538, $C$2:$C$1538, 0)), ROW($C$2:$C$1538)-ROW($C$2)+1)&gt;0))</f>
        <v>1</v>
      </c>
    </row>
    <row r="986" spans="1:75" ht="31.8" customHeight="1" x14ac:dyDescent="0.3">
      <c r="A986" s="56">
        <v>17</v>
      </c>
      <c r="B986" s="54" t="s">
        <v>3715</v>
      </c>
      <c r="C986" s="34" t="s">
        <v>2882</v>
      </c>
      <c r="D986" s="34" t="s">
        <v>2883</v>
      </c>
      <c r="E986" s="36">
        <v>101083780</v>
      </c>
      <c r="F986" s="35">
        <v>44866</v>
      </c>
      <c r="G986" s="35">
        <v>46326</v>
      </c>
      <c r="H986" s="35" t="s">
        <v>2871</v>
      </c>
      <c r="I986" s="34" t="s">
        <v>3034</v>
      </c>
      <c r="J986" s="34" t="s">
        <v>3034</v>
      </c>
      <c r="K986" s="34" t="s">
        <v>2884</v>
      </c>
      <c r="L986" s="34" t="s">
        <v>2881</v>
      </c>
      <c r="M986" s="127" t="s">
        <v>2885</v>
      </c>
      <c r="N986" s="34" t="s">
        <v>1328</v>
      </c>
      <c r="O986" s="34" t="s">
        <v>2886</v>
      </c>
      <c r="P986" s="36" t="s">
        <v>457</v>
      </c>
      <c r="Q986" s="97">
        <f>IFERROR(INDEX(BP:BP, MATCH(R986, BN:BN, 0)), "")</f>
        <v>1</v>
      </c>
      <c r="R986" s="36" t="s">
        <v>3041</v>
      </c>
      <c r="S986" s="36" t="s">
        <v>188</v>
      </c>
      <c r="T986" s="36" t="s">
        <v>3042</v>
      </c>
      <c r="U986" s="26" t="s">
        <v>22</v>
      </c>
      <c r="V986" s="1" t="s">
        <v>22</v>
      </c>
      <c r="W986" s="26" t="s">
        <v>22</v>
      </c>
      <c r="X986" s="26" t="s">
        <v>22</v>
      </c>
      <c r="Y986" s="36"/>
      <c r="Z986" s="26" t="s">
        <v>22</v>
      </c>
      <c r="AA986" s="26" t="s">
        <v>22</v>
      </c>
      <c r="AB986" s="4" t="s">
        <v>22</v>
      </c>
      <c r="AC986" s="39" t="s">
        <v>2949</v>
      </c>
      <c r="BN986" s="93" t="str">
        <v>EUROPEAN DYNAMICS ADVANCED INFORMATION TECHNOLOGY AND TELECOMMUNICATION SYSTEMS SA</v>
      </c>
      <c r="BO986" t="s">
        <v>3806</v>
      </c>
      <c r="BP986" cm="1">
        <f t="array" ref="BP986">SUM(IF(FREQUENCY(IF($R$2:$R$3000=BO986, MATCH($C$2:$C$3000, $C$2:$C$3000, 0)), ROW($C$2:$C$3000)-ROW($C$2)+1), 1))</f>
        <v>1</v>
      </c>
      <c r="BV986" t="str">
        <v>EUROPEAN DYNAMICS ADVANCED INFORMATION TECHNOLOGY AND TELECOMMUNICATION SYSTEMS SA</v>
      </c>
      <c r="BW986" cm="1">
        <f t="array" ref="BW986">SUM(--(FREQUENCY(IF($R$2:$R$1538=BV986, MATCH($C$2:$C$1538, $C$2:$C$1538, 0)), ROW($C$2:$C$1538)-ROW($C$2)+1)&gt;0))</f>
        <v>1</v>
      </c>
    </row>
    <row r="987" spans="1:75" ht="31.8" customHeight="1" x14ac:dyDescent="0.3">
      <c r="A987" s="56">
        <v>17</v>
      </c>
      <c r="B987" s="54" t="s">
        <v>3715</v>
      </c>
      <c r="C987" s="34" t="s">
        <v>2882</v>
      </c>
      <c r="D987" s="34" t="s">
        <v>2883</v>
      </c>
      <c r="E987" s="36">
        <v>101083780</v>
      </c>
      <c r="F987" s="35">
        <v>44866</v>
      </c>
      <c r="G987" s="35">
        <v>46326</v>
      </c>
      <c r="H987" s="35" t="s">
        <v>2871</v>
      </c>
      <c r="I987" s="34" t="s">
        <v>3034</v>
      </c>
      <c r="J987" s="34" t="s">
        <v>3034</v>
      </c>
      <c r="K987" s="34" t="s">
        <v>2884</v>
      </c>
      <c r="L987" s="34" t="s">
        <v>2881</v>
      </c>
      <c r="M987" s="127" t="s">
        <v>2885</v>
      </c>
      <c r="N987" s="34" t="s">
        <v>1328</v>
      </c>
      <c r="O987" s="34" t="s">
        <v>2886</v>
      </c>
      <c r="P987" s="36" t="s">
        <v>1273</v>
      </c>
      <c r="Q987" s="97">
        <f>IFERROR(INDEX(BP:BP, MATCH(R987, BN:BN, 0)), "")</f>
        <v>1</v>
      </c>
      <c r="R987" s="34" t="s">
        <v>3043</v>
      </c>
      <c r="S987" s="36" t="s">
        <v>449</v>
      </c>
      <c r="T987" s="36" t="s">
        <v>2970</v>
      </c>
      <c r="U987" s="26" t="s">
        <v>22</v>
      </c>
      <c r="V987" s="1" t="s">
        <v>22</v>
      </c>
      <c r="W987" s="26" t="s">
        <v>22</v>
      </c>
      <c r="X987" s="26" t="s">
        <v>22</v>
      </c>
      <c r="Y987" s="36"/>
      <c r="Z987" s="26" t="s">
        <v>22</v>
      </c>
      <c r="AA987" s="26" t="s">
        <v>22</v>
      </c>
      <c r="AB987" s="4" t="s">
        <v>22</v>
      </c>
      <c r="AC987" s="39" t="s">
        <v>2949</v>
      </c>
      <c r="BN987" s="1" t="str">
        <v>IVL SVENSKA MILJOEINSTITUTET AB</v>
      </c>
      <c r="BO987" t="s">
        <v>3809</v>
      </c>
      <c r="BP987" cm="1">
        <f t="array" ref="BP987">SUM(IF(FREQUENCY(IF($R$2:$R$3000=BO987, MATCH($C$2:$C$3000, $C$2:$C$3000, 0)), ROW($C$2:$C$3000)-ROW($C$2)+1), 1))</f>
        <v>1</v>
      </c>
      <c r="BV987" t="str">
        <v>IVL SVENSKA MILJOEINSTITUTET AB</v>
      </c>
      <c r="BW987" cm="1">
        <f t="array" ref="BW987">SUM(--(FREQUENCY(IF($R$2:$R$1538=BV987, MATCH($C$2:$C$1538, $C$2:$C$1538, 0)), ROW($C$2:$C$1538)-ROW($C$2)+1)&gt;0))</f>
        <v>1</v>
      </c>
    </row>
    <row r="988" spans="1:75" ht="31.8" customHeight="1" x14ac:dyDescent="0.3">
      <c r="A988" s="56">
        <v>17</v>
      </c>
      <c r="B988" s="1" t="s">
        <v>22</v>
      </c>
      <c r="C988" s="54" t="s">
        <v>3638</v>
      </c>
      <c r="D988" s="54" t="s">
        <v>3637</v>
      </c>
      <c r="E988" s="51">
        <v>506154</v>
      </c>
      <c r="F988" s="52">
        <v>37926</v>
      </c>
      <c r="G988" s="52">
        <v>39202</v>
      </c>
      <c r="H988" s="78" t="s">
        <v>3639</v>
      </c>
      <c r="I988" s="79" t="s">
        <v>3640</v>
      </c>
      <c r="J988" s="51" t="s">
        <v>3645</v>
      </c>
      <c r="K988" s="51" t="s">
        <v>3646</v>
      </c>
      <c r="L988" s="80" t="s">
        <v>3641</v>
      </c>
      <c r="M988" s="80" t="s">
        <v>3642</v>
      </c>
      <c r="N988" s="81" t="s">
        <v>3647</v>
      </c>
      <c r="O988" s="82" t="s">
        <v>3643</v>
      </c>
      <c r="P988" s="1" t="s">
        <v>457</v>
      </c>
      <c r="Q988" s="97">
        <f>IFERROR(INDEX(BP:BP, MATCH(R988, BN:BN, 0)), "")</f>
        <v>1</v>
      </c>
      <c r="R988" s="1" t="s">
        <v>3649</v>
      </c>
      <c r="S988" s="1" t="s">
        <v>36</v>
      </c>
      <c r="T988" s="54" t="s">
        <v>3654</v>
      </c>
      <c r="U988" s="26" t="s">
        <v>22</v>
      </c>
      <c r="V988" s="1" t="s">
        <v>22</v>
      </c>
      <c r="W988" s="26" t="s">
        <v>22</v>
      </c>
      <c r="X988" s="10" t="s">
        <v>22</v>
      </c>
      <c r="Y988" s="10" t="s">
        <v>22</v>
      </c>
      <c r="Z988" s="26" t="s">
        <v>22</v>
      </c>
      <c r="AA988" s="26" t="s">
        <v>22</v>
      </c>
      <c r="AB988" s="4" t="s">
        <v>22</v>
      </c>
      <c r="AC988" s="4" t="s">
        <v>22</v>
      </c>
      <c r="BN988" s="93" t="str">
        <v>MEDIZINISCHE UNIVERSITAET WIEN</v>
      </c>
      <c r="BO988" t="s">
        <v>3811</v>
      </c>
      <c r="BP988" cm="1">
        <f t="array" ref="BP988">SUM(IF(FREQUENCY(IF($R$2:$R$3000=BO988, MATCH($C$2:$C$3000, $C$2:$C$3000, 0)), ROW($C$2:$C$3000)-ROW($C$2)+1), 1))</f>
        <v>1</v>
      </c>
      <c r="BV988" t="str">
        <v>MEDIZINISCHE UNIVERSITAET WIEN</v>
      </c>
      <c r="BW988" cm="1">
        <f t="array" ref="BW988">SUM(--(FREQUENCY(IF($R$2:$R$1538=BV988, MATCH($C$2:$C$1538, $C$2:$C$1538, 0)), ROW($C$2:$C$1538)-ROW($C$2)+1)&gt;0))</f>
        <v>1</v>
      </c>
    </row>
    <row r="989" spans="1:75" ht="31.8" customHeight="1" x14ac:dyDescent="0.3">
      <c r="A989" s="56">
        <v>17</v>
      </c>
      <c r="B989" s="1" t="s">
        <v>22</v>
      </c>
      <c r="C989" s="54" t="s">
        <v>3638</v>
      </c>
      <c r="D989" s="54" t="s">
        <v>3637</v>
      </c>
      <c r="E989" s="51">
        <v>506154</v>
      </c>
      <c r="F989" s="52">
        <v>37926</v>
      </c>
      <c r="G989" s="52">
        <v>39202</v>
      </c>
      <c r="H989" s="78" t="s">
        <v>3639</v>
      </c>
      <c r="I989" s="79" t="s">
        <v>3640</v>
      </c>
      <c r="J989" s="51" t="s">
        <v>3645</v>
      </c>
      <c r="K989" s="51" t="s">
        <v>3646</v>
      </c>
      <c r="L989" s="80" t="s">
        <v>3641</v>
      </c>
      <c r="M989" s="80" t="s">
        <v>3642</v>
      </c>
      <c r="N989" s="81" t="s">
        <v>3647</v>
      </c>
      <c r="O989" s="82" t="s">
        <v>3643</v>
      </c>
      <c r="P989" s="1" t="s">
        <v>457</v>
      </c>
      <c r="Q989" s="97">
        <f>IFERROR(INDEX(BP:BP, MATCH(R989, BN:BN, 0)), "")</f>
        <v>1</v>
      </c>
      <c r="R989" s="1" t="s">
        <v>3650</v>
      </c>
      <c r="S989" s="1" t="s">
        <v>36</v>
      </c>
      <c r="T989" s="54" t="s">
        <v>3654</v>
      </c>
      <c r="U989" s="26" t="s">
        <v>22</v>
      </c>
      <c r="V989" s="1" t="s">
        <v>22</v>
      </c>
      <c r="W989" s="26" t="s">
        <v>22</v>
      </c>
      <c r="X989" s="10" t="s">
        <v>22</v>
      </c>
      <c r="Y989" s="10" t="s">
        <v>22</v>
      </c>
      <c r="Z989" s="26" t="s">
        <v>22</v>
      </c>
      <c r="AA989" s="26" t="s">
        <v>22</v>
      </c>
      <c r="AB989" s="4" t="s">
        <v>22</v>
      </c>
      <c r="AC989" s="4" t="s">
        <v>22</v>
      </c>
      <c r="BN989" s="1" t="str">
        <v>NIS AD NOVI SAD</v>
      </c>
      <c r="BO989" t="s">
        <v>3813</v>
      </c>
      <c r="BP989" cm="1">
        <f t="array" ref="BP989">SUM(IF(FREQUENCY(IF($R$2:$R$3000=BO989, MATCH($C$2:$C$3000, $C$2:$C$3000, 0)), ROW($C$2:$C$3000)-ROW($C$2)+1), 1))</f>
        <v>1</v>
      </c>
      <c r="BV989" t="str">
        <v>NIS AD NOVI SAD</v>
      </c>
      <c r="BW989" cm="1">
        <f t="array" ref="BW989">SUM(--(FREQUENCY(IF($R$2:$R$1538=BV989, MATCH($C$2:$C$1538, $C$2:$C$1538, 0)), ROW($C$2:$C$1538)-ROW($C$2)+1)&gt;0))</f>
        <v>1</v>
      </c>
    </row>
    <row r="990" spans="1:75" ht="31.8" customHeight="1" x14ac:dyDescent="0.3">
      <c r="A990" s="56">
        <v>17</v>
      </c>
      <c r="B990" s="1" t="s">
        <v>22</v>
      </c>
      <c r="C990" s="54" t="s">
        <v>3638</v>
      </c>
      <c r="D990" s="54" t="s">
        <v>3637</v>
      </c>
      <c r="E990" s="51">
        <v>506154</v>
      </c>
      <c r="F990" s="52">
        <v>37926</v>
      </c>
      <c r="G990" s="52">
        <v>39202</v>
      </c>
      <c r="H990" s="78" t="s">
        <v>3639</v>
      </c>
      <c r="I990" s="79" t="s">
        <v>3640</v>
      </c>
      <c r="J990" s="51" t="s">
        <v>3645</v>
      </c>
      <c r="K990" s="51" t="s">
        <v>3646</v>
      </c>
      <c r="L990" s="80" t="s">
        <v>3641</v>
      </c>
      <c r="M990" s="80" t="s">
        <v>3642</v>
      </c>
      <c r="N990" s="81" t="s">
        <v>3647</v>
      </c>
      <c r="O990" s="82" t="s">
        <v>3643</v>
      </c>
      <c r="P990" s="1" t="s">
        <v>457</v>
      </c>
      <c r="Q990" s="97">
        <f>IFERROR(INDEX(BP:BP, MATCH(R990, BN:BN, 0)), "")</f>
        <v>1</v>
      </c>
      <c r="R990" s="1" t="s">
        <v>3651</v>
      </c>
      <c r="S990" s="1" t="s">
        <v>121</v>
      </c>
      <c r="T990" s="54" t="s">
        <v>3654</v>
      </c>
      <c r="U990" s="26" t="s">
        <v>22</v>
      </c>
      <c r="V990" s="1" t="s">
        <v>22</v>
      </c>
      <c r="W990" s="26" t="s">
        <v>22</v>
      </c>
      <c r="X990" s="10" t="s">
        <v>22</v>
      </c>
      <c r="Y990" s="10" t="s">
        <v>22</v>
      </c>
      <c r="Z990" s="26" t="s">
        <v>22</v>
      </c>
      <c r="AA990" s="26" t="s">
        <v>22</v>
      </c>
      <c r="AB990" s="4" t="s">
        <v>22</v>
      </c>
      <c r="AC990" s="4" t="s">
        <v>22</v>
      </c>
      <c r="BN990" s="93" t="str">
        <v>ORSZAGOS RENDOR - FOKAPITANYSAG</v>
      </c>
      <c r="BO990" t="s">
        <v>3816</v>
      </c>
      <c r="BP990" cm="1">
        <f t="array" ref="BP990">SUM(IF(FREQUENCY(IF($R$2:$R$3000=BO990, MATCH($C$2:$C$3000, $C$2:$C$3000, 0)), ROW($C$2:$C$3000)-ROW($C$2)+1), 1))</f>
        <v>1</v>
      </c>
      <c r="BV990" t="str">
        <v>ORSZAGOS RENDOR - FOKAPITANYSAG</v>
      </c>
      <c r="BW990" cm="1">
        <f t="array" ref="BW990">SUM(--(FREQUENCY(IF($R$2:$R$1538=BV990, MATCH($C$2:$C$1538, $C$2:$C$1538, 0)), ROW($C$2:$C$1538)-ROW($C$2)+1)&gt;0))</f>
        <v>1</v>
      </c>
    </row>
    <row r="991" spans="1:75" ht="31.8" customHeight="1" x14ac:dyDescent="0.3">
      <c r="A991" s="56">
        <v>17</v>
      </c>
      <c r="B991" s="1" t="s">
        <v>22</v>
      </c>
      <c r="C991" s="54" t="s">
        <v>3638</v>
      </c>
      <c r="D991" s="54" t="s">
        <v>3637</v>
      </c>
      <c r="E991" s="51">
        <v>506154</v>
      </c>
      <c r="F991" s="52">
        <v>37926</v>
      </c>
      <c r="G991" s="52">
        <v>39202</v>
      </c>
      <c r="H991" s="78" t="s">
        <v>3639</v>
      </c>
      <c r="I991" s="79" t="s">
        <v>3640</v>
      </c>
      <c r="J991" s="51" t="s">
        <v>3645</v>
      </c>
      <c r="K991" s="51" t="s">
        <v>3646</v>
      </c>
      <c r="L991" s="80" t="s">
        <v>3641</v>
      </c>
      <c r="M991" s="80" t="s">
        <v>3642</v>
      </c>
      <c r="N991" s="81" t="s">
        <v>3647</v>
      </c>
      <c r="O991" s="82" t="s">
        <v>3643</v>
      </c>
      <c r="P991" s="1" t="s">
        <v>457</v>
      </c>
      <c r="Q991" s="97">
        <f>IFERROR(INDEX(BP:BP, MATCH(R991, BN:BN, 0)), "")</f>
        <v>2</v>
      </c>
      <c r="R991" s="1" t="s">
        <v>3652</v>
      </c>
      <c r="S991" s="1" t="s">
        <v>769</v>
      </c>
      <c r="T991" s="54" t="s">
        <v>3654</v>
      </c>
      <c r="U991" s="26" t="s">
        <v>22</v>
      </c>
      <c r="V991" s="1" t="s">
        <v>22</v>
      </c>
      <c r="W991" s="26" t="s">
        <v>22</v>
      </c>
      <c r="X991" s="10" t="s">
        <v>22</v>
      </c>
      <c r="Y991" s="10" t="s">
        <v>22</v>
      </c>
      <c r="Z991" s="26" t="s">
        <v>22</v>
      </c>
      <c r="AA991" s="26" t="s">
        <v>22</v>
      </c>
      <c r="AB991" s="4" t="s">
        <v>22</v>
      </c>
      <c r="AC991" s="4" t="s">
        <v>22</v>
      </c>
      <c r="BN991" s="1" t="str">
        <v>SCHWEIZERISCHE RUCKVERSICHERUNGS-GESELLSCHAFT AG</v>
      </c>
      <c r="BO991" t="s">
        <v>3818</v>
      </c>
      <c r="BP991" cm="1">
        <f t="array" ref="BP991">SUM(IF(FREQUENCY(IF($R$2:$R$3000=BO991, MATCH($C$2:$C$3000, $C$2:$C$3000, 0)), ROW($C$2:$C$3000)-ROW($C$2)+1), 1))</f>
        <v>1</v>
      </c>
      <c r="BV991" t="str">
        <v>SCHWEIZERISCHE RUCKVERSICHERUNGS-GESELLSCHAFT AG</v>
      </c>
      <c r="BW991" cm="1">
        <f t="array" ref="BW991">SUM(--(FREQUENCY(IF($R$2:$R$1538=BV991, MATCH($C$2:$C$1538, $C$2:$C$1538, 0)), ROW($C$2:$C$1538)-ROW($C$2)+1)&gt;0))</f>
        <v>1</v>
      </c>
    </row>
    <row r="992" spans="1:75" ht="31.8" customHeight="1" x14ac:dyDescent="0.3">
      <c r="A992" s="56">
        <v>17</v>
      </c>
      <c r="B992" s="1" t="s">
        <v>22</v>
      </c>
      <c r="C992" s="54" t="s">
        <v>3638</v>
      </c>
      <c r="D992" s="54" t="s">
        <v>3637</v>
      </c>
      <c r="E992" s="51">
        <v>506154</v>
      </c>
      <c r="F992" s="52">
        <v>37926</v>
      </c>
      <c r="G992" s="52">
        <v>39202</v>
      </c>
      <c r="H992" s="78" t="s">
        <v>3639</v>
      </c>
      <c r="I992" s="79" t="s">
        <v>3640</v>
      </c>
      <c r="J992" s="51" t="s">
        <v>3645</v>
      </c>
      <c r="K992" s="51" t="s">
        <v>3646</v>
      </c>
      <c r="L992" s="80" t="s">
        <v>3641</v>
      </c>
      <c r="M992" s="80" t="s">
        <v>3642</v>
      </c>
      <c r="N992" s="81" t="s">
        <v>3647</v>
      </c>
      <c r="O992" s="82" t="s">
        <v>3643</v>
      </c>
      <c r="P992" s="1" t="s">
        <v>457</v>
      </c>
      <c r="Q992" s="97">
        <f>IFERROR(INDEX(BP:BP, MATCH(R992, BN:BN, 0)), "")</f>
        <v>1</v>
      </c>
      <c r="R992" s="1" t="s">
        <v>3653</v>
      </c>
      <c r="S992" s="1" t="s">
        <v>769</v>
      </c>
      <c r="T992" s="54" t="s">
        <v>3654</v>
      </c>
      <c r="U992" s="26" t="s">
        <v>22</v>
      </c>
      <c r="V992" s="1" t="s">
        <v>22</v>
      </c>
      <c r="W992" s="26" t="s">
        <v>22</v>
      </c>
      <c r="X992" s="10" t="s">
        <v>22</v>
      </c>
      <c r="Y992" s="10" t="s">
        <v>22</v>
      </c>
      <c r="Z992" s="26" t="s">
        <v>22</v>
      </c>
      <c r="AA992" s="26" t="s">
        <v>22</v>
      </c>
      <c r="AB992" s="4" t="s">
        <v>22</v>
      </c>
      <c r="AC992" s="4" t="s">
        <v>22</v>
      </c>
      <c r="BN992" s="93" t="str">
        <v>SRH HOCHSCHULE HEIDELBERG GMBH</v>
      </c>
      <c r="BO992" t="s">
        <v>3819</v>
      </c>
      <c r="BP992" cm="1">
        <f t="array" ref="BP992">SUM(IF(FREQUENCY(IF($R$2:$R$3000=BO992, MATCH($C$2:$C$3000, $C$2:$C$3000, 0)), ROW($C$2:$C$3000)-ROW($C$2)+1), 1))</f>
        <v>1</v>
      </c>
      <c r="BV992" t="str">
        <v>SRH HOCHSCHULE HEIDELBERG GMBH</v>
      </c>
      <c r="BW992" cm="1">
        <f t="array" ref="BW992">SUM(--(FREQUENCY(IF($R$2:$R$1538=BV992, MATCH($C$2:$C$1538, $C$2:$C$1538, 0)), ROW($C$2:$C$1538)-ROW($C$2)+1)&gt;0))</f>
        <v>1</v>
      </c>
    </row>
    <row r="993" spans="1:75" ht="31.8" customHeight="1" x14ac:dyDescent="0.3">
      <c r="A993" s="56">
        <v>17</v>
      </c>
      <c r="B993" s="1" t="s">
        <v>22</v>
      </c>
      <c r="C993" s="54" t="s">
        <v>3638</v>
      </c>
      <c r="D993" s="54" t="s">
        <v>3637</v>
      </c>
      <c r="E993" s="51">
        <v>506154</v>
      </c>
      <c r="F993" s="52">
        <v>37926</v>
      </c>
      <c r="G993" s="52">
        <v>39202</v>
      </c>
      <c r="H993" s="78" t="s">
        <v>3639</v>
      </c>
      <c r="I993" s="79" t="s">
        <v>3640</v>
      </c>
      <c r="J993" s="51" t="s">
        <v>3645</v>
      </c>
      <c r="K993" s="51" t="s">
        <v>3646</v>
      </c>
      <c r="L993" s="80" t="s">
        <v>3641</v>
      </c>
      <c r="M993" s="80" t="s">
        <v>3642</v>
      </c>
      <c r="N993" s="81" t="s">
        <v>3647</v>
      </c>
      <c r="O993" s="82" t="s">
        <v>3643</v>
      </c>
      <c r="P993" s="1" t="s">
        <v>457</v>
      </c>
      <c r="Q993" s="97">
        <f>IFERROR(INDEX(BP:BP, MATCH(R993, BN:BN, 0)), "")</f>
        <v>1</v>
      </c>
      <c r="R993" s="1" t="s">
        <v>3648</v>
      </c>
      <c r="S993" s="1" t="s">
        <v>36</v>
      </c>
      <c r="T993" s="54" t="s">
        <v>3654</v>
      </c>
      <c r="U993" s="26" t="s">
        <v>22</v>
      </c>
      <c r="V993" s="1" t="s">
        <v>22</v>
      </c>
      <c r="W993" s="26" t="s">
        <v>22</v>
      </c>
      <c r="X993" s="10" t="s">
        <v>22</v>
      </c>
      <c r="Y993" s="10" t="s">
        <v>22</v>
      </c>
      <c r="Z993" s="26" t="s">
        <v>22</v>
      </c>
      <c r="AA993" s="26" t="s">
        <v>22</v>
      </c>
      <c r="AB993" s="1" t="s">
        <v>22</v>
      </c>
      <c r="AC993" s="4" t="s">
        <v>22</v>
      </c>
      <c r="BN993" s="26" t="str">
        <v>STADTWERKE HEIDELBERG GMBH</v>
      </c>
      <c r="BO993" t="s">
        <v>3821</v>
      </c>
      <c r="BP993" cm="1">
        <f t="array" ref="BP993">SUM(IF(FREQUENCY(IF($R$2:$R$3000=BO993, MATCH($C$2:$C$3000, $C$2:$C$3000, 0)), ROW($C$2:$C$3000)-ROW($C$2)+1), 1))</f>
        <v>1</v>
      </c>
      <c r="BV993" t="str">
        <v>STADTWERKE HEIDELBERG GMBH</v>
      </c>
      <c r="BW993" cm="1">
        <f t="array" ref="BW993">SUM(--(FREQUENCY(IF($R$2:$R$1538=BV993, MATCH($C$2:$C$1538, $C$2:$C$1538, 0)), ROW($C$2:$C$1538)-ROW($C$2)+1)&gt;0))</f>
        <v>1</v>
      </c>
    </row>
    <row r="994" spans="1:75" ht="31.8" customHeight="1" x14ac:dyDescent="0.3">
      <c r="A994" s="56">
        <v>17</v>
      </c>
      <c r="B994" s="1" t="s">
        <v>22</v>
      </c>
      <c r="C994" s="54" t="s">
        <v>3638</v>
      </c>
      <c r="D994" s="54" t="s">
        <v>3637</v>
      </c>
      <c r="E994" s="51">
        <v>506154</v>
      </c>
      <c r="F994" s="52">
        <v>37926</v>
      </c>
      <c r="G994" s="52">
        <v>39202</v>
      </c>
      <c r="H994" s="78" t="s">
        <v>3639</v>
      </c>
      <c r="I994" s="79" t="s">
        <v>3640</v>
      </c>
      <c r="J994" s="51" t="s">
        <v>3645</v>
      </c>
      <c r="K994" s="51" t="s">
        <v>3646</v>
      </c>
      <c r="L994" s="80" t="s">
        <v>3641</v>
      </c>
      <c r="M994" s="80" t="s">
        <v>3642</v>
      </c>
      <c r="N994" s="81" t="s">
        <v>3647</v>
      </c>
      <c r="O994" s="82" t="s">
        <v>3643</v>
      </c>
      <c r="P994" s="80" t="s">
        <v>679</v>
      </c>
      <c r="Q994" s="98">
        <f>IFERROR(INDEX(BP:BP, MATCH(R994, BN:BN, 0)), "")</f>
        <v>1</v>
      </c>
      <c r="R994" s="54" t="s">
        <v>3644</v>
      </c>
      <c r="S994" s="79" t="s">
        <v>36</v>
      </c>
      <c r="T994" s="54" t="s">
        <v>3654</v>
      </c>
      <c r="U994" s="26" t="s">
        <v>22</v>
      </c>
      <c r="V994" s="1" t="s">
        <v>22</v>
      </c>
      <c r="W994" s="26" t="s">
        <v>22</v>
      </c>
      <c r="X994" s="10" t="s">
        <v>22</v>
      </c>
      <c r="Y994" s="10" t="s">
        <v>22</v>
      </c>
      <c r="Z994" s="26" t="s">
        <v>22</v>
      </c>
      <c r="AA994" s="26" t="s">
        <v>22</v>
      </c>
      <c r="AB994" s="4" t="s">
        <v>22</v>
      </c>
      <c r="AC994" s="4" t="s">
        <v>22</v>
      </c>
      <c r="BN994" s="26" t="str">
        <v>STEINBEIS EU-VRI GMBH</v>
      </c>
      <c r="BO994" t="s">
        <v>3823</v>
      </c>
      <c r="BP994" cm="1">
        <f t="array" ref="BP994">SUM(IF(FREQUENCY(IF($R$2:$R$3000=BO994, MATCH($C$2:$C$3000, $C$2:$C$3000, 0)), ROW($C$2:$C$3000)-ROW($C$2)+1), 1))</f>
        <v>1</v>
      </c>
      <c r="BV994" t="str">
        <v>STEINBEIS EU-VRI GMBH</v>
      </c>
      <c r="BW994" cm="1">
        <f t="array" ref="BW994">SUM(--(FREQUENCY(IF($R$2:$R$1538=BV994, MATCH($C$2:$C$1538, $C$2:$C$1538, 0)), ROW($C$2:$C$1538)-ROW($C$2)+1)&gt;0))</f>
        <v>1</v>
      </c>
    </row>
    <row r="995" spans="1:75" ht="31.8" customHeight="1" x14ac:dyDescent="0.3">
      <c r="A995" s="56">
        <v>7</v>
      </c>
      <c r="B995" s="54" t="s">
        <v>3684</v>
      </c>
      <c r="C995" s="1" t="s">
        <v>528</v>
      </c>
      <c r="D995" s="1" t="s">
        <v>529</v>
      </c>
      <c r="E995" s="1">
        <v>101093910</v>
      </c>
      <c r="F995" s="21">
        <v>44927</v>
      </c>
      <c r="G995" s="21">
        <v>46387</v>
      </c>
      <c r="H995" s="1" t="s">
        <v>22</v>
      </c>
      <c r="I995" s="1" t="s">
        <v>530</v>
      </c>
      <c r="J995" s="1" t="s">
        <v>22</v>
      </c>
      <c r="K995" s="1" t="s">
        <v>22</v>
      </c>
      <c r="L995" s="1" t="s">
        <v>23</v>
      </c>
      <c r="M995" s="102" t="s">
        <v>531</v>
      </c>
      <c r="N995" s="1" t="s">
        <v>25</v>
      </c>
      <c r="O995" s="1" t="s">
        <v>532</v>
      </c>
      <c r="P995" s="1" t="s">
        <v>457</v>
      </c>
      <c r="Q995" s="97">
        <f>IFERROR(INDEX(BP:BP, MATCH(R995, BN:BN, 0)), "")</f>
        <v>1</v>
      </c>
      <c r="R995" s="1" t="s">
        <v>131</v>
      </c>
      <c r="S995" s="1" t="s">
        <v>132</v>
      </c>
      <c r="T995" s="1" t="s">
        <v>543</v>
      </c>
      <c r="U995" s="1" t="s">
        <v>22</v>
      </c>
      <c r="V995" s="1" t="s">
        <v>22</v>
      </c>
      <c r="W995" s="1" t="s">
        <v>22</v>
      </c>
      <c r="X995" s="1" t="s">
        <v>22</v>
      </c>
      <c r="Y995" s="1" t="s">
        <v>22</v>
      </c>
      <c r="Z995" s="1" t="s">
        <v>22</v>
      </c>
      <c r="AA995" s="1" t="s">
        <v>22</v>
      </c>
      <c r="AB995" s="4" t="s">
        <v>22</v>
      </c>
      <c r="AC995" s="4" t="s">
        <v>22</v>
      </c>
      <c r="BN995" s="26" t="str">
        <v>THE CITY OF EDINBURGH COUNCIL</v>
      </c>
      <c r="BO995" t="s">
        <v>3834</v>
      </c>
      <c r="BP995" cm="1">
        <f t="array" ref="BP995">SUM(IF(FREQUENCY(IF($R$2:$R$3000=BO995, MATCH($C$2:$C$3000, $C$2:$C$3000, 0)), ROW($C$2:$C$3000)-ROW($C$2)+1), 1))</f>
        <v>1</v>
      </c>
      <c r="BV995" t="str">
        <v>THE CITY OF EDINBURGH COUNCIL</v>
      </c>
      <c r="BW995" cm="1">
        <f t="array" ref="BW995">SUM(--(FREQUENCY(IF($R$2:$R$1538=BV995, MATCH($C$2:$C$1538, $C$2:$C$1538, 0)), ROW($C$2:$C$1538)-ROW($C$2)+1)&gt;0))</f>
        <v>1</v>
      </c>
    </row>
    <row r="996" spans="1:75" ht="31.8" customHeight="1" x14ac:dyDescent="0.3">
      <c r="A996" s="56">
        <v>7</v>
      </c>
      <c r="B996" s="54" t="s">
        <v>3684</v>
      </c>
      <c r="C996" s="1" t="s">
        <v>528</v>
      </c>
      <c r="D996" s="1" t="s">
        <v>529</v>
      </c>
      <c r="E996" s="1">
        <v>101093910</v>
      </c>
      <c r="F996" s="21">
        <v>44927</v>
      </c>
      <c r="G996" s="21">
        <v>46387</v>
      </c>
      <c r="H996" s="1" t="s">
        <v>22</v>
      </c>
      <c r="I996" s="1" t="s">
        <v>530</v>
      </c>
      <c r="J996" s="1" t="s">
        <v>22</v>
      </c>
      <c r="K996" s="1" t="s">
        <v>22</v>
      </c>
      <c r="L996" s="1" t="s">
        <v>23</v>
      </c>
      <c r="M996" s="102" t="s">
        <v>531</v>
      </c>
      <c r="N996" s="1" t="s">
        <v>25</v>
      </c>
      <c r="O996" s="1" t="s">
        <v>532</v>
      </c>
      <c r="P996" s="1" t="s">
        <v>457</v>
      </c>
      <c r="Q996" s="97">
        <f>IFERROR(INDEX(BP:BP, MATCH(R996, BN:BN, 0)), "")</f>
        <v>1</v>
      </c>
      <c r="R996" s="1" t="s">
        <v>541</v>
      </c>
      <c r="S996" s="1" t="s">
        <v>318</v>
      </c>
      <c r="T996" s="1" t="s">
        <v>542</v>
      </c>
      <c r="U996" s="1" t="s">
        <v>22</v>
      </c>
      <c r="V996" s="1" t="s">
        <v>22</v>
      </c>
      <c r="W996" s="1" t="s">
        <v>22</v>
      </c>
      <c r="X996" s="1" t="s">
        <v>22</v>
      </c>
      <c r="Y996" s="1" t="s">
        <v>22</v>
      </c>
      <c r="Z996" s="1" t="s">
        <v>22</v>
      </c>
      <c r="AA996" s="1" t="s">
        <v>22</v>
      </c>
      <c r="AB996" s="4" t="s">
        <v>22</v>
      </c>
      <c r="AC996" s="4" t="s">
        <v>22</v>
      </c>
      <c r="BN996" s="26" t="str">
        <v>THE MAYOR AND COMMONALTY AND CITIZENS OF THE CITY OF LONDON</v>
      </c>
      <c r="BO996" t="s">
        <v>3836</v>
      </c>
      <c r="BP996" cm="1">
        <f t="array" ref="BP996">SUM(IF(FREQUENCY(IF($R$2:$R$3000=BO996, MATCH($C$2:$C$3000, $C$2:$C$3000, 0)), ROW($C$2:$C$3000)-ROW($C$2)+1), 1))</f>
        <v>1</v>
      </c>
      <c r="BV996" t="str">
        <v>THE MAYOR AND COMMONALTY AND CITIZENS OF THE CITY OF LONDON</v>
      </c>
      <c r="BW996" cm="1">
        <f t="array" ref="BW996">SUM(--(FREQUENCY(IF($R$2:$R$1538=BV996, MATCH($C$2:$C$1538, $C$2:$C$1538, 0)), ROW($C$2:$C$1538)-ROW($C$2)+1)&gt;0))</f>
        <v>1</v>
      </c>
    </row>
    <row r="997" spans="1:75" ht="31.8" customHeight="1" x14ac:dyDescent="0.3">
      <c r="A997" s="56">
        <v>6</v>
      </c>
      <c r="B997" s="54" t="s">
        <v>3683</v>
      </c>
      <c r="C997" s="1" t="s">
        <v>528</v>
      </c>
      <c r="D997" s="1" t="s">
        <v>529</v>
      </c>
      <c r="E997" s="1">
        <v>101093910</v>
      </c>
      <c r="F997" s="21">
        <v>44927</v>
      </c>
      <c r="G997" s="21">
        <v>46387</v>
      </c>
      <c r="H997" s="1" t="s">
        <v>22</v>
      </c>
      <c r="I997" s="1" t="s">
        <v>530</v>
      </c>
      <c r="J997" s="1" t="s">
        <v>22</v>
      </c>
      <c r="K997" s="1" t="s">
        <v>22</v>
      </c>
      <c r="L997" s="1" t="s">
        <v>23</v>
      </c>
      <c r="M997" s="102" t="s">
        <v>531</v>
      </c>
      <c r="N997" s="1" t="s">
        <v>25</v>
      </c>
      <c r="O997" s="1" t="s">
        <v>532</v>
      </c>
      <c r="P997" s="1" t="s">
        <v>457</v>
      </c>
      <c r="Q997" s="97">
        <f>IFERROR(INDEX(BP:BP, MATCH(R997, BN:BN, 0)), "")</f>
        <v>1</v>
      </c>
      <c r="R997" s="1" t="s">
        <v>538</v>
      </c>
      <c r="S997" s="1" t="s">
        <v>539</v>
      </c>
      <c r="T997" s="1" t="s">
        <v>540</v>
      </c>
      <c r="U997" s="1" t="s">
        <v>22</v>
      </c>
      <c r="V997" s="1" t="s">
        <v>22</v>
      </c>
      <c r="W997" s="1" t="s">
        <v>22</v>
      </c>
      <c r="X997" s="1" t="s">
        <v>22</v>
      </c>
      <c r="Y997" s="1" t="s">
        <v>22</v>
      </c>
      <c r="Z997" s="1" t="s">
        <v>22</v>
      </c>
      <c r="AA997" s="1" t="s">
        <v>22</v>
      </c>
      <c r="AB997" s="4" t="s">
        <v>22</v>
      </c>
      <c r="AC997" s="4" t="s">
        <v>22</v>
      </c>
      <c r="BN997" s="1" t="str">
        <v>OFFICE INTERNATIONAL DE L'EAU</v>
      </c>
      <c r="BO997" t="s">
        <v>3838</v>
      </c>
      <c r="BP997" cm="1">
        <f t="array" ref="BP997">SUM(IF(FREQUENCY(IF($R$2:$R$3000=BO997, MATCH($C$2:$C$3000, $C$2:$C$3000, 0)), ROW($C$2:$C$3000)-ROW($C$2)+1), 1))</f>
        <v>1</v>
      </c>
      <c r="BV997" t="str">
        <v>OFFICE INTERNATIONAL DE L'EAU</v>
      </c>
      <c r="BW997" cm="1">
        <f t="array" ref="BW997">SUM(--(FREQUENCY(IF($R$2:$R$1538=BV997, MATCH($C$2:$C$1538, $C$2:$C$1538, 0)), ROW($C$2:$C$1538)-ROW($C$2)+1)&gt;0))</f>
        <v>1</v>
      </c>
    </row>
    <row r="998" spans="1:75" ht="31.8" customHeight="1" x14ac:dyDescent="0.3">
      <c r="A998" s="56">
        <v>6</v>
      </c>
      <c r="B998" s="54" t="s">
        <v>3683</v>
      </c>
      <c r="C998" s="1" t="s">
        <v>528</v>
      </c>
      <c r="D998" s="1" t="s">
        <v>529</v>
      </c>
      <c r="E998" s="1">
        <v>101093910</v>
      </c>
      <c r="F998" s="21">
        <v>44927</v>
      </c>
      <c r="G998" s="21">
        <v>46387</v>
      </c>
      <c r="H998" s="1" t="s">
        <v>22</v>
      </c>
      <c r="I998" s="1" t="s">
        <v>530</v>
      </c>
      <c r="J998" s="1" t="s">
        <v>22</v>
      </c>
      <c r="K998" s="1" t="s">
        <v>22</v>
      </c>
      <c r="L998" s="1" t="s">
        <v>23</v>
      </c>
      <c r="M998" s="102" t="s">
        <v>531</v>
      </c>
      <c r="N998" s="1" t="s">
        <v>25</v>
      </c>
      <c r="O998" s="1" t="s">
        <v>532</v>
      </c>
      <c r="P998" s="1" t="s">
        <v>408</v>
      </c>
      <c r="Q998" s="97">
        <f>IFERROR(INDEX(BP:BP, MATCH(R998, BN:BN, 0)), "")</f>
        <v>1</v>
      </c>
      <c r="R998" s="1" t="s">
        <v>533</v>
      </c>
      <c r="S998" s="1" t="s">
        <v>318</v>
      </c>
      <c r="T998" s="1" t="s">
        <v>530</v>
      </c>
      <c r="U998" s="1" t="s">
        <v>534</v>
      </c>
      <c r="V998" s="1" t="s">
        <v>22</v>
      </c>
      <c r="W998" s="1" t="s">
        <v>535</v>
      </c>
      <c r="X998" s="1" t="s">
        <v>74</v>
      </c>
      <c r="Y998" s="1" t="s">
        <v>536</v>
      </c>
      <c r="Z998" s="1" t="s">
        <v>537</v>
      </c>
      <c r="AA998" s="1" t="s">
        <v>22</v>
      </c>
      <c r="AB998" s="4" t="s">
        <v>22</v>
      </c>
      <c r="AC998" s="4" t="s">
        <v>22</v>
      </c>
      <c r="BN998" s="26" t="str">
        <v>STICHTING DELTARES </v>
      </c>
      <c r="BO998" t="s">
        <v>3840</v>
      </c>
      <c r="BP998" cm="1">
        <f t="array" ref="BP998">SUM(IF(FREQUENCY(IF($R$2:$R$3000=BO998, MATCH($C$2:$C$3000, $C$2:$C$3000, 0)), ROW($C$2:$C$3000)-ROW($C$2)+1), 1))</f>
        <v>1</v>
      </c>
      <c r="BV998" t="str">
        <v>STICHTING DELTARES </v>
      </c>
      <c r="BW998" cm="1">
        <f t="array" ref="BW998">SUM(--(FREQUENCY(IF($R$2:$R$1538=BV998, MATCH($C$2:$C$1538, $C$2:$C$1538, 0)), ROW($C$2:$C$1538)-ROW($C$2)+1)&gt;0))</f>
        <v>1</v>
      </c>
    </row>
    <row r="999" spans="1:75" ht="31.8" customHeight="1" x14ac:dyDescent="0.3">
      <c r="A999" s="56">
        <v>9</v>
      </c>
      <c r="B999" s="54" t="s">
        <v>3686</v>
      </c>
      <c r="C999" s="1" t="s">
        <v>696</v>
      </c>
      <c r="D999" s="1" t="s">
        <v>697</v>
      </c>
      <c r="E999" s="1">
        <v>101073910</v>
      </c>
      <c r="F999" s="21">
        <v>44927</v>
      </c>
      <c r="G999" s="21">
        <v>46022</v>
      </c>
      <c r="H999" s="1" t="s">
        <v>22</v>
      </c>
      <c r="I999" s="1" t="s">
        <v>22</v>
      </c>
      <c r="J999" s="1" t="s">
        <v>22</v>
      </c>
      <c r="K999" s="1" t="s">
        <v>22</v>
      </c>
      <c r="L999" s="1" t="s">
        <v>657</v>
      </c>
      <c r="M999" s="102" t="s">
        <v>698</v>
      </c>
      <c r="N999" s="1" t="s">
        <v>659</v>
      </c>
      <c r="O999" s="1" t="s">
        <v>699</v>
      </c>
      <c r="P999" s="1" t="s">
        <v>22</v>
      </c>
      <c r="Q999" s="97">
        <f>IFERROR(INDEX(BP:BP, MATCH(R999, BN:BN, 0)), "")</f>
        <v>1</v>
      </c>
      <c r="R999" s="1" t="s">
        <v>707</v>
      </c>
      <c r="S999" s="1" t="s">
        <v>47</v>
      </c>
      <c r="T999" s="2">
        <v>0</v>
      </c>
      <c r="U999" s="1" t="s">
        <v>22</v>
      </c>
      <c r="V999" s="1" t="s">
        <v>22</v>
      </c>
      <c r="W999" s="1" t="s">
        <v>22</v>
      </c>
      <c r="X999" s="1" t="s">
        <v>22</v>
      </c>
      <c r="Y999" s="1" t="s">
        <v>22</v>
      </c>
      <c r="Z999" s="1" t="s">
        <v>22</v>
      </c>
      <c r="AA999" s="1" t="s">
        <v>22</v>
      </c>
      <c r="AB999" s="4" t="s">
        <v>22</v>
      </c>
      <c r="AC999" s="4" t="s">
        <v>22</v>
      </c>
      <c r="BN999" s="26" t="str">
        <v>SHELL GLOBAL SOLUTIONS INTERNATIONAL BV</v>
      </c>
      <c r="BO999" t="s">
        <v>3842</v>
      </c>
      <c r="BP999" cm="1">
        <f t="array" ref="BP999">SUM(IF(FREQUENCY(IF($R$2:$R$3000=BO999, MATCH($C$2:$C$3000, $C$2:$C$3000, 0)), ROW($C$2:$C$3000)-ROW($C$2)+1), 1))</f>
        <v>1</v>
      </c>
      <c r="BV999" t="str">
        <v>SHELL GLOBAL SOLUTIONS INTERNATIONAL BV</v>
      </c>
      <c r="BW999" cm="1">
        <f t="array" ref="BW999">SUM(--(FREQUENCY(IF($R$2:$R$1538=BV999, MATCH($C$2:$C$1538, $C$2:$C$1538, 0)), ROW($C$2:$C$1538)-ROW($C$2)+1)&gt;0))</f>
        <v>1</v>
      </c>
    </row>
    <row r="1000" spans="1:75" ht="31.8" customHeight="1" x14ac:dyDescent="0.3">
      <c r="A1000" s="56">
        <v>9</v>
      </c>
      <c r="B1000" s="54" t="s">
        <v>3686</v>
      </c>
      <c r="C1000" s="1" t="s">
        <v>696</v>
      </c>
      <c r="D1000" s="1" t="s">
        <v>697</v>
      </c>
      <c r="E1000" s="1">
        <v>101073910</v>
      </c>
      <c r="F1000" s="21">
        <v>44927</v>
      </c>
      <c r="G1000" s="21">
        <v>46022</v>
      </c>
      <c r="H1000" s="1" t="s">
        <v>22</v>
      </c>
      <c r="I1000" s="1" t="s">
        <v>22</v>
      </c>
      <c r="J1000" s="1" t="s">
        <v>22</v>
      </c>
      <c r="K1000" s="1" t="s">
        <v>22</v>
      </c>
      <c r="L1000" s="1" t="s">
        <v>657</v>
      </c>
      <c r="M1000" s="102" t="s">
        <v>698</v>
      </c>
      <c r="N1000" s="1" t="s">
        <v>659</v>
      </c>
      <c r="O1000" s="1" t="s">
        <v>699</v>
      </c>
      <c r="P1000" s="1" t="s">
        <v>22</v>
      </c>
      <c r="Q1000" s="97">
        <f>IFERROR(INDEX(BP:BP, MATCH(R1000, BN:BN, 0)), "")</f>
        <v>1</v>
      </c>
      <c r="R1000" s="1" t="s">
        <v>700</v>
      </c>
      <c r="S1000" s="1" t="s">
        <v>701</v>
      </c>
      <c r="T1000" s="1" t="s">
        <v>22</v>
      </c>
      <c r="U1000" s="1" t="s">
        <v>702</v>
      </c>
      <c r="V1000" s="1" t="s">
        <v>22</v>
      </c>
      <c r="W1000" s="1" t="s">
        <v>703</v>
      </c>
      <c r="X1000" s="1" t="s">
        <v>408</v>
      </c>
      <c r="Y1000" s="1" t="s">
        <v>704</v>
      </c>
      <c r="Z1000" s="1" t="s">
        <v>22</v>
      </c>
      <c r="AA1000" s="1" t="s">
        <v>705</v>
      </c>
      <c r="AB1000" s="4" t="s">
        <v>22</v>
      </c>
      <c r="AC1000" s="4" t="s">
        <v>22</v>
      </c>
      <c r="BN1000" s="26" t="str">
        <v>SOWENTO GMBH</v>
      </c>
      <c r="BO1000" t="s">
        <v>3844</v>
      </c>
      <c r="BP1000" cm="1">
        <f t="array" ref="BP1000">SUM(IF(FREQUENCY(IF($R$2:$R$3000=BO1000, MATCH($C$2:$C$3000, $C$2:$C$3000, 0)), ROW($C$2:$C$3000)-ROW($C$2)+1), 1))</f>
        <v>1</v>
      </c>
      <c r="BV1000" t="str">
        <v>SOWENTO GMBH</v>
      </c>
      <c r="BW1000" cm="1">
        <f t="array" ref="BW1000">SUM(--(FREQUENCY(IF($R$2:$R$1538=BV1000, MATCH($C$2:$C$1538, $C$2:$C$1538, 0)), ROW($C$2:$C$1538)-ROW($C$2)+1)&gt;0))</f>
        <v>1</v>
      </c>
    </row>
    <row r="1001" spans="1:75" ht="31.8" customHeight="1" x14ac:dyDescent="0.3">
      <c r="A1001" s="56">
        <v>9</v>
      </c>
      <c r="B1001" s="54" t="s">
        <v>3686</v>
      </c>
      <c r="C1001" s="1" t="s">
        <v>696</v>
      </c>
      <c r="D1001" s="1" t="s">
        <v>697</v>
      </c>
      <c r="E1001" s="1">
        <v>101073910</v>
      </c>
      <c r="F1001" s="21">
        <v>44927</v>
      </c>
      <c r="G1001" s="21">
        <v>46022</v>
      </c>
      <c r="H1001" s="1" t="s">
        <v>22</v>
      </c>
      <c r="I1001" s="1" t="s">
        <v>22</v>
      </c>
      <c r="J1001" s="1" t="s">
        <v>22</v>
      </c>
      <c r="K1001" s="1" t="s">
        <v>22</v>
      </c>
      <c r="L1001" s="1" t="s">
        <v>657</v>
      </c>
      <c r="M1001" s="102" t="s">
        <v>698</v>
      </c>
      <c r="N1001" s="1" t="s">
        <v>659</v>
      </c>
      <c r="O1001" s="1" t="s">
        <v>699</v>
      </c>
      <c r="P1001" s="1" t="s">
        <v>22</v>
      </c>
      <c r="Q1001" s="97">
        <f>IFERROR(INDEX(BP:BP, MATCH(R1001, BN:BN, 0)), "")</f>
        <v>1</v>
      </c>
      <c r="R1001" s="1" t="s">
        <v>708</v>
      </c>
      <c r="S1001" s="1" t="s">
        <v>47</v>
      </c>
      <c r="T1001" s="2">
        <v>0</v>
      </c>
      <c r="U1001" s="1" t="s">
        <v>22</v>
      </c>
      <c r="V1001" s="1" t="s">
        <v>22</v>
      </c>
      <c r="W1001" s="1" t="s">
        <v>22</v>
      </c>
      <c r="X1001" s="1" t="s">
        <v>22</v>
      </c>
      <c r="Y1001" s="1" t="s">
        <v>22</v>
      </c>
      <c r="Z1001" s="1" t="s">
        <v>22</v>
      </c>
      <c r="AA1001" s="1" t="s">
        <v>22</v>
      </c>
      <c r="AB1001" s="4" t="s">
        <v>22</v>
      </c>
      <c r="AC1001" s="4" t="s">
        <v>22</v>
      </c>
      <c r="BN1001" s="26" t="str">
        <v>YOUWIND CAPITAL SL</v>
      </c>
      <c r="BO1001" t="s">
        <v>3846</v>
      </c>
      <c r="BP1001" cm="1">
        <f t="array" ref="BP1001">SUM(IF(FREQUENCY(IF($R$2:$R$3000=BO1001, MATCH($C$2:$C$3000, $C$2:$C$3000, 0)), ROW($C$2:$C$3000)-ROW($C$2)+1), 1))</f>
        <v>1</v>
      </c>
      <c r="BV1001" t="str">
        <v>YOUWIND CAPITAL SL</v>
      </c>
      <c r="BW1001" cm="1">
        <f t="array" ref="BW1001">SUM(--(FREQUENCY(IF($R$2:$R$1538=BV1001, MATCH($C$2:$C$1538, $C$2:$C$1538, 0)), ROW($C$2:$C$1538)-ROW($C$2)+1)&gt;0))</f>
        <v>1</v>
      </c>
    </row>
    <row r="1002" spans="1:75" ht="31.8" customHeight="1" x14ac:dyDescent="0.3">
      <c r="A1002" s="56">
        <v>9</v>
      </c>
      <c r="B1002" s="54" t="s">
        <v>3686</v>
      </c>
      <c r="C1002" s="1" t="s">
        <v>696</v>
      </c>
      <c r="D1002" s="1" t="s">
        <v>697</v>
      </c>
      <c r="E1002" s="1">
        <v>101073910</v>
      </c>
      <c r="F1002" s="21">
        <v>44927</v>
      </c>
      <c r="G1002" s="21">
        <v>46022</v>
      </c>
      <c r="H1002" s="1" t="s">
        <v>22</v>
      </c>
      <c r="I1002" s="1" t="s">
        <v>22</v>
      </c>
      <c r="J1002" s="1" t="s">
        <v>22</v>
      </c>
      <c r="K1002" s="1" t="s">
        <v>22</v>
      </c>
      <c r="L1002" s="1" t="s">
        <v>657</v>
      </c>
      <c r="M1002" s="102" t="s">
        <v>698</v>
      </c>
      <c r="N1002" s="1" t="s">
        <v>659</v>
      </c>
      <c r="O1002" s="1" t="s">
        <v>699</v>
      </c>
      <c r="P1002" s="1" t="s">
        <v>22</v>
      </c>
      <c r="Q1002" s="97">
        <f>IFERROR(INDEX(BP:BP, MATCH(R1002, BN:BN, 0)), "")</f>
        <v>1</v>
      </c>
      <c r="R1002" s="1" t="s">
        <v>706</v>
      </c>
      <c r="S1002" s="1" t="s">
        <v>28</v>
      </c>
      <c r="T1002" s="2">
        <v>0</v>
      </c>
      <c r="U1002" s="1" t="s">
        <v>22</v>
      </c>
      <c r="V1002" s="1" t="s">
        <v>22</v>
      </c>
      <c r="W1002" s="1" t="s">
        <v>22</v>
      </c>
      <c r="X1002" s="1" t="s">
        <v>22</v>
      </c>
      <c r="Y1002" s="1" t="s">
        <v>22</v>
      </c>
      <c r="Z1002" s="1" t="s">
        <v>22</v>
      </c>
      <c r="AA1002" s="1" t="s">
        <v>22</v>
      </c>
      <c r="AB1002" s="4" t="s">
        <v>22</v>
      </c>
      <c r="AC1002" s="4" t="s">
        <v>22</v>
      </c>
      <c r="BN1002" s="26" t="str">
        <v>ATLANTIS SYMVOULEFTIKI ANONYMI ETAIREIA ATLANTIS CONSULTING SA</v>
      </c>
      <c r="BO1002" t="s">
        <v>3848</v>
      </c>
      <c r="BP1002" cm="1">
        <f t="array" ref="BP1002">SUM(IF(FREQUENCY(IF($R$2:$R$3000=BO1002, MATCH($C$2:$C$3000, $C$2:$C$3000, 0)), ROW($C$2:$C$3000)-ROW($C$2)+1), 1))</f>
        <v>1</v>
      </c>
      <c r="BV1002" t="str">
        <v>ATLANTIS SYMVOULEFTIKI ANONYMI ETAIREIA ATLANTIS CONSULTING SA</v>
      </c>
      <c r="BW1002" cm="1">
        <f t="array" ref="BW1002">SUM(--(FREQUENCY(IF($R$2:$R$1538=BV1002, MATCH($C$2:$C$1538, $C$2:$C$1538, 0)), ROW($C$2:$C$1538)-ROW($C$2)+1)&gt;0))</f>
        <v>1</v>
      </c>
    </row>
    <row r="1003" spans="1:75" ht="31.8" customHeight="1" x14ac:dyDescent="0.3">
      <c r="A1003" s="56">
        <v>3</v>
      </c>
      <c r="B1003" s="54" t="s">
        <v>3680</v>
      </c>
      <c r="C1003" s="1" t="s">
        <v>426</v>
      </c>
      <c r="D1003" s="1" t="s">
        <v>427</v>
      </c>
      <c r="E1003" s="1">
        <v>101094065</v>
      </c>
      <c r="F1003" s="21">
        <v>44927</v>
      </c>
      <c r="G1003" s="21">
        <v>46387</v>
      </c>
      <c r="H1003" s="1" t="s">
        <v>22</v>
      </c>
      <c r="I1003" s="1" t="s">
        <v>22</v>
      </c>
      <c r="J1003" s="1" t="s">
        <v>22</v>
      </c>
      <c r="K1003" s="1" t="s">
        <v>22</v>
      </c>
      <c r="L1003" s="1" t="s">
        <v>113</v>
      </c>
      <c r="M1003" s="102" t="s">
        <v>428</v>
      </c>
      <c r="N1003" s="1" t="s">
        <v>429</v>
      </c>
      <c r="O1003" s="1" t="s">
        <v>430</v>
      </c>
      <c r="P1003" s="1" t="s">
        <v>22</v>
      </c>
      <c r="Q1003" s="97">
        <f>IFERROR(INDEX(BP:BP, MATCH(R1003, BN:BN, 0)), "")</f>
        <v>1</v>
      </c>
      <c r="R1003" s="1" t="s">
        <v>231</v>
      </c>
      <c r="S1003" s="1" t="s">
        <v>121</v>
      </c>
      <c r="T1003" s="1" t="s">
        <v>22</v>
      </c>
      <c r="U1003" s="1" t="s">
        <v>232</v>
      </c>
      <c r="V1003" s="1" t="s">
        <v>22</v>
      </c>
      <c r="W1003" s="1" t="s">
        <v>233</v>
      </c>
      <c r="X1003" s="1" t="s">
        <v>74</v>
      </c>
      <c r="Y1003" s="1" t="s">
        <v>234</v>
      </c>
      <c r="Z1003" s="1" t="s">
        <v>235</v>
      </c>
      <c r="AA1003" s="1" t="s">
        <v>236</v>
      </c>
      <c r="AB1003" s="4" t="s">
        <v>22</v>
      </c>
      <c r="AC1003" s="4" t="s">
        <v>22</v>
      </c>
      <c r="BN1003" s="26" t="str">
        <v>ENGITEC SYSTEMS INTERNATIONAL LIMITED</v>
      </c>
      <c r="BO1003" t="s">
        <v>3850</v>
      </c>
      <c r="BP1003" cm="1">
        <f t="array" ref="BP1003">SUM(IF(FREQUENCY(IF($R$2:$R$3000=BO1003, MATCH($C$2:$C$3000, $C$2:$C$3000, 0)), ROW($C$2:$C$3000)-ROW($C$2)+1), 1))</f>
        <v>1</v>
      </c>
      <c r="BV1003" t="str">
        <v>ENGITEC SYSTEMS INTERNATIONAL LIMITED</v>
      </c>
      <c r="BW1003" cm="1">
        <f t="array" ref="BW1003">SUM(--(FREQUENCY(IF($R$2:$R$1538=BV1003, MATCH($C$2:$C$1538, $C$2:$C$1538, 0)), ROW($C$2:$C$1538)-ROW($C$2)+1)&gt;0))</f>
        <v>1</v>
      </c>
    </row>
    <row r="1004" spans="1:75" ht="31.8" customHeight="1" x14ac:dyDescent="0.3">
      <c r="A1004" s="56">
        <v>3</v>
      </c>
      <c r="B1004" s="54" t="s">
        <v>3680</v>
      </c>
      <c r="C1004" s="1" t="s">
        <v>426</v>
      </c>
      <c r="D1004" s="1" t="s">
        <v>427</v>
      </c>
      <c r="E1004" s="1">
        <v>101094065</v>
      </c>
      <c r="F1004" s="21">
        <v>44927</v>
      </c>
      <c r="G1004" s="21">
        <v>46387</v>
      </c>
      <c r="H1004" s="1" t="s">
        <v>22</v>
      </c>
      <c r="I1004" s="1" t="s">
        <v>22</v>
      </c>
      <c r="J1004" s="1" t="s">
        <v>22</v>
      </c>
      <c r="K1004" s="1" t="s">
        <v>22</v>
      </c>
      <c r="L1004" s="1" t="s">
        <v>113</v>
      </c>
      <c r="M1004" s="102" t="s">
        <v>428</v>
      </c>
      <c r="N1004" s="1" t="s">
        <v>429</v>
      </c>
      <c r="O1004" s="1" t="s">
        <v>430</v>
      </c>
      <c r="P1004" s="1" t="s">
        <v>22</v>
      </c>
      <c r="Q1004" s="97">
        <f>IFERROR(INDEX(BP:BP, MATCH(R1004, BN:BN, 0)), "")</f>
        <v>1</v>
      </c>
      <c r="R1004" s="1" t="s">
        <v>94</v>
      </c>
      <c r="S1004" s="1" t="s">
        <v>38</v>
      </c>
      <c r="T1004" s="1" t="s">
        <v>22</v>
      </c>
      <c r="U1004" s="1" t="s">
        <v>22</v>
      </c>
      <c r="V1004" s="1" t="s">
        <v>22</v>
      </c>
      <c r="W1004" s="1" t="s">
        <v>22</v>
      </c>
      <c r="X1004" s="1" t="s">
        <v>22</v>
      </c>
      <c r="Y1004" s="1" t="s">
        <v>22</v>
      </c>
      <c r="Z1004" s="1" t="s">
        <v>22</v>
      </c>
      <c r="AA1004" s="1" t="s">
        <v>22</v>
      </c>
      <c r="AB1004" s="4" t="s">
        <v>22</v>
      </c>
      <c r="AC1004" s="4" t="s">
        <v>22</v>
      </c>
      <c r="BN1004" s="26" t="str">
        <v>ROBUST SYSTEMS ENGINEERING SCC LTD</v>
      </c>
      <c r="BO1004" t="s">
        <v>3852</v>
      </c>
      <c r="BP1004" cm="1">
        <f t="array" ref="BP1004">SUM(IF(FREQUENCY(IF($R$2:$R$3000=BO1004, MATCH($C$2:$C$3000, $C$2:$C$3000, 0)), ROW($C$2:$C$3000)-ROW($C$2)+1), 1))</f>
        <v>1</v>
      </c>
      <c r="BV1004" t="str">
        <v>ROBUST SYSTEMS ENGINEERING SCC LTD</v>
      </c>
      <c r="BW1004" cm="1">
        <f t="array" ref="BW1004">SUM(--(FREQUENCY(IF($R$2:$R$1538=BV1004, MATCH($C$2:$C$1538, $C$2:$C$1538, 0)), ROW($C$2:$C$1538)-ROW($C$2)+1)&gt;0))</f>
        <v>1</v>
      </c>
    </row>
    <row r="1005" spans="1:75" ht="31.8" customHeight="1" x14ac:dyDescent="0.3">
      <c r="A1005" s="56">
        <v>3</v>
      </c>
      <c r="B1005" s="54" t="s">
        <v>3680</v>
      </c>
      <c r="C1005" s="1" t="s">
        <v>426</v>
      </c>
      <c r="D1005" s="1" t="s">
        <v>427</v>
      </c>
      <c r="E1005" s="1">
        <v>101094065</v>
      </c>
      <c r="F1005" s="21">
        <v>44927</v>
      </c>
      <c r="G1005" s="21">
        <v>46387</v>
      </c>
      <c r="H1005" s="1" t="s">
        <v>22</v>
      </c>
      <c r="I1005" s="1" t="s">
        <v>22</v>
      </c>
      <c r="J1005" s="1" t="s">
        <v>22</v>
      </c>
      <c r="K1005" s="1" t="s">
        <v>22</v>
      </c>
      <c r="L1005" s="1" t="s">
        <v>113</v>
      </c>
      <c r="M1005" s="102" t="s">
        <v>428</v>
      </c>
      <c r="N1005" s="1" t="s">
        <v>429</v>
      </c>
      <c r="O1005" s="1" t="s">
        <v>430</v>
      </c>
      <c r="P1005" s="1" t="s">
        <v>22</v>
      </c>
      <c r="Q1005" s="97">
        <f>IFERROR(INDEX(BP:BP, MATCH(R1005, BN:BN, 0)), "")</f>
        <v>1</v>
      </c>
      <c r="R1005" s="1" t="s">
        <v>436</v>
      </c>
      <c r="S1005" s="1" t="s">
        <v>121</v>
      </c>
      <c r="T1005" s="1" t="s">
        <v>22</v>
      </c>
      <c r="U1005" s="1" t="s">
        <v>22</v>
      </c>
      <c r="V1005" s="1" t="s">
        <v>22</v>
      </c>
      <c r="W1005" s="1" t="s">
        <v>22</v>
      </c>
      <c r="X1005" s="1" t="s">
        <v>22</v>
      </c>
      <c r="Y1005" s="1" t="s">
        <v>22</v>
      </c>
      <c r="Z1005" s="1" t="s">
        <v>22</v>
      </c>
      <c r="AA1005" s="1" t="s">
        <v>22</v>
      </c>
      <c r="AB1005" s="4" t="s">
        <v>22</v>
      </c>
      <c r="AC1005" s="4" t="s">
        <v>22</v>
      </c>
      <c r="BN1005" s="26" t="str">
        <v>THE UNIVERSITY OF BIRMINGHAM</v>
      </c>
      <c r="BO1005" t="s">
        <v>3855</v>
      </c>
      <c r="BP1005" cm="1">
        <f t="array" ref="BP1005">SUM(IF(FREQUENCY(IF($R$2:$R$3000=BO1005, MATCH($C$2:$C$3000, $C$2:$C$3000, 0)), ROW($C$2:$C$3000)-ROW($C$2)+1), 1))</f>
        <v>1</v>
      </c>
      <c r="BV1005" t="str">
        <v>THE UNIVERSITY OF BIRMINGHAM</v>
      </c>
      <c r="BW1005" cm="1">
        <f t="array" ref="BW1005">SUM(--(FREQUENCY(IF($R$2:$R$1538=BV1005, MATCH($C$2:$C$1538, $C$2:$C$1538, 0)), ROW($C$2:$C$1538)-ROW($C$2)+1)&gt;0))</f>
        <v>1</v>
      </c>
    </row>
    <row r="1006" spans="1:75" ht="31.8" customHeight="1" x14ac:dyDescent="0.3">
      <c r="A1006" s="56">
        <v>3</v>
      </c>
      <c r="B1006" s="54" t="s">
        <v>3680</v>
      </c>
      <c r="C1006" s="1" t="s">
        <v>426</v>
      </c>
      <c r="D1006" s="1" t="s">
        <v>427</v>
      </c>
      <c r="E1006" s="1">
        <v>101094065</v>
      </c>
      <c r="F1006" s="21">
        <v>44927</v>
      </c>
      <c r="G1006" s="21">
        <v>46387</v>
      </c>
      <c r="H1006" s="1" t="s">
        <v>22</v>
      </c>
      <c r="I1006" s="1" t="s">
        <v>22</v>
      </c>
      <c r="J1006" s="1" t="s">
        <v>22</v>
      </c>
      <c r="K1006" s="1" t="s">
        <v>22</v>
      </c>
      <c r="L1006" s="1" t="s">
        <v>113</v>
      </c>
      <c r="M1006" s="102" t="s">
        <v>428</v>
      </c>
      <c r="N1006" s="1" t="s">
        <v>429</v>
      </c>
      <c r="O1006" s="1" t="s">
        <v>430</v>
      </c>
      <c r="P1006" s="1" t="s">
        <v>22</v>
      </c>
      <c r="Q1006" s="97">
        <f>IFERROR(INDEX(BP:BP, MATCH(R1006, BN:BN, 0)), "")</f>
        <v>1</v>
      </c>
      <c r="R1006" s="1" t="s">
        <v>431</v>
      </c>
      <c r="S1006" s="1" t="s">
        <v>238</v>
      </c>
      <c r="T1006" s="1" t="s">
        <v>22</v>
      </c>
      <c r="U1006" s="1" t="s">
        <v>432</v>
      </c>
      <c r="V1006" s="1" t="s">
        <v>22</v>
      </c>
      <c r="W1006" s="1" t="s">
        <v>433</v>
      </c>
      <c r="X1006" s="1" t="s">
        <v>228</v>
      </c>
      <c r="Y1006" s="1" t="s">
        <v>434</v>
      </c>
      <c r="Z1006" s="1">
        <v>48036706</v>
      </c>
      <c r="AA1006" s="1" t="s">
        <v>435</v>
      </c>
      <c r="AB1006" s="4" t="s">
        <v>22</v>
      </c>
      <c r="AC1006" s="4" t="s">
        <v>22</v>
      </c>
      <c r="BN1006" s="26" t="str">
        <v>ACCIONA GENERACION RENOVABLE, S.A.</v>
      </c>
      <c r="BO1006" t="s">
        <v>3863</v>
      </c>
      <c r="BP1006" cm="1">
        <f t="array" ref="BP1006">SUM(IF(FREQUENCY(IF($R$2:$R$3000=BO1006, MATCH($C$2:$C$3000, $C$2:$C$3000, 0)), ROW($C$2:$C$3000)-ROW($C$2)+1), 1))</f>
        <v>2</v>
      </c>
      <c r="BV1006" t="str">
        <v>ACCIONA GENERACION RENOVABLE, S.A.</v>
      </c>
      <c r="BW1006" cm="1">
        <f t="array" ref="BW1006">SUM(--(FREQUENCY(IF($R$2:$R$1538=BV1006, MATCH($C$2:$C$1538, $C$2:$C$1538, 0)), ROW($C$2:$C$1538)-ROW($C$2)+1)&gt;0))</f>
        <v>1</v>
      </c>
    </row>
    <row r="1007" spans="1:75" ht="31.8" customHeight="1" x14ac:dyDescent="0.3">
      <c r="A1007" s="56">
        <v>14</v>
      </c>
      <c r="B1007" s="54" t="s">
        <v>3712</v>
      </c>
      <c r="C1007" s="1" t="s">
        <v>1443</v>
      </c>
      <c r="D1007" s="1" t="s">
        <v>1444</v>
      </c>
      <c r="E1007" s="1">
        <v>672729</v>
      </c>
      <c r="F1007" s="21">
        <v>42125</v>
      </c>
      <c r="G1007" s="21">
        <v>42216</v>
      </c>
      <c r="H1007" s="1" t="s">
        <v>22</v>
      </c>
      <c r="I1007" s="1" t="s">
        <v>22</v>
      </c>
      <c r="J1007" s="1" t="s">
        <v>22</v>
      </c>
      <c r="K1007" s="1" t="s">
        <v>22</v>
      </c>
      <c r="L1007" s="1" t="s">
        <v>1219</v>
      </c>
      <c r="M1007" s="102" t="s">
        <v>1445</v>
      </c>
      <c r="N1007" s="1" t="s">
        <v>1384</v>
      </c>
      <c r="O1007" s="1" t="s">
        <v>1446</v>
      </c>
      <c r="P1007" s="1" t="s">
        <v>408</v>
      </c>
      <c r="Q1007" s="97">
        <f>IFERROR(INDEX(BP:BP, MATCH(R1007, BN:BN, 0)), "")</f>
        <v>1</v>
      </c>
      <c r="R1007" s="1" t="s">
        <v>1447</v>
      </c>
      <c r="S1007" s="1" t="s">
        <v>28</v>
      </c>
      <c r="T1007" s="1" t="s">
        <v>22</v>
      </c>
      <c r="U1007" s="1" t="s">
        <v>1448</v>
      </c>
      <c r="V1007" s="1" t="s">
        <v>22</v>
      </c>
      <c r="W1007" s="1" t="s">
        <v>1449</v>
      </c>
      <c r="X1007" s="1" t="s">
        <v>679</v>
      </c>
      <c r="Y1007" s="1" t="s">
        <v>1450</v>
      </c>
      <c r="Z1007" s="1" t="s">
        <v>22</v>
      </c>
      <c r="AA1007" s="1" t="s">
        <v>1451</v>
      </c>
      <c r="AB1007" s="4" t="s">
        <v>22</v>
      </c>
      <c r="AC1007" s="4" t="s">
        <v>22</v>
      </c>
      <c r="BN1007" s="26" t="str">
        <v>ACCIONA WINDPOWER SA</v>
      </c>
      <c r="BO1007" t="s">
        <v>3867</v>
      </c>
      <c r="BP1007" cm="1">
        <f t="array" ref="BP1007">SUM(IF(FREQUENCY(IF($R$2:$R$3000=BO1007, MATCH($C$2:$C$3000, $C$2:$C$3000, 0)), ROW($C$2:$C$3000)-ROW($C$2)+1), 1))</f>
        <v>1</v>
      </c>
      <c r="BV1007" t="str">
        <v>ACCIONA WINDPOWER SA</v>
      </c>
      <c r="BW1007" cm="1">
        <f t="array" ref="BW1007">SUM(--(FREQUENCY(IF($R$2:$R$1538=BV1007, MATCH($C$2:$C$1538, $C$2:$C$1538, 0)), ROW($C$2:$C$1538)-ROW($C$2)+1)&gt;0))</f>
        <v>1</v>
      </c>
    </row>
    <row r="1008" spans="1:75" ht="31.8" customHeight="1" x14ac:dyDescent="0.3">
      <c r="A1008" s="84">
        <v>17</v>
      </c>
      <c r="B1008" s="1" t="s">
        <v>3791</v>
      </c>
      <c r="C1008" s="1" t="s">
        <v>4117</v>
      </c>
      <c r="D1008" s="1" t="s">
        <v>3754</v>
      </c>
      <c r="E1008" s="1">
        <v>657690</v>
      </c>
      <c r="F1008" s="21">
        <v>42125</v>
      </c>
      <c r="G1008" s="21">
        <v>43769</v>
      </c>
      <c r="H1008" s="21" t="s">
        <v>2900</v>
      </c>
      <c r="I1008" s="1" t="s">
        <v>4120</v>
      </c>
      <c r="J1008" s="1" t="s">
        <v>4121</v>
      </c>
      <c r="K1008" s="3" t="s">
        <v>4119</v>
      </c>
      <c r="L1008" s="1" t="s">
        <v>1219</v>
      </c>
      <c r="M1008" s="102" t="s">
        <v>4122</v>
      </c>
      <c r="N1008" s="1" t="s">
        <v>1456</v>
      </c>
      <c r="O1008" s="1" t="s">
        <v>4116</v>
      </c>
      <c r="P1008" s="1" t="s">
        <v>679</v>
      </c>
      <c r="Q1008" s="97">
        <f>IFERROR(INDEX(BP:BP, MATCH(R1008, BN:BN, 0)), "")</f>
        <v>4</v>
      </c>
      <c r="R1008" s="1" t="s">
        <v>1592</v>
      </c>
      <c r="S1008" s="1" t="s">
        <v>318</v>
      </c>
      <c r="T1008" s="1" t="s">
        <v>4123</v>
      </c>
      <c r="U1008" s="26" t="s">
        <v>22</v>
      </c>
      <c r="V1008" s="1" t="s">
        <v>4118</v>
      </c>
      <c r="W1008" s="26" t="s">
        <v>22</v>
      </c>
      <c r="X1008" s="10" t="s">
        <v>22</v>
      </c>
      <c r="Y1008" s="10" t="s">
        <v>22</v>
      </c>
      <c r="Z1008" s="26" t="s">
        <v>22</v>
      </c>
      <c r="AA1008" s="26" t="s">
        <v>22</v>
      </c>
      <c r="AB1008" s="4" t="s">
        <v>22</v>
      </c>
      <c r="AC1008" s="4" t="s">
        <v>22</v>
      </c>
      <c r="BN1008" s="26" t="str">
        <v>Columbus Superconductors SpA</v>
      </c>
      <c r="BO1008" t="s">
        <v>3869</v>
      </c>
      <c r="BP1008" cm="1">
        <f t="array" ref="BP1008">SUM(IF(FREQUENCY(IF($R$2:$R$3000=BO1008, MATCH($C$2:$C$3000, $C$2:$C$3000, 0)), ROW($C$2:$C$3000)-ROW($C$2)+1), 1))</f>
        <v>1</v>
      </c>
      <c r="BV1008" t="str">
        <v>Columbus Superconductors SpA</v>
      </c>
      <c r="BW1008" cm="1">
        <f t="array" ref="BW1008">SUM(--(FREQUENCY(IF($R$2:$R$1538=BV1008, MATCH($C$2:$C$1538, $C$2:$C$1538, 0)), ROW($C$2:$C$1538)-ROW($C$2)+1)&gt;0))</f>
        <v>1</v>
      </c>
    </row>
    <row r="1009" spans="1:75" ht="31.8" customHeight="1" x14ac:dyDescent="0.3">
      <c r="A1009" s="84">
        <v>17</v>
      </c>
      <c r="B1009" s="1" t="s">
        <v>3791</v>
      </c>
      <c r="C1009" s="1" t="s">
        <v>4117</v>
      </c>
      <c r="D1009" s="1" t="s">
        <v>3754</v>
      </c>
      <c r="E1009" s="1">
        <v>657690</v>
      </c>
      <c r="F1009" s="21">
        <v>42125</v>
      </c>
      <c r="G1009" s="21">
        <v>43769</v>
      </c>
      <c r="H1009" s="21" t="s">
        <v>2900</v>
      </c>
      <c r="I1009" s="1" t="s">
        <v>4120</v>
      </c>
      <c r="J1009" s="1" t="s">
        <v>4121</v>
      </c>
      <c r="K1009" s="3" t="s">
        <v>4119</v>
      </c>
      <c r="L1009" s="1" t="s">
        <v>1219</v>
      </c>
      <c r="M1009" s="102" t="s">
        <v>4122</v>
      </c>
      <c r="N1009" s="1" t="s">
        <v>1456</v>
      </c>
      <c r="O1009" s="1" t="s">
        <v>4116</v>
      </c>
      <c r="P1009" s="1" t="s">
        <v>457</v>
      </c>
      <c r="Q1009" s="97">
        <f>IFERROR(INDEX(BP:BP, MATCH(R1009, BN:BN, 0)), "")</f>
        <v>1</v>
      </c>
      <c r="R1009" s="1" t="s">
        <v>4135</v>
      </c>
      <c r="S1009" s="1" t="s">
        <v>132</v>
      </c>
      <c r="T1009" s="1" t="s">
        <v>4136</v>
      </c>
      <c r="U1009" s="26" t="s">
        <v>22</v>
      </c>
      <c r="V1009" s="1" t="s">
        <v>22</v>
      </c>
      <c r="W1009" s="26" t="s">
        <v>22</v>
      </c>
      <c r="X1009" s="10" t="s">
        <v>22</v>
      </c>
      <c r="Y1009" s="10" t="s">
        <v>22</v>
      </c>
      <c r="Z1009" s="26" t="s">
        <v>22</v>
      </c>
      <c r="AA1009" s="26" t="s">
        <v>22</v>
      </c>
      <c r="AB1009" s="4" t="s">
        <v>22</v>
      </c>
      <c r="AC1009" s="4" t="s">
        <v>22</v>
      </c>
      <c r="BN1009" s="26" t="str">
        <v>D2M ENGINEERING SAS</v>
      </c>
      <c r="BO1009" t="s">
        <v>3871</v>
      </c>
      <c r="BP1009" cm="1">
        <f t="array" ref="BP1009">SUM(IF(FREQUENCY(IF($R$2:$R$3000=BO1009, MATCH($C$2:$C$3000, $C$2:$C$3000, 0)), ROW($C$2:$C$3000)-ROW($C$2)+1), 1))</f>
        <v>1</v>
      </c>
      <c r="BV1009" t="str">
        <v>D2M ENGINEERING SAS</v>
      </c>
      <c r="BW1009" cm="1">
        <f t="array" ref="BW1009">SUM(--(FREQUENCY(IF($R$2:$R$1538=BV1009, MATCH($C$2:$C$1538, $C$2:$C$1538, 0)), ROW($C$2:$C$1538)-ROW($C$2)+1)&gt;0))</f>
        <v>1</v>
      </c>
    </row>
    <row r="1010" spans="1:75" s="12" customFormat="1" ht="31.8" customHeight="1" x14ac:dyDescent="0.3">
      <c r="A1010" s="84">
        <v>17</v>
      </c>
      <c r="B1010" s="1" t="s">
        <v>3791</v>
      </c>
      <c r="C1010" s="1" t="s">
        <v>4117</v>
      </c>
      <c r="D1010" s="1" t="s">
        <v>3754</v>
      </c>
      <c r="E1010" s="1">
        <v>657690</v>
      </c>
      <c r="F1010" s="21">
        <v>42125</v>
      </c>
      <c r="G1010" s="21">
        <v>43769</v>
      </c>
      <c r="H1010" s="21" t="s">
        <v>2900</v>
      </c>
      <c r="I1010" s="1" t="s">
        <v>4120</v>
      </c>
      <c r="J1010" s="1" t="s">
        <v>4121</v>
      </c>
      <c r="K1010" s="3" t="s">
        <v>4119</v>
      </c>
      <c r="L1010" s="1" t="s">
        <v>1219</v>
      </c>
      <c r="M1010" s="102" t="s">
        <v>4122</v>
      </c>
      <c r="N1010" s="1" t="s">
        <v>1456</v>
      </c>
      <c r="O1010" s="1" t="s">
        <v>4116</v>
      </c>
      <c r="P1010" s="1" t="s">
        <v>689</v>
      </c>
      <c r="Q1010" s="97">
        <f>IFERROR(INDEX(BP:BP, MATCH(R1010, BN:BN, 0)), "")</f>
        <v>1</v>
      </c>
      <c r="R1010" s="1" t="s">
        <v>4130</v>
      </c>
      <c r="S1010" s="1" t="s">
        <v>2040</v>
      </c>
      <c r="T1010" s="1" t="s">
        <v>4131</v>
      </c>
      <c r="U1010" s="26" t="s">
        <v>22</v>
      </c>
      <c r="V1010" s="1" t="s">
        <v>22</v>
      </c>
      <c r="W1010" s="26" t="s">
        <v>22</v>
      </c>
      <c r="X1010" s="10" t="s">
        <v>22</v>
      </c>
      <c r="Y1010" s="10" t="s">
        <v>22</v>
      </c>
      <c r="Z1010" s="26" t="s">
        <v>22</v>
      </c>
      <c r="AA1010" s="26" t="s">
        <v>22</v>
      </c>
      <c r="AB1010" s="1" t="s">
        <v>22</v>
      </c>
      <c r="AC1010" s="4" t="s">
        <v>22</v>
      </c>
      <c r="BN1010" s="13" t="str">
        <v>ETULOS SOLUTE SL</v>
      </c>
      <c r="BO1010" t="s">
        <v>3874</v>
      </c>
      <c r="BP1010" cm="1">
        <f t="array" ref="BP1010">SUM(IF(FREQUENCY(IF($R$2:$R$3000=BO1010, MATCH($C$2:$C$3000, $C$2:$C$3000, 0)), ROW($C$2:$C$3000)-ROW($C$2)+1), 1))</f>
        <v>1</v>
      </c>
      <c r="BQ1010"/>
      <c r="BV1010" s="12" t="str">
        <v>ETULOS SOLUTE SL</v>
      </c>
      <c r="BW1010" cm="1">
        <f t="array" ref="BW1010">SUM(--(FREQUENCY(IF($R$2:$R$1538=BV1010, MATCH($C$2:$C$1538, $C$2:$C$1538, 0)), ROW($C$2:$C$1538)-ROW($C$2)+1)&gt;0))</f>
        <v>1</v>
      </c>
    </row>
    <row r="1011" spans="1:75" s="12" customFormat="1" ht="31.8" customHeight="1" x14ac:dyDescent="0.3">
      <c r="A1011" s="84">
        <v>17</v>
      </c>
      <c r="B1011" s="1" t="s">
        <v>3791</v>
      </c>
      <c r="C1011" s="1" t="s">
        <v>4117</v>
      </c>
      <c r="D1011" s="1" t="s">
        <v>3754</v>
      </c>
      <c r="E1011" s="1">
        <v>657690</v>
      </c>
      <c r="F1011" s="21">
        <v>42125</v>
      </c>
      <c r="G1011" s="21">
        <v>43769</v>
      </c>
      <c r="H1011" s="21" t="s">
        <v>2900</v>
      </c>
      <c r="I1011" s="1" t="s">
        <v>4120</v>
      </c>
      <c r="J1011" s="1" t="s">
        <v>4121</v>
      </c>
      <c r="K1011" s="3" t="s">
        <v>4119</v>
      </c>
      <c r="L1011" s="1" t="s">
        <v>1219</v>
      </c>
      <c r="M1011" s="102" t="s">
        <v>4122</v>
      </c>
      <c r="N1011" s="1" t="s">
        <v>1456</v>
      </c>
      <c r="O1011" s="1" t="s">
        <v>4116</v>
      </c>
      <c r="P1011" s="1" t="s">
        <v>457</v>
      </c>
      <c r="Q1011" s="97">
        <f>IFERROR(INDEX(BP:BP, MATCH(R1011, BN:BN, 0)), "")</f>
        <v>1</v>
      </c>
      <c r="R1011" s="1" t="s">
        <v>4127</v>
      </c>
      <c r="S1011" s="1" t="s">
        <v>318</v>
      </c>
      <c r="T1011" s="1" t="s">
        <v>4128</v>
      </c>
      <c r="U1011" s="26" t="s">
        <v>22</v>
      </c>
      <c r="V1011" s="1" t="s">
        <v>22</v>
      </c>
      <c r="W1011" s="26" t="s">
        <v>22</v>
      </c>
      <c r="X1011" s="10" t="s">
        <v>22</v>
      </c>
      <c r="Y1011" s="10" t="s">
        <v>22</v>
      </c>
      <c r="Z1011" s="26" t="s">
        <v>22</v>
      </c>
      <c r="AA1011" s="26" t="s">
        <v>22</v>
      </c>
      <c r="AB1011" s="4" t="s">
        <v>22</v>
      </c>
      <c r="AC1011" s="4" t="s">
        <v>22</v>
      </c>
      <c r="BN1011" s="10" t="str">
        <v>INGETEAM POWER TECHNOLOGY SA</v>
      </c>
      <c r="BO1011" t="s">
        <v>3876</v>
      </c>
      <c r="BP1011" cm="1">
        <f t="array" ref="BP1011">SUM(IF(FREQUENCY(IF($R$2:$R$3000=BO1011, MATCH($C$2:$C$3000, $C$2:$C$3000, 0)), ROW($C$2:$C$3000)-ROW($C$2)+1), 1))</f>
        <v>1</v>
      </c>
      <c r="BQ1011"/>
      <c r="BV1011" s="12" t="str">
        <v>INGETEAM POWER TECHNOLOGY SA</v>
      </c>
      <c r="BW1011" cm="1">
        <f t="array" ref="BW1011">SUM(--(FREQUENCY(IF($R$2:$R$1538=BV1011, MATCH($C$2:$C$1538, $C$2:$C$1538, 0)), ROW($C$2:$C$1538)-ROW($C$2)+1)&gt;0))</f>
        <v>1</v>
      </c>
    </row>
    <row r="1012" spans="1:75" s="12" customFormat="1" ht="31.8" customHeight="1" x14ac:dyDescent="0.3">
      <c r="A1012" s="84">
        <v>17</v>
      </c>
      <c r="B1012" s="1" t="s">
        <v>3791</v>
      </c>
      <c r="C1012" s="1" t="s">
        <v>4117</v>
      </c>
      <c r="D1012" s="1" t="s">
        <v>3754</v>
      </c>
      <c r="E1012" s="1">
        <v>657690</v>
      </c>
      <c r="F1012" s="21">
        <v>42125</v>
      </c>
      <c r="G1012" s="21">
        <v>43769</v>
      </c>
      <c r="H1012" s="21" t="s">
        <v>2900</v>
      </c>
      <c r="I1012" s="1" t="s">
        <v>4120</v>
      </c>
      <c r="J1012" s="1" t="s">
        <v>4121</v>
      </c>
      <c r="K1012" s="3" t="s">
        <v>4119</v>
      </c>
      <c r="L1012" s="1" t="s">
        <v>1219</v>
      </c>
      <c r="M1012" s="102" t="s">
        <v>4122</v>
      </c>
      <c r="N1012" s="1" t="s">
        <v>1456</v>
      </c>
      <c r="O1012" s="1" t="s">
        <v>4116</v>
      </c>
      <c r="P1012" s="1" t="s">
        <v>457</v>
      </c>
      <c r="Q1012" s="97">
        <f>IFERROR(INDEX(BP:BP, MATCH(R1012, BN:BN, 0)), "")</f>
        <v>2</v>
      </c>
      <c r="R1012" s="1" t="s">
        <v>1378</v>
      </c>
      <c r="S1012" s="1" t="s">
        <v>36</v>
      </c>
      <c r="T1012" s="1" t="s">
        <v>4134</v>
      </c>
      <c r="U1012" s="26" t="s">
        <v>22</v>
      </c>
      <c r="V1012" s="1" t="s">
        <v>22</v>
      </c>
      <c r="W1012" s="26" t="s">
        <v>22</v>
      </c>
      <c r="X1012" s="10" t="s">
        <v>22</v>
      </c>
      <c r="Y1012" s="10" t="s">
        <v>22</v>
      </c>
      <c r="Z1012" s="26" t="s">
        <v>22</v>
      </c>
      <c r="AA1012" s="26" t="s">
        <v>22</v>
      </c>
      <c r="AB1012" s="4" t="s">
        <v>22</v>
      </c>
      <c r="AC1012" s="4" t="s">
        <v>22</v>
      </c>
      <c r="BN1012" s="10" t="str">
        <v>INGETEAM SERVICE SA</v>
      </c>
      <c r="BO1012" t="s">
        <v>3878</v>
      </c>
      <c r="BP1012" cm="1">
        <f t="array" ref="BP1012">SUM(IF(FREQUENCY(IF($R$2:$R$3000=BO1012, MATCH($C$2:$C$3000, $C$2:$C$3000, 0)), ROW($C$2:$C$3000)-ROW($C$2)+1), 1))</f>
        <v>1</v>
      </c>
      <c r="BQ1012"/>
      <c r="BV1012" s="12" t="str">
        <v>INGETEAM SERVICE SA</v>
      </c>
      <c r="BW1012" cm="1">
        <f t="array" ref="BW1012">SUM(--(FREQUENCY(IF($R$2:$R$1538=BV1012, MATCH($C$2:$C$1538, $C$2:$C$1538, 0)), ROW($C$2:$C$1538)-ROW($C$2)+1)&gt;0))</f>
        <v>1</v>
      </c>
    </row>
    <row r="1013" spans="1:75" s="12" customFormat="1" ht="31.8" customHeight="1" x14ac:dyDescent="0.3">
      <c r="A1013" s="84">
        <v>17</v>
      </c>
      <c r="B1013" s="1" t="s">
        <v>3791</v>
      </c>
      <c r="C1013" s="1" t="s">
        <v>4117</v>
      </c>
      <c r="D1013" s="1" t="s">
        <v>3754</v>
      </c>
      <c r="E1013" s="1">
        <v>657690</v>
      </c>
      <c r="F1013" s="21">
        <v>42125</v>
      </c>
      <c r="G1013" s="21">
        <v>43769</v>
      </c>
      <c r="H1013" s="21" t="s">
        <v>2900</v>
      </c>
      <c r="I1013" s="1" t="s">
        <v>4120</v>
      </c>
      <c r="J1013" s="1" t="s">
        <v>4121</v>
      </c>
      <c r="K1013" s="3" t="s">
        <v>4119</v>
      </c>
      <c r="L1013" s="1" t="s">
        <v>1219</v>
      </c>
      <c r="M1013" s="102" t="s">
        <v>4122</v>
      </c>
      <c r="N1013" s="1" t="s">
        <v>1456</v>
      </c>
      <c r="O1013" s="1" t="s">
        <v>4116</v>
      </c>
      <c r="P1013" s="1" t="s">
        <v>689</v>
      </c>
      <c r="Q1013" s="97">
        <f>IFERROR(INDEX(BP:BP, MATCH(R1013, BN:BN, 0)), "")</f>
        <v>1</v>
      </c>
      <c r="R1013" s="1" t="s">
        <v>4129</v>
      </c>
      <c r="S1013" s="1" t="s">
        <v>318</v>
      </c>
      <c r="T1013" s="1" t="s">
        <v>3623</v>
      </c>
      <c r="U1013" s="26" t="s">
        <v>22</v>
      </c>
      <c r="V1013" s="1" t="s">
        <v>22</v>
      </c>
      <c r="W1013" s="26" t="s">
        <v>22</v>
      </c>
      <c r="X1013" s="10" t="s">
        <v>22</v>
      </c>
      <c r="Y1013" s="10" t="s">
        <v>22</v>
      </c>
      <c r="Z1013" s="26" t="s">
        <v>22</v>
      </c>
      <c r="AA1013" s="26" t="s">
        <v>22</v>
      </c>
      <c r="AB1013" s="4" t="s">
        <v>22</v>
      </c>
      <c r="AC1013" s="4" t="s">
        <v>22</v>
      </c>
      <c r="BN1013" s="10" t="str">
        <v>Institute of Electrical Engineering, Slovak Academy of Sciences</v>
      </c>
      <c r="BO1013" t="s">
        <v>3879</v>
      </c>
      <c r="BP1013" cm="1">
        <f t="array" ref="BP1013">SUM(IF(FREQUENCY(IF($R$2:$R$3000=BO1013, MATCH($C$2:$C$3000, $C$2:$C$3000, 0)), ROW($C$2:$C$3000)-ROW($C$2)+1), 1))</f>
        <v>1</v>
      </c>
      <c r="BQ1013"/>
      <c r="BV1013" s="12" t="str">
        <v>Institute of Electrical Engineering, Slovak Academy of Sciences</v>
      </c>
      <c r="BW1013" cm="1">
        <f t="array" ref="BW1013">SUM(--(FREQUENCY(IF($R$2:$R$1538=BV1013, MATCH($C$2:$C$1538, $C$2:$C$1538, 0)), ROW($C$2:$C$1538)-ROW($C$2)+1)&gt;0))</f>
        <v>1</v>
      </c>
    </row>
    <row r="1014" spans="1:75" s="12" customFormat="1" ht="31.8" customHeight="1" x14ac:dyDescent="0.3">
      <c r="A1014" s="84">
        <v>17</v>
      </c>
      <c r="B1014" s="1" t="s">
        <v>3791</v>
      </c>
      <c r="C1014" s="1" t="s">
        <v>4117</v>
      </c>
      <c r="D1014" s="1" t="s">
        <v>3754</v>
      </c>
      <c r="E1014" s="1">
        <v>657690</v>
      </c>
      <c r="F1014" s="21">
        <v>42125</v>
      </c>
      <c r="G1014" s="21">
        <v>43769</v>
      </c>
      <c r="H1014" s="21" t="s">
        <v>2900</v>
      </c>
      <c r="I1014" s="1" t="s">
        <v>4120</v>
      </c>
      <c r="J1014" s="1" t="s">
        <v>4121</v>
      </c>
      <c r="K1014" s="3" t="s">
        <v>4119</v>
      </c>
      <c r="L1014" s="1" t="s">
        <v>1219</v>
      </c>
      <c r="M1014" s="102" t="s">
        <v>4122</v>
      </c>
      <c r="N1014" s="1" t="s">
        <v>1456</v>
      </c>
      <c r="O1014" s="1" t="s">
        <v>4116</v>
      </c>
      <c r="P1014" s="1" t="s">
        <v>457</v>
      </c>
      <c r="Q1014" s="97">
        <f>IFERROR(INDEX(BP:BP, MATCH(R1014, BN:BN, 0)), "")</f>
        <v>1</v>
      </c>
      <c r="R1014" s="1" t="s">
        <v>360</v>
      </c>
      <c r="S1014" s="1" t="s">
        <v>38</v>
      </c>
      <c r="T1014" s="1" t="s">
        <v>4126</v>
      </c>
      <c r="U1014" s="26" t="s">
        <v>22</v>
      </c>
      <c r="V1014" s="1" t="s">
        <v>22</v>
      </c>
      <c r="W1014" s="26" t="s">
        <v>22</v>
      </c>
      <c r="X1014" s="10" t="s">
        <v>22</v>
      </c>
      <c r="Y1014" s="10" t="s">
        <v>22</v>
      </c>
      <c r="Z1014" s="26" t="s">
        <v>22</v>
      </c>
      <c r="AA1014" s="26" t="s">
        <v>22</v>
      </c>
      <c r="AB1014" s="4" t="s">
        <v>22</v>
      </c>
      <c r="AC1014" s="4" t="s">
        <v>22</v>
      </c>
      <c r="BN1014" s="10" t="str">
        <v>OERLIKON LEYBOLD VACUUM GMBH</v>
      </c>
      <c r="BO1014" t="s">
        <v>3880</v>
      </c>
      <c r="BP1014" cm="1">
        <f t="array" ref="BP1014">SUM(IF(FREQUENCY(IF($R$2:$R$3000=BO1014, MATCH($C$2:$C$3000, $C$2:$C$3000, 0)), ROW($C$2:$C$3000)-ROW($C$2)+1), 1))</f>
        <v>1</v>
      </c>
      <c r="BQ1014"/>
      <c r="BV1014" s="12" t="str">
        <v>OERLIKON LEYBOLD VACUUM GMBH</v>
      </c>
      <c r="BW1014" cm="1">
        <f t="array" ref="BW1014">SUM(--(FREQUENCY(IF($R$2:$R$1538=BV1014, MATCH($C$2:$C$1538, $C$2:$C$1538, 0)), ROW($C$2:$C$1538)-ROW($C$2)+1)&gt;0))</f>
        <v>1</v>
      </c>
    </row>
    <row r="1015" spans="1:75" s="12" customFormat="1" ht="31.8" customHeight="1" x14ac:dyDescent="0.3">
      <c r="A1015" s="84">
        <v>17</v>
      </c>
      <c r="B1015" s="1" t="s">
        <v>3791</v>
      </c>
      <c r="C1015" s="1" t="s">
        <v>4117</v>
      </c>
      <c r="D1015" s="1" t="s">
        <v>3754</v>
      </c>
      <c r="E1015" s="1">
        <v>657690</v>
      </c>
      <c r="F1015" s="21">
        <v>42125</v>
      </c>
      <c r="G1015" s="21">
        <v>43769</v>
      </c>
      <c r="H1015" s="21" t="s">
        <v>2900</v>
      </c>
      <c r="I1015" s="1" t="s">
        <v>4120</v>
      </c>
      <c r="J1015" s="1" t="s">
        <v>4121</v>
      </c>
      <c r="K1015" s="3" t="s">
        <v>4119</v>
      </c>
      <c r="L1015" s="1" t="s">
        <v>1219</v>
      </c>
      <c r="M1015" s="102" t="s">
        <v>4122</v>
      </c>
      <c r="N1015" s="1" t="s">
        <v>1456</v>
      </c>
      <c r="O1015" s="1" t="s">
        <v>4116</v>
      </c>
      <c r="P1015" s="1" t="s">
        <v>457</v>
      </c>
      <c r="Q1015" s="97">
        <f>IFERROR(INDEX(BP:BP, MATCH(R1015, BN:BN, 0)), "")</f>
        <v>1</v>
      </c>
      <c r="R1015" s="1" t="s">
        <v>4132</v>
      </c>
      <c r="S1015" s="1" t="s">
        <v>2040</v>
      </c>
      <c r="T1015" s="1" t="s">
        <v>4133</v>
      </c>
      <c r="U1015" s="26" t="s">
        <v>22</v>
      </c>
      <c r="V1015" s="1" t="s">
        <v>22</v>
      </c>
      <c r="W1015" s="26" t="s">
        <v>22</v>
      </c>
      <c r="X1015" s="10" t="s">
        <v>22</v>
      </c>
      <c r="Y1015" s="10" t="s">
        <v>22</v>
      </c>
      <c r="Z1015" s="26" t="s">
        <v>22</v>
      </c>
      <c r="AA1015" s="26" t="s">
        <v>22</v>
      </c>
      <c r="AB1015" s="4" t="s">
        <v>22</v>
      </c>
      <c r="AC1015" s="4" t="s">
        <v>22</v>
      </c>
      <c r="BN1015" s="10" t="str">
        <v>UNIVERSITY OF SOUTHAMPTON</v>
      </c>
      <c r="BO1015" t="s">
        <v>3881</v>
      </c>
      <c r="BP1015" cm="1">
        <f t="array" ref="BP1015">SUM(IF(FREQUENCY(IF($R$2:$R$3000=BO1015, MATCH($C$2:$C$3000, $C$2:$C$3000, 0)), ROW($C$2:$C$3000)-ROW($C$2)+1), 1))</f>
        <v>1</v>
      </c>
      <c r="BQ1015"/>
      <c r="BV1015" s="12" t="str">
        <v>UNIVERSITY OF SOUTHAMPTON</v>
      </c>
      <c r="BW1015" cm="1">
        <f t="array" ref="BW1015">SUM(--(FREQUENCY(IF($R$2:$R$1538=BV1015, MATCH($C$2:$C$1538, $C$2:$C$1538, 0)), ROW($C$2:$C$1538)-ROW($C$2)+1)&gt;0))</f>
        <v>1</v>
      </c>
    </row>
    <row r="1016" spans="1:75" s="12" customFormat="1" ht="31.8" customHeight="1" x14ac:dyDescent="0.3">
      <c r="A1016" s="84">
        <v>17</v>
      </c>
      <c r="B1016" s="1" t="s">
        <v>3791</v>
      </c>
      <c r="C1016" s="1" t="s">
        <v>4117</v>
      </c>
      <c r="D1016" s="1" t="s">
        <v>3754</v>
      </c>
      <c r="E1016" s="1">
        <v>657690</v>
      </c>
      <c r="F1016" s="21">
        <v>42125</v>
      </c>
      <c r="G1016" s="21">
        <v>43769</v>
      </c>
      <c r="H1016" s="21" t="s">
        <v>2900</v>
      </c>
      <c r="I1016" s="1" t="s">
        <v>4120</v>
      </c>
      <c r="J1016" s="1" t="s">
        <v>4121</v>
      </c>
      <c r="K1016" s="3" t="s">
        <v>4119</v>
      </c>
      <c r="L1016" s="1" t="s">
        <v>1219</v>
      </c>
      <c r="M1016" s="102" t="s">
        <v>4122</v>
      </c>
      <c r="N1016" s="1" t="s">
        <v>1456</v>
      </c>
      <c r="O1016" s="1" t="s">
        <v>4116</v>
      </c>
      <c r="P1016" s="1" t="s">
        <v>457</v>
      </c>
      <c r="Q1016" s="97">
        <f>IFERROR(INDEX(BP:BP, MATCH(R1016, BN:BN, 0)), "")</f>
        <v>1</v>
      </c>
      <c r="R1016" s="1" t="s">
        <v>4124</v>
      </c>
      <c r="S1016" s="1" t="s">
        <v>318</v>
      </c>
      <c r="T1016" s="1" t="s">
        <v>4125</v>
      </c>
      <c r="U1016" s="26" t="s">
        <v>22</v>
      </c>
      <c r="V1016" s="1" t="s">
        <v>22</v>
      </c>
      <c r="W1016" s="26" t="s">
        <v>22</v>
      </c>
      <c r="X1016" s="10" t="s">
        <v>22</v>
      </c>
      <c r="Y1016" s="10" t="s">
        <v>22</v>
      </c>
      <c r="Z1016" s="26" t="s">
        <v>22</v>
      </c>
      <c r="AA1016" s="26" t="s">
        <v>22</v>
      </c>
      <c r="AB1016" s="4" t="s">
        <v>22</v>
      </c>
      <c r="AC1016" s="4" t="s">
        <v>22</v>
      </c>
      <c r="BN1016" s="10" t="str">
        <v>DYNAMIC &amp; SECURITY COMPUTATIONS SL</v>
      </c>
      <c r="BO1016" t="s">
        <v>3882</v>
      </c>
      <c r="BP1016" cm="1">
        <f t="array" ref="BP1016">SUM(IF(FREQUENCY(IF($R$2:$R$3000=BO1016, MATCH($C$2:$C$3000, $C$2:$C$3000, 0)), ROW($C$2:$C$3000)-ROW($C$2)+1), 1))</f>
        <v>1</v>
      </c>
      <c r="BQ1016"/>
      <c r="BV1016" s="12" t="str">
        <v>DYNAMIC &amp; SECURITY COMPUTATIONS SL</v>
      </c>
      <c r="BW1016" cm="1">
        <f t="array" ref="BW1016">SUM(--(FREQUENCY(IF($R$2:$R$1538=BV1016, MATCH($C$2:$C$1538, $C$2:$C$1538, 0)), ROW($C$2:$C$1538)-ROW($C$2)+1)&gt;0))</f>
        <v>1</v>
      </c>
    </row>
    <row r="1017" spans="1:75" s="12" customFormat="1" ht="31.8" customHeight="1" x14ac:dyDescent="0.3">
      <c r="A1017" s="56">
        <v>4</v>
      </c>
      <c r="B1017" s="54" t="s">
        <v>3681</v>
      </c>
      <c r="C1017" s="1" t="s">
        <v>470</v>
      </c>
      <c r="D1017" s="1" t="s">
        <v>471</v>
      </c>
      <c r="E1017" s="1">
        <v>101157247</v>
      </c>
      <c r="F1017" s="21">
        <v>45536</v>
      </c>
      <c r="G1017" s="21">
        <v>46446</v>
      </c>
      <c r="H1017" s="1" t="s">
        <v>22</v>
      </c>
      <c r="I1017" s="1" t="s">
        <v>22</v>
      </c>
      <c r="J1017" s="1" t="s">
        <v>22</v>
      </c>
      <c r="K1017" s="1" t="s">
        <v>22</v>
      </c>
      <c r="L1017" s="1" t="s">
        <v>128</v>
      </c>
      <c r="M1017" s="102" t="s">
        <v>472</v>
      </c>
      <c r="N1017" s="1" t="s">
        <v>473</v>
      </c>
      <c r="O1017" s="1" t="s">
        <v>474</v>
      </c>
      <c r="P1017" s="1" t="s">
        <v>22</v>
      </c>
      <c r="Q1017" s="97">
        <f>IFERROR(INDEX(BP:BP, MATCH(R1017, BN:BN, 0)), "")</f>
        <v>2</v>
      </c>
      <c r="R1017" s="1" t="s">
        <v>481</v>
      </c>
      <c r="S1017" s="1" t="s">
        <v>132</v>
      </c>
      <c r="T1017" s="1" t="s">
        <v>22</v>
      </c>
      <c r="U1017" s="1" t="s">
        <v>22</v>
      </c>
      <c r="V1017" s="1" t="s">
        <v>22</v>
      </c>
      <c r="W1017" s="1" t="s">
        <v>22</v>
      </c>
      <c r="X1017" s="1" t="s">
        <v>22</v>
      </c>
      <c r="Y1017" s="1" t="s">
        <v>22</v>
      </c>
      <c r="Z1017" s="1" t="s">
        <v>22</v>
      </c>
      <c r="AA1017" s="1" t="s">
        <v>22</v>
      </c>
      <c r="AB1017" s="4" t="s">
        <v>22</v>
      </c>
      <c r="AC1017" s="4" t="s">
        <v>22</v>
      </c>
      <c r="BN1017" s="10" t="str">
        <v>ENERIN AS</v>
      </c>
      <c r="BO1017" t="s">
        <v>3883</v>
      </c>
      <c r="BP1017" cm="1">
        <f t="array" ref="BP1017">SUM(IF(FREQUENCY(IF($R$2:$R$3000=BO1017, MATCH($C$2:$C$3000, $C$2:$C$3000, 0)), ROW($C$2:$C$3000)-ROW($C$2)+1), 1))</f>
        <v>1</v>
      </c>
      <c r="BQ1017"/>
      <c r="BV1017" s="12" t="str">
        <v>ENERIN AS</v>
      </c>
      <c r="BW1017" cm="1">
        <f t="array" ref="BW1017">SUM(--(FREQUENCY(IF($R$2:$R$1538=BV1017, MATCH($C$2:$C$1538, $C$2:$C$1538, 0)), ROW($C$2:$C$1538)-ROW($C$2)+1)&gt;0))</f>
        <v>1</v>
      </c>
    </row>
    <row r="1018" spans="1:75" s="12" customFormat="1" ht="31.8" customHeight="1" x14ac:dyDescent="0.3">
      <c r="A1018" s="56">
        <v>4</v>
      </c>
      <c r="B1018" s="54" t="s">
        <v>3681</v>
      </c>
      <c r="C1018" s="1" t="s">
        <v>470</v>
      </c>
      <c r="D1018" s="1" t="s">
        <v>471</v>
      </c>
      <c r="E1018" s="1">
        <v>101157247</v>
      </c>
      <c r="F1018" s="21">
        <v>45536</v>
      </c>
      <c r="G1018" s="21">
        <v>46446</v>
      </c>
      <c r="H1018" s="1" t="s">
        <v>22</v>
      </c>
      <c r="I1018" s="1" t="s">
        <v>22</v>
      </c>
      <c r="J1018" s="1" t="s">
        <v>22</v>
      </c>
      <c r="K1018" s="1" t="s">
        <v>22</v>
      </c>
      <c r="L1018" s="1" t="s">
        <v>128</v>
      </c>
      <c r="M1018" s="102" t="s">
        <v>472</v>
      </c>
      <c r="N1018" s="1" t="s">
        <v>473</v>
      </c>
      <c r="O1018" s="1" t="s">
        <v>474</v>
      </c>
      <c r="P1018" s="1" t="s">
        <v>22</v>
      </c>
      <c r="Q1018" s="97">
        <f>IFERROR(INDEX(BP:BP, MATCH(R1018, BN:BN, 0)), "")</f>
        <v>1</v>
      </c>
      <c r="R1018" s="1" t="s">
        <v>482</v>
      </c>
      <c r="S1018" s="1" t="s">
        <v>132</v>
      </c>
      <c r="T1018" s="1" t="s">
        <v>22</v>
      </c>
      <c r="U1018" s="1" t="s">
        <v>22</v>
      </c>
      <c r="V1018" s="1" t="s">
        <v>22</v>
      </c>
      <c r="W1018" s="1" t="s">
        <v>22</v>
      </c>
      <c r="X1018" s="1" t="s">
        <v>22</v>
      </c>
      <c r="Y1018" s="1" t="s">
        <v>22</v>
      </c>
      <c r="Z1018" s="1" t="s">
        <v>22</v>
      </c>
      <c r="AA1018" s="1" t="s">
        <v>22</v>
      </c>
      <c r="AB1018" s="4" t="s">
        <v>22</v>
      </c>
      <c r="AC1018" s="4" t="s">
        <v>22</v>
      </c>
      <c r="BN1018" s="10" t="str">
        <v>GALAKTOKOMIKA MANDREKAS ANONYMI ETAIREIA</v>
      </c>
      <c r="BO1018" t="s">
        <v>3884</v>
      </c>
      <c r="BP1018" cm="1">
        <f t="array" ref="BP1018">SUM(IF(FREQUENCY(IF($R$2:$R$3000=BO1018, MATCH($C$2:$C$3000, $C$2:$C$3000, 0)), ROW($C$2:$C$3000)-ROW($C$2)+1), 1))</f>
        <v>1</v>
      </c>
      <c r="BQ1018"/>
      <c r="BV1018" s="12" t="str">
        <v>GALAKTOKOMIKA MANDREKAS ANONYMI ETAIREIA</v>
      </c>
      <c r="BW1018" cm="1">
        <f t="array" ref="BW1018">SUM(--(FREQUENCY(IF($R$2:$R$1538=BV1018, MATCH($C$2:$C$1538, $C$2:$C$1538, 0)), ROW($C$2:$C$1538)-ROW($C$2)+1)&gt;0))</f>
        <v>1</v>
      </c>
    </row>
    <row r="1019" spans="1:75" s="12" customFormat="1" ht="31.8" customHeight="1" x14ac:dyDescent="0.3">
      <c r="A1019" s="56">
        <v>4</v>
      </c>
      <c r="B1019" s="54" t="s">
        <v>3681</v>
      </c>
      <c r="C1019" s="1" t="s">
        <v>470</v>
      </c>
      <c r="D1019" s="1" t="s">
        <v>471</v>
      </c>
      <c r="E1019" s="1">
        <v>101157247</v>
      </c>
      <c r="F1019" s="21">
        <v>45536</v>
      </c>
      <c r="G1019" s="21">
        <v>46446</v>
      </c>
      <c r="H1019" s="1" t="s">
        <v>22</v>
      </c>
      <c r="I1019" s="1" t="s">
        <v>22</v>
      </c>
      <c r="J1019" s="1" t="s">
        <v>22</v>
      </c>
      <c r="K1019" s="1" t="s">
        <v>22</v>
      </c>
      <c r="L1019" s="1" t="s">
        <v>128</v>
      </c>
      <c r="M1019" s="102" t="s">
        <v>472</v>
      </c>
      <c r="N1019" s="1" t="s">
        <v>473</v>
      </c>
      <c r="O1019" s="1" t="s">
        <v>474</v>
      </c>
      <c r="P1019" s="1" t="s">
        <v>22</v>
      </c>
      <c r="Q1019" s="97">
        <f>IFERROR(INDEX(BP:BP, MATCH(R1019, BN:BN, 0)), "")</f>
        <v>1</v>
      </c>
      <c r="R1019" s="1" t="s">
        <v>480</v>
      </c>
      <c r="S1019" s="1" t="s">
        <v>318</v>
      </c>
      <c r="T1019" s="1" t="s">
        <v>22</v>
      </c>
      <c r="U1019" s="1" t="s">
        <v>22</v>
      </c>
      <c r="V1019" s="1" t="s">
        <v>22</v>
      </c>
      <c r="W1019" s="1" t="s">
        <v>22</v>
      </c>
      <c r="X1019" s="1" t="s">
        <v>22</v>
      </c>
      <c r="Y1019" s="1" t="s">
        <v>22</v>
      </c>
      <c r="Z1019" s="1" t="s">
        <v>22</v>
      </c>
      <c r="AA1019" s="1" t="s">
        <v>22</v>
      </c>
      <c r="AB1019" s="4" t="s">
        <v>22</v>
      </c>
      <c r="AC1019" s="4" t="s">
        <v>22</v>
      </c>
      <c r="BN1019" s="10" t="str">
        <v>INDUSTRIAL SOLAR GMBH</v>
      </c>
      <c r="BO1019" t="s">
        <v>3885</v>
      </c>
      <c r="BP1019" cm="1">
        <f t="array" ref="BP1019">SUM(IF(FREQUENCY(IF($R$2:$R$3000=BO1019, MATCH($C$2:$C$3000, $C$2:$C$3000, 0)), ROW($C$2:$C$3000)-ROW($C$2)+1), 1))</f>
        <v>1</v>
      </c>
      <c r="BQ1019"/>
      <c r="BV1019" s="12" t="str">
        <v>INDUSTRIAL SOLAR GMBH</v>
      </c>
      <c r="BW1019" cm="1">
        <f t="array" ref="BW1019">SUM(--(FREQUENCY(IF($R$2:$R$1538=BV1019, MATCH($C$2:$C$1538, $C$2:$C$1538, 0)), ROW($C$2:$C$1538)-ROW($C$2)+1)&gt;0))</f>
        <v>1</v>
      </c>
    </row>
    <row r="1020" spans="1:75" s="12" customFormat="1" ht="31.8" customHeight="1" x14ac:dyDescent="0.3">
      <c r="A1020" s="56">
        <v>4</v>
      </c>
      <c r="B1020" s="54" t="s">
        <v>3681</v>
      </c>
      <c r="C1020" s="1" t="s">
        <v>470</v>
      </c>
      <c r="D1020" s="1" t="s">
        <v>471</v>
      </c>
      <c r="E1020" s="1">
        <v>101157247</v>
      </c>
      <c r="F1020" s="21">
        <v>45536</v>
      </c>
      <c r="G1020" s="21">
        <v>46446</v>
      </c>
      <c r="H1020" s="1" t="s">
        <v>22</v>
      </c>
      <c r="I1020" s="1" t="s">
        <v>22</v>
      </c>
      <c r="J1020" s="1" t="s">
        <v>22</v>
      </c>
      <c r="K1020" s="1" t="s">
        <v>22</v>
      </c>
      <c r="L1020" s="1" t="s">
        <v>128</v>
      </c>
      <c r="M1020" s="102" t="s">
        <v>472</v>
      </c>
      <c r="N1020" s="1" t="s">
        <v>473</v>
      </c>
      <c r="O1020" s="1" t="s">
        <v>474</v>
      </c>
      <c r="P1020" s="1" t="s">
        <v>22</v>
      </c>
      <c r="Q1020" s="97">
        <f>IFERROR(INDEX(BP:BP, MATCH(R1020, BN:BN, 0)), "")</f>
        <v>1</v>
      </c>
      <c r="R1020" s="1" t="s">
        <v>475</v>
      </c>
      <c r="S1020" s="1" t="s">
        <v>318</v>
      </c>
      <c r="T1020" s="1" t="s">
        <v>22</v>
      </c>
      <c r="U1020" s="1" t="s">
        <v>476</v>
      </c>
      <c r="V1020" s="1" t="s">
        <v>22</v>
      </c>
      <c r="W1020" s="1" t="s">
        <v>477</v>
      </c>
      <c r="X1020" s="1" t="s">
        <v>445</v>
      </c>
      <c r="Y1020" s="1" t="s">
        <v>478</v>
      </c>
      <c r="Z1020" s="1">
        <v>3356219337</v>
      </c>
      <c r="AA1020" s="1" t="s">
        <v>479</v>
      </c>
      <c r="AB1020" s="4" t="s">
        <v>22</v>
      </c>
      <c r="AC1020" s="4" t="s">
        <v>22</v>
      </c>
      <c r="BN1020" s="10" t="str">
        <v>I-TES SRL</v>
      </c>
      <c r="BO1020" t="s">
        <v>3886</v>
      </c>
      <c r="BP1020" cm="1">
        <f t="array" ref="BP1020">SUM(IF(FREQUENCY(IF($R$2:$R$3000=BO1020, MATCH($C$2:$C$3000, $C$2:$C$3000, 0)), ROW($C$2:$C$3000)-ROW($C$2)+1), 1))</f>
        <v>2</v>
      </c>
      <c r="BQ1020"/>
      <c r="BV1020" s="12" t="str">
        <v>I-TES SRL</v>
      </c>
      <c r="BW1020" cm="1">
        <f t="array" ref="BW1020">SUM(--(FREQUENCY(IF($R$2:$R$1538=BV1020, MATCH($C$2:$C$1538, $C$2:$C$1538, 0)), ROW($C$2:$C$1538)-ROW($C$2)+1)&gt;0))</f>
        <v>1</v>
      </c>
    </row>
    <row r="1021" spans="1:75" s="12" customFormat="1" ht="31.8" customHeight="1" x14ac:dyDescent="0.3">
      <c r="A1021" s="58">
        <v>10</v>
      </c>
      <c r="B1021" s="57" t="s">
        <v>3687</v>
      </c>
      <c r="C1021" s="1" t="s">
        <v>742</v>
      </c>
      <c r="D1021" s="1" t="s">
        <v>743</v>
      </c>
      <c r="E1021" s="1">
        <v>101004234</v>
      </c>
      <c r="F1021" s="21">
        <v>44166</v>
      </c>
      <c r="G1021" s="21">
        <v>45260</v>
      </c>
      <c r="H1021" s="1" t="s">
        <v>22</v>
      </c>
      <c r="I1021" s="1" t="s">
        <v>744</v>
      </c>
      <c r="J1021" s="1" t="s">
        <v>22</v>
      </c>
      <c r="K1021" s="1" t="s">
        <v>22</v>
      </c>
      <c r="L1021" s="1" t="s">
        <v>745</v>
      </c>
      <c r="M1021" s="102" t="s">
        <v>746</v>
      </c>
      <c r="N1021" s="1" t="s">
        <v>747</v>
      </c>
      <c r="O1021" s="1" t="s">
        <v>748</v>
      </c>
      <c r="P1021" s="1" t="s">
        <v>457</v>
      </c>
      <c r="Q1021" s="97">
        <f>IFERROR(INDEX(BP:BP, MATCH(R1021, BN:BN, 0)), "")</f>
        <v>4</v>
      </c>
      <c r="R1021" s="1" t="s">
        <v>779</v>
      </c>
      <c r="S1021" s="1" t="s">
        <v>780</v>
      </c>
      <c r="T1021" s="1" t="s">
        <v>781</v>
      </c>
      <c r="U1021" s="1" t="s">
        <v>22</v>
      </c>
      <c r="V1021" s="1" t="s">
        <v>22</v>
      </c>
      <c r="W1021" s="1" t="s">
        <v>22</v>
      </c>
      <c r="X1021" s="1" t="s">
        <v>22</v>
      </c>
      <c r="Y1021" s="1" t="s">
        <v>22</v>
      </c>
      <c r="Z1021" s="1" t="s">
        <v>22</v>
      </c>
      <c r="AA1021" s="1" t="s">
        <v>22</v>
      </c>
      <c r="AB1021" s="4" t="s">
        <v>22</v>
      </c>
      <c r="AC1021" s="4" t="s">
        <v>22</v>
      </c>
      <c r="BN1021" s="10" t="str">
        <v>KUNGLIGA TEKNISKA HOEGSKOLAN</v>
      </c>
      <c r="BO1021" t="s">
        <v>3887</v>
      </c>
      <c r="BP1021" cm="1">
        <f t="array" ref="BP1021">SUM(IF(FREQUENCY(IF($R$2:$R$3000=BO1021, MATCH($C$2:$C$3000, $C$2:$C$3000, 0)), ROW($C$2:$C$3000)-ROW($C$2)+1), 1))</f>
        <v>1</v>
      </c>
      <c r="BQ1021"/>
      <c r="BV1021" s="12" t="str">
        <v>KUNGLIGA TEKNISKA HOEGSKOLAN</v>
      </c>
      <c r="BW1021" cm="1">
        <f t="array" ref="BW1021">SUM(--(FREQUENCY(IF($R$2:$R$1538=BV1021, MATCH($C$2:$C$1538, $C$2:$C$1538, 0)), ROW($C$2:$C$1538)-ROW($C$2)+1)&gt;0))</f>
        <v>1</v>
      </c>
    </row>
    <row r="1022" spans="1:75" ht="31.8" customHeight="1" x14ac:dyDescent="0.3">
      <c r="A1022" s="58">
        <v>10</v>
      </c>
      <c r="B1022" s="57" t="s">
        <v>3687</v>
      </c>
      <c r="C1022" s="1" t="s">
        <v>742</v>
      </c>
      <c r="D1022" s="1" t="s">
        <v>743</v>
      </c>
      <c r="E1022" s="1">
        <v>101004234</v>
      </c>
      <c r="F1022" s="21">
        <v>44166</v>
      </c>
      <c r="G1022" s="21">
        <v>45260</v>
      </c>
      <c r="H1022" s="1" t="s">
        <v>22</v>
      </c>
      <c r="I1022" s="1" t="s">
        <v>744</v>
      </c>
      <c r="J1022" s="1" t="s">
        <v>22</v>
      </c>
      <c r="K1022" s="1" t="s">
        <v>22</v>
      </c>
      <c r="L1022" s="1" t="s">
        <v>745</v>
      </c>
      <c r="M1022" s="102" t="s">
        <v>746</v>
      </c>
      <c r="N1022" s="1" t="s">
        <v>747</v>
      </c>
      <c r="O1022" s="1" t="s">
        <v>748</v>
      </c>
      <c r="P1022" s="1" t="s">
        <v>457</v>
      </c>
      <c r="Q1022" s="97">
        <f>IFERROR(INDEX(BP:BP, MATCH(R1022, BN:BN, 0)), "")</f>
        <v>2</v>
      </c>
      <c r="R1022" s="1" t="s">
        <v>784</v>
      </c>
      <c r="S1022" s="1" t="s">
        <v>318</v>
      </c>
      <c r="T1022" s="1" t="s">
        <v>785</v>
      </c>
      <c r="U1022" s="1" t="s">
        <v>22</v>
      </c>
      <c r="V1022" s="1" t="s">
        <v>22</v>
      </c>
      <c r="W1022" s="1" t="s">
        <v>22</v>
      </c>
      <c r="X1022" s="1" t="s">
        <v>22</v>
      </c>
      <c r="Y1022" s="1" t="s">
        <v>22</v>
      </c>
      <c r="Z1022" s="1" t="s">
        <v>22</v>
      </c>
      <c r="AA1022" s="1" t="s">
        <v>22</v>
      </c>
      <c r="AB1022" s="1" t="s">
        <v>22</v>
      </c>
      <c r="AC1022" s="4" t="s">
        <v>22</v>
      </c>
      <c r="BN1022" s="28" t="str">
        <v>LASER CONSULT MUSZAKI-TUDOMANYOS ES GAZDASAGI TANACSADO KORLATOLT FELELOSSEGU TARSASAG</v>
      </c>
      <c r="BO1022" t="s">
        <v>3894</v>
      </c>
      <c r="BP1022" cm="1">
        <f t="array" ref="BP1022">SUM(IF(FREQUENCY(IF($R$2:$R$3000=BO1022, MATCH($C$2:$C$3000, $C$2:$C$3000, 0)), ROW($C$2:$C$3000)-ROW($C$2)+1), 1))</f>
        <v>1</v>
      </c>
      <c r="BV1022" t="str">
        <v>LASER CONSULT MUSZAKI-TUDOMANYOS ES GAZDASAGI TANACSADO KORLATOLT FELELOSSEGU TARSASAG</v>
      </c>
      <c r="BW1022" cm="1">
        <f t="array" ref="BW1022">SUM(--(FREQUENCY(IF($R$2:$R$1538=BV1022, MATCH($C$2:$C$1538, $C$2:$C$1538, 0)), ROW($C$2:$C$1538)-ROW($C$2)+1)&gt;0))</f>
        <v>1</v>
      </c>
    </row>
    <row r="1023" spans="1:75" ht="31.8" customHeight="1" x14ac:dyDescent="0.3">
      <c r="A1023" s="58">
        <v>10</v>
      </c>
      <c r="B1023" s="57" t="s">
        <v>3687</v>
      </c>
      <c r="C1023" s="1" t="s">
        <v>742</v>
      </c>
      <c r="D1023" s="1" t="s">
        <v>743</v>
      </c>
      <c r="E1023" s="1">
        <v>101004234</v>
      </c>
      <c r="F1023" s="21">
        <v>44166</v>
      </c>
      <c r="G1023" s="21">
        <v>45260</v>
      </c>
      <c r="H1023" s="1" t="s">
        <v>22</v>
      </c>
      <c r="I1023" s="1" t="s">
        <v>744</v>
      </c>
      <c r="J1023" s="1" t="s">
        <v>22</v>
      </c>
      <c r="K1023" s="1" t="s">
        <v>22</v>
      </c>
      <c r="L1023" s="1" t="s">
        <v>745</v>
      </c>
      <c r="M1023" s="102" t="s">
        <v>746</v>
      </c>
      <c r="N1023" s="1" t="s">
        <v>747</v>
      </c>
      <c r="O1023" s="1" t="s">
        <v>748</v>
      </c>
      <c r="P1023" s="1" t="s">
        <v>457</v>
      </c>
      <c r="Q1023" s="97">
        <f>IFERROR(INDEX(BP:BP, MATCH(R1023, BN:BN, 0)), "")</f>
        <v>1</v>
      </c>
      <c r="R1023" s="1" t="s">
        <v>771</v>
      </c>
      <c r="S1023" s="1" t="s">
        <v>38</v>
      </c>
      <c r="T1023" s="1" t="s">
        <v>772</v>
      </c>
      <c r="U1023" s="1" t="s">
        <v>22</v>
      </c>
      <c r="V1023" s="1" t="s">
        <v>22</v>
      </c>
      <c r="W1023" s="1" t="s">
        <v>22</v>
      </c>
      <c r="X1023" s="1" t="s">
        <v>22</v>
      </c>
      <c r="Y1023" s="1" t="s">
        <v>22</v>
      </c>
      <c r="Z1023" s="1" t="s">
        <v>22</v>
      </c>
      <c r="AA1023" s="1" t="s">
        <v>22</v>
      </c>
      <c r="AB1023" s="4" t="s">
        <v>22</v>
      </c>
      <c r="AC1023" s="4" t="s">
        <v>22</v>
      </c>
      <c r="BN1023" s="33" t="str">
        <v>PELAGIA AS</v>
      </c>
      <c r="BO1023" t="s">
        <v>3900</v>
      </c>
      <c r="BP1023" cm="1">
        <f t="array" ref="BP1023">SUM(IF(FREQUENCY(IF($R$2:$R$3000=BO1023, MATCH($C$2:$C$3000, $C$2:$C$3000, 0)), ROW($C$2:$C$3000)-ROW($C$2)+1), 1))</f>
        <v>1</v>
      </c>
      <c r="BV1023" t="str">
        <v>PELAGIA AS</v>
      </c>
      <c r="BW1023" cm="1">
        <f t="array" ref="BW1023">SUM(--(FREQUENCY(IF($R$2:$R$1538=BV1023, MATCH($C$2:$C$1538, $C$2:$C$1538, 0)), ROW($C$2:$C$1538)-ROW($C$2)+1)&gt;0))</f>
        <v>1</v>
      </c>
    </row>
    <row r="1024" spans="1:75" ht="31.8" customHeight="1" x14ac:dyDescent="0.3">
      <c r="A1024" s="58">
        <v>10</v>
      </c>
      <c r="B1024" s="57" t="s">
        <v>3687</v>
      </c>
      <c r="C1024" s="1" t="s">
        <v>742</v>
      </c>
      <c r="D1024" s="1" t="s">
        <v>743</v>
      </c>
      <c r="E1024" s="1">
        <v>101004234</v>
      </c>
      <c r="F1024" s="21">
        <v>44166</v>
      </c>
      <c r="G1024" s="21">
        <v>45260</v>
      </c>
      <c r="H1024" s="1" t="s">
        <v>22</v>
      </c>
      <c r="I1024" s="1" t="s">
        <v>744</v>
      </c>
      <c r="J1024" s="1" t="s">
        <v>22</v>
      </c>
      <c r="K1024" s="1" t="s">
        <v>22</v>
      </c>
      <c r="L1024" s="1" t="s">
        <v>745</v>
      </c>
      <c r="M1024" s="102" t="s">
        <v>746</v>
      </c>
      <c r="N1024" s="1" t="s">
        <v>747</v>
      </c>
      <c r="O1024" s="1" t="s">
        <v>748</v>
      </c>
      <c r="P1024" s="1" t="s">
        <v>457</v>
      </c>
      <c r="Q1024" s="97">
        <f>IFERROR(INDEX(BP:BP, MATCH(R1024, BN:BN, 0)), "")</f>
        <v>1</v>
      </c>
      <c r="R1024" s="1" t="s">
        <v>777</v>
      </c>
      <c r="S1024" s="1" t="s">
        <v>36</v>
      </c>
      <c r="T1024" s="1" t="s">
        <v>778</v>
      </c>
      <c r="U1024" s="1" t="s">
        <v>22</v>
      </c>
      <c r="V1024" s="1" t="s">
        <v>22</v>
      </c>
      <c r="W1024" s="1" t="s">
        <v>22</v>
      </c>
      <c r="X1024" s="1" t="s">
        <v>22</v>
      </c>
      <c r="Y1024" s="1" t="s">
        <v>22</v>
      </c>
      <c r="Z1024" s="1" t="s">
        <v>22</v>
      </c>
      <c r="AA1024" s="1" t="s">
        <v>22</v>
      </c>
      <c r="AB1024" s="4" t="s">
        <v>22</v>
      </c>
      <c r="AC1024" s="4" t="s">
        <v>22</v>
      </c>
      <c r="BN1024" s="33" t="str">
        <v>RTDS - VEREIN ZUR FORDERUNG DER KOMMUNIKATION UND VERMITTLUNG VON FORSCHUNG, TECHNOLOGIE UND INNOVATION (RTDS VEREIN, ENGL. RTDS ASSOCIATION)</v>
      </c>
      <c r="BO1024" t="s">
        <v>3901</v>
      </c>
      <c r="BP1024" cm="1">
        <f t="array" ref="BP1024">SUM(IF(FREQUENCY(IF($R$2:$R$3000=BO1024, MATCH($C$2:$C$3000, $C$2:$C$3000, 0)), ROW($C$2:$C$3000)-ROW($C$2)+1), 1))</f>
        <v>1</v>
      </c>
      <c r="BV1024" t="str">
        <v>RTDS - VEREIN ZUR FORDERUNG DER KOMMUNIKATION UND VERMITTLUNG VON FORSCHUNG, TECHNOLOGIE UND INNOVATION (RTDS VEREIN, ENGL. RTDS ASSOCIATION)</v>
      </c>
      <c r="BW1024" cm="1">
        <f t="array" ref="BW1024">SUM(--(FREQUENCY(IF($R$2:$R$1538=BV1024, MATCH($C$2:$C$1538, $C$2:$C$1538, 0)), ROW($C$2:$C$1538)-ROW($C$2)+1)&gt;0))</f>
        <v>1</v>
      </c>
    </row>
    <row r="1025" spans="1:75" ht="31.8" customHeight="1" x14ac:dyDescent="0.3">
      <c r="A1025" s="58">
        <v>10</v>
      </c>
      <c r="B1025" s="57" t="s">
        <v>3687</v>
      </c>
      <c r="C1025" s="1" t="s">
        <v>742</v>
      </c>
      <c r="D1025" s="1" t="s">
        <v>743</v>
      </c>
      <c r="E1025" s="1">
        <v>101004234</v>
      </c>
      <c r="F1025" s="21">
        <v>44166</v>
      </c>
      <c r="G1025" s="21">
        <v>45260</v>
      </c>
      <c r="H1025" s="1" t="s">
        <v>22</v>
      </c>
      <c r="I1025" s="1" t="s">
        <v>744</v>
      </c>
      <c r="J1025" s="1" t="s">
        <v>22</v>
      </c>
      <c r="K1025" s="1" t="s">
        <v>22</v>
      </c>
      <c r="L1025" s="1" t="s">
        <v>745</v>
      </c>
      <c r="M1025" s="102" t="s">
        <v>746</v>
      </c>
      <c r="N1025" s="1" t="s">
        <v>747</v>
      </c>
      <c r="O1025" s="1" t="s">
        <v>748</v>
      </c>
      <c r="P1025" s="1" t="s">
        <v>457</v>
      </c>
      <c r="Q1025" s="97">
        <f>IFERROR(INDEX(BP:BP, MATCH(R1025, BN:BN, 0)), "")</f>
        <v>1</v>
      </c>
      <c r="R1025" s="1" t="s">
        <v>775</v>
      </c>
      <c r="S1025" s="1" t="s">
        <v>318</v>
      </c>
      <c r="T1025" s="1" t="s">
        <v>776</v>
      </c>
      <c r="U1025" s="1" t="s">
        <v>22</v>
      </c>
      <c r="V1025" s="1" t="s">
        <v>22</v>
      </c>
      <c r="W1025" s="1" t="s">
        <v>22</v>
      </c>
      <c r="X1025" s="1" t="s">
        <v>22</v>
      </c>
      <c r="Y1025" s="1" t="s">
        <v>22</v>
      </c>
      <c r="Z1025" s="1" t="s">
        <v>22</v>
      </c>
      <c r="AA1025" s="1" t="s">
        <v>22</v>
      </c>
      <c r="AB1025" s="4" t="s">
        <v>22</v>
      </c>
      <c r="AC1025" s="4" t="s">
        <v>22</v>
      </c>
      <c r="BN1025" s="33" t="str">
        <v>UNIVERSIDAD DE LLEIDA</v>
      </c>
      <c r="BO1025" t="s">
        <v>3903</v>
      </c>
      <c r="BP1025" cm="1">
        <f t="array" ref="BP1025">SUM(IF(FREQUENCY(IF($R$2:$R$3000=BO1025, MATCH($C$2:$C$3000, $C$2:$C$3000, 0)), ROW($C$2:$C$3000)-ROW($C$2)+1), 1))</f>
        <v>1</v>
      </c>
      <c r="BV1025" t="str">
        <v>UNIVERSIDAD DE LLEIDA</v>
      </c>
      <c r="BW1025" cm="1">
        <f t="array" ref="BW1025">SUM(--(FREQUENCY(IF($R$2:$R$1538=BV1025, MATCH($C$2:$C$1538, $C$2:$C$1538, 0)), ROW($C$2:$C$1538)-ROW($C$2)+1)&gt;0))</f>
        <v>1</v>
      </c>
    </row>
    <row r="1026" spans="1:75" ht="31.8" customHeight="1" x14ac:dyDescent="0.3">
      <c r="A1026" s="58">
        <v>10</v>
      </c>
      <c r="B1026" s="57" t="s">
        <v>3687</v>
      </c>
      <c r="C1026" s="1" t="s">
        <v>742</v>
      </c>
      <c r="D1026" s="1" t="s">
        <v>743</v>
      </c>
      <c r="E1026" s="1">
        <v>101004234</v>
      </c>
      <c r="F1026" s="21">
        <v>44166</v>
      </c>
      <c r="G1026" s="21">
        <v>45260</v>
      </c>
      <c r="H1026" s="1" t="s">
        <v>22</v>
      </c>
      <c r="I1026" s="1" t="s">
        <v>744</v>
      </c>
      <c r="J1026" s="1" t="s">
        <v>22</v>
      </c>
      <c r="K1026" s="1" t="s">
        <v>22</v>
      </c>
      <c r="L1026" s="1" t="s">
        <v>745</v>
      </c>
      <c r="M1026" s="102" t="s">
        <v>746</v>
      </c>
      <c r="N1026" s="1" t="s">
        <v>747</v>
      </c>
      <c r="O1026" s="1" t="s">
        <v>748</v>
      </c>
      <c r="P1026" s="1" t="s">
        <v>457</v>
      </c>
      <c r="Q1026" s="97">
        <f>IFERROR(INDEX(BP:BP, MATCH(R1026, BN:BN, 0)), "")</f>
        <v>2</v>
      </c>
      <c r="R1026" s="1" t="s">
        <v>325</v>
      </c>
      <c r="S1026" s="1" t="s">
        <v>38</v>
      </c>
      <c r="T1026" s="1" t="s">
        <v>759</v>
      </c>
      <c r="U1026" s="1" t="s">
        <v>22</v>
      </c>
      <c r="V1026" s="1" t="s">
        <v>22</v>
      </c>
      <c r="W1026" s="1" t="s">
        <v>22</v>
      </c>
      <c r="X1026" s="1" t="s">
        <v>22</v>
      </c>
      <c r="Y1026" s="1" t="s">
        <v>22</v>
      </c>
      <c r="Z1026" s="1" t="s">
        <v>22</v>
      </c>
      <c r="AA1026" s="1" t="s">
        <v>22</v>
      </c>
      <c r="AB1026" s="4" t="s">
        <v>22</v>
      </c>
      <c r="AC1026" s="4" t="s">
        <v>22</v>
      </c>
      <c r="BN1026" s="33" t="str">
        <v>UNIVERSIDAD NACIONAL DE EDUCACION A DISTANCIA</v>
      </c>
      <c r="BO1026" t="s">
        <v>3906</v>
      </c>
      <c r="BP1026" cm="1">
        <f t="array" ref="BP1026">SUM(IF(FREQUENCY(IF($R$2:$R$3000=BO1026, MATCH($C$2:$C$3000, $C$2:$C$3000, 0)), ROW($C$2:$C$3000)-ROW($C$2)+1), 1))</f>
        <v>1</v>
      </c>
      <c r="BV1026" t="str">
        <v>UNIVERSIDAD NACIONAL DE EDUCACION A DISTANCIA</v>
      </c>
      <c r="BW1026" cm="1">
        <f t="array" ref="BW1026">SUM(--(FREQUENCY(IF($R$2:$R$1538=BV1026, MATCH($C$2:$C$1538, $C$2:$C$1538, 0)), ROW($C$2:$C$1538)-ROW($C$2)+1)&gt;0))</f>
        <v>1</v>
      </c>
    </row>
    <row r="1027" spans="1:75" ht="31.8" customHeight="1" x14ac:dyDescent="0.3">
      <c r="A1027" s="58">
        <v>10</v>
      </c>
      <c r="B1027" s="57" t="s">
        <v>3687</v>
      </c>
      <c r="C1027" s="1" t="s">
        <v>742</v>
      </c>
      <c r="D1027" s="1" t="s">
        <v>743</v>
      </c>
      <c r="E1027" s="1">
        <v>101004234</v>
      </c>
      <c r="F1027" s="21">
        <v>44166</v>
      </c>
      <c r="G1027" s="21">
        <v>45260</v>
      </c>
      <c r="H1027" s="1" t="s">
        <v>22</v>
      </c>
      <c r="I1027" s="1" t="s">
        <v>744</v>
      </c>
      <c r="J1027" s="1" t="s">
        <v>22</v>
      </c>
      <c r="K1027" s="1" t="s">
        <v>22</v>
      </c>
      <c r="L1027" s="1" t="s">
        <v>745</v>
      </c>
      <c r="M1027" s="102" t="s">
        <v>746</v>
      </c>
      <c r="N1027" s="1" t="s">
        <v>747</v>
      </c>
      <c r="O1027" s="1" t="s">
        <v>748</v>
      </c>
      <c r="P1027" s="1" t="s">
        <v>457</v>
      </c>
      <c r="Q1027" s="97">
        <f>IFERROR(INDEX(BP:BP, MATCH(R1027, BN:BN, 0)), "")</f>
        <v>1</v>
      </c>
      <c r="R1027" s="1" t="s">
        <v>764</v>
      </c>
      <c r="S1027" s="1" t="s">
        <v>318</v>
      </c>
      <c r="T1027" s="1" t="s">
        <v>765</v>
      </c>
      <c r="U1027" s="1" t="s">
        <v>22</v>
      </c>
      <c r="V1027" s="1" t="s">
        <v>22</v>
      </c>
      <c r="W1027" s="1" t="s">
        <v>22</v>
      </c>
      <c r="X1027" s="1" t="s">
        <v>22</v>
      </c>
      <c r="Y1027" s="1" t="s">
        <v>22</v>
      </c>
      <c r="Z1027" s="1" t="s">
        <v>22</v>
      </c>
      <c r="AA1027" s="1" t="s">
        <v>22</v>
      </c>
      <c r="AB1027" s="4" t="s">
        <v>22</v>
      </c>
      <c r="AC1027" s="4" t="s">
        <v>22</v>
      </c>
      <c r="BN1027" s="33" t="str">
        <v>UNIVERSITY OF NEWCASTLE UPON TYNE</v>
      </c>
      <c r="BO1027" t="s">
        <v>3909</v>
      </c>
      <c r="BP1027" cm="1">
        <f t="array" ref="BP1027">SUM(IF(FREQUENCY(IF($R$2:$R$3000=BO1027, MATCH($C$2:$C$3000, $C$2:$C$3000, 0)), ROW($C$2:$C$3000)-ROW($C$2)+1), 1))</f>
        <v>1</v>
      </c>
      <c r="BV1027" t="str">
        <v>UNIVERSITY OF NEWCASTLE UPON TYNE</v>
      </c>
      <c r="BW1027" cm="1">
        <f t="array" ref="BW1027">SUM(--(FREQUENCY(IF($R$2:$R$1538=BV1027, MATCH($C$2:$C$1538, $C$2:$C$1538, 0)), ROW($C$2:$C$1538)-ROW($C$2)+1)&gt;0))</f>
        <v>1</v>
      </c>
    </row>
    <row r="1028" spans="1:75" ht="31.8" customHeight="1" x14ac:dyDescent="0.3">
      <c r="A1028" s="58">
        <v>10</v>
      </c>
      <c r="B1028" s="57" t="s">
        <v>3687</v>
      </c>
      <c r="C1028" s="1" t="s">
        <v>742</v>
      </c>
      <c r="D1028" s="1" t="s">
        <v>743</v>
      </c>
      <c r="E1028" s="1">
        <v>101004234</v>
      </c>
      <c r="F1028" s="21">
        <v>44166</v>
      </c>
      <c r="G1028" s="21">
        <v>45260</v>
      </c>
      <c r="H1028" s="1" t="s">
        <v>22</v>
      </c>
      <c r="I1028" s="1" t="s">
        <v>744</v>
      </c>
      <c r="J1028" s="1" t="s">
        <v>22</v>
      </c>
      <c r="K1028" s="1" t="s">
        <v>22</v>
      </c>
      <c r="L1028" s="1" t="s">
        <v>745</v>
      </c>
      <c r="M1028" s="102" t="s">
        <v>746</v>
      </c>
      <c r="N1028" s="1" t="s">
        <v>747</v>
      </c>
      <c r="O1028" s="1" t="s">
        <v>748</v>
      </c>
      <c r="P1028" s="1" t="s">
        <v>457</v>
      </c>
      <c r="Q1028" s="97">
        <f>IFERROR(INDEX(BP:BP, MATCH(R1028, BN:BN, 0)), "")</f>
        <v>1</v>
      </c>
      <c r="R1028" s="1" t="s">
        <v>762</v>
      </c>
      <c r="S1028" s="1" t="s">
        <v>132</v>
      </c>
      <c r="T1028" s="1" t="s">
        <v>763</v>
      </c>
      <c r="U1028" s="1" t="s">
        <v>22</v>
      </c>
      <c r="V1028" s="1" t="s">
        <v>22</v>
      </c>
      <c r="W1028" s="1" t="s">
        <v>22</v>
      </c>
      <c r="X1028" s="1" t="s">
        <v>22</v>
      </c>
      <c r="Y1028" s="1" t="s">
        <v>22</v>
      </c>
      <c r="Z1028" s="1" t="s">
        <v>22</v>
      </c>
      <c r="AA1028" s="1" t="s">
        <v>22</v>
      </c>
      <c r="AB1028" s="4" t="s">
        <v>22</v>
      </c>
      <c r="AC1028" s="4" t="s">
        <v>22</v>
      </c>
      <c r="BN1028" s="33" t="str">
        <v>WIZ DEVELOPMENT &amp; SERVICES SRL</v>
      </c>
      <c r="BO1028" t="s">
        <v>3911</v>
      </c>
      <c r="BP1028" cm="1">
        <f t="array" ref="BP1028">SUM(IF(FREQUENCY(IF($R$2:$R$3000=BO1028, MATCH($C$2:$C$3000, $C$2:$C$3000, 0)), ROW($C$2:$C$3000)-ROW($C$2)+1), 1))</f>
        <v>1</v>
      </c>
      <c r="BV1028" t="str">
        <v>WIZ DEVELOPMENT &amp; SERVICES SRL</v>
      </c>
      <c r="BW1028" cm="1">
        <f t="array" ref="BW1028">SUM(--(FREQUENCY(IF($R$2:$R$1538=BV1028, MATCH($C$2:$C$1538, $C$2:$C$1538, 0)), ROW($C$2:$C$1538)-ROW($C$2)+1)&gt;0))</f>
        <v>1</v>
      </c>
    </row>
    <row r="1029" spans="1:75" ht="31.8" customHeight="1" x14ac:dyDescent="0.3">
      <c r="A1029" s="58">
        <v>10</v>
      </c>
      <c r="B1029" s="57" t="s">
        <v>3687</v>
      </c>
      <c r="C1029" s="1" t="s">
        <v>742</v>
      </c>
      <c r="D1029" s="1" t="s">
        <v>743</v>
      </c>
      <c r="E1029" s="1">
        <v>101004234</v>
      </c>
      <c r="F1029" s="21">
        <v>44166</v>
      </c>
      <c r="G1029" s="21">
        <v>45260</v>
      </c>
      <c r="H1029" s="1" t="s">
        <v>22</v>
      </c>
      <c r="I1029" s="1" t="s">
        <v>744</v>
      </c>
      <c r="J1029" s="1" t="s">
        <v>22</v>
      </c>
      <c r="K1029" s="1" t="s">
        <v>22</v>
      </c>
      <c r="L1029" s="1" t="s">
        <v>745</v>
      </c>
      <c r="M1029" s="102" t="s">
        <v>746</v>
      </c>
      <c r="N1029" s="1" t="s">
        <v>747</v>
      </c>
      <c r="O1029" s="1" t="s">
        <v>748</v>
      </c>
      <c r="P1029" s="1" t="s">
        <v>457</v>
      </c>
      <c r="Q1029" s="97">
        <f>IFERROR(INDEX(BP:BP, MATCH(R1029, BN:BN, 0)), "")</f>
        <v>1</v>
      </c>
      <c r="R1029" s="1" t="s">
        <v>773</v>
      </c>
      <c r="S1029" s="1" t="s">
        <v>132</v>
      </c>
      <c r="T1029" s="1" t="s">
        <v>774</v>
      </c>
      <c r="U1029" s="1" t="s">
        <v>22</v>
      </c>
      <c r="V1029" s="1" t="s">
        <v>22</v>
      </c>
      <c r="W1029" s="1" t="s">
        <v>22</v>
      </c>
      <c r="X1029" s="1" t="s">
        <v>22</v>
      </c>
      <c r="Y1029" s="1" t="s">
        <v>22</v>
      </c>
      <c r="Z1029" s="1" t="s">
        <v>22</v>
      </c>
      <c r="AA1029" s="1" t="s">
        <v>22</v>
      </c>
      <c r="AB1029" s="4" t="s">
        <v>22</v>
      </c>
      <c r="AC1029" s="4" t="s">
        <v>22</v>
      </c>
      <c r="BN1029" s="33" t="str">
        <v>IMAR - INSTITUTO DO MAR</v>
      </c>
      <c r="BO1029" t="s">
        <v>3914</v>
      </c>
      <c r="BP1029" cm="1">
        <f t="array" ref="BP1029">SUM(IF(FREQUENCY(IF($R$2:$R$3000=BO1029, MATCH($C$2:$C$3000, $C$2:$C$3000, 0)), ROW($C$2:$C$3000)-ROW($C$2)+1), 1))</f>
        <v>1</v>
      </c>
      <c r="BV1029" t="str">
        <v>IMAR - INSTITUTO DO MAR</v>
      </c>
      <c r="BW1029" cm="1">
        <f t="array" ref="BW1029">SUM(--(FREQUENCY(IF($R$2:$R$1538=BV1029, MATCH($C$2:$C$1538, $C$2:$C$1538, 0)), ROW($C$2:$C$1538)-ROW($C$2)+1)&gt;0))</f>
        <v>1</v>
      </c>
    </row>
    <row r="1030" spans="1:75" ht="31.8" customHeight="1" x14ac:dyDescent="0.3">
      <c r="A1030" s="58">
        <v>10</v>
      </c>
      <c r="B1030" s="57" t="s">
        <v>3687</v>
      </c>
      <c r="C1030" s="1" t="s">
        <v>742</v>
      </c>
      <c r="D1030" s="1" t="s">
        <v>743</v>
      </c>
      <c r="E1030" s="1">
        <v>101004234</v>
      </c>
      <c r="F1030" s="21">
        <v>44166</v>
      </c>
      <c r="G1030" s="21">
        <v>45260</v>
      </c>
      <c r="H1030" s="1" t="s">
        <v>22</v>
      </c>
      <c r="I1030" s="1" t="s">
        <v>744</v>
      </c>
      <c r="J1030" s="1" t="s">
        <v>22</v>
      </c>
      <c r="K1030" s="1" t="s">
        <v>22</v>
      </c>
      <c r="L1030" s="1" t="s">
        <v>745</v>
      </c>
      <c r="M1030" s="102" t="s">
        <v>746</v>
      </c>
      <c r="N1030" s="1" t="s">
        <v>747</v>
      </c>
      <c r="O1030" s="1" t="s">
        <v>748</v>
      </c>
      <c r="P1030" s="1" t="s">
        <v>457</v>
      </c>
      <c r="Q1030" s="97">
        <f>IFERROR(INDEX(BP:BP, MATCH(R1030, BN:BN, 0)), "")</f>
        <v>1</v>
      </c>
      <c r="R1030" s="1" t="s">
        <v>760</v>
      </c>
      <c r="S1030" s="1" t="s">
        <v>132</v>
      </c>
      <c r="T1030" s="1" t="s">
        <v>761</v>
      </c>
      <c r="U1030" s="1" t="s">
        <v>22</v>
      </c>
      <c r="V1030" s="1" t="s">
        <v>22</v>
      </c>
      <c r="W1030" s="1" t="s">
        <v>22</v>
      </c>
      <c r="X1030" s="1" t="s">
        <v>22</v>
      </c>
      <c r="Y1030" s="1" t="s">
        <v>22</v>
      </c>
      <c r="Z1030" s="1" t="s">
        <v>22</v>
      </c>
      <c r="AA1030" s="1" t="s">
        <v>22</v>
      </c>
      <c r="AB1030" s="4" t="s">
        <v>22</v>
      </c>
      <c r="AC1030" s="4" t="s">
        <v>22</v>
      </c>
      <c r="BN1030" s="33" t="str">
        <v>THE UNIVERSITY COURT OF THE UNIVERSITY OF ST ANDREWS</v>
      </c>
      <c r="BO1030" t="s">
        <v>3916</v>
      </c>
      <c r="BP1030" cm="1">
        <f t="array" ref="BP1030">SUM(IF(FREQUENCY(IF($R$2:$R$3000=BO1030, MATCH($C$2:$C$3000, $C$2:$C$3000, 0)), ROW($C$2:$C$3000)-ROW($C$2)+1), 1))</f>
        <v>1</v>
      </c>
      <c r="BV1030" t="str">
        <v>THE UNIVERSITY COURT OF THE UNIVERSITY OF ST ANDREWS</v>
      </c>
      <c r="BW1030" cm="1">
        <f t="array" ref="BW1030">SUM(--(FREQUENCY(IF($R$2:$R$1538=BV1030, MATCH($C$2:$C$1538, $C$2:$C$1538, 0)), ROW($C$2:$C$1538)-ROW($C$2)+1)&gt;0))</f>
        <v>1</v>
      </c>
    </row>
    <row r="1031" spans="1:75" ht="31.8" customHeight="1" x14ac:dyDescent="0.3">
      <c r="A1031" s="58">
        <v>10</v>
      </c>
      <c r="B1031" s="57" t="s">
        <v>3687</v>
      </c>
      <c r="C1031" s="1" t="s">
        <v>742</v>
      </c>
      <c r="D1031" s="1" t="s">
        <v>743</v>
      </c>
      <c r="E1031" s="1">
        <v>101004234</v>
      </c>
      <c r="F1031" s="21">
        <v>44166</v>
      </c>
      <c r="G1031" s="21">
        <v>45260</v>
      </c>
      <c r="H1031" s="1" t="s">
        <v>22</v>
      </c>
      <c r="I1031" s="1" t="s">
        <v>744</v>
      </c>
      <c r="J1031" s="1" t="s">
        <v>22</v>
      </c>
      <c r="K1031" s="1" t="s">
        <v>22</v>
      </c>
      <c r="L1031" s="1" t="s">
        <v>745</v>
      </c>
      <c r="M1031" s="102" t="s">
        <v>746</v>
      </c>
      <c r="N1031" s="1" t="s">
        <v>747</v>
      </c>
      <c r="O1031" s="1" t="s">
        <v>748</v>
      </c>
      <c r="P1031" s="1" t="s">
        <v>457</v>
      </c>
      <c r="Q1031" s="97">
        <f>IFERROR(INDEX(BP:BP, MATCH(R1031, BN:BN, 0)), "")</f>
        <v>2</v>
      </c>
      <c r="R1031" s="1" t="s">
        <v>755</v>
      </c>
      <c r="S1031" s="1" t="s">
        <v>61</v>
      </c>
      <c r="T1031" s="1" t="s">
        <v>756</v>
      </c>
      <c r="U1031" s="1" t="s">
        <v>22</v>
      </c>
      <c r="V1031" s="1" t="s">
        <v>22</v>
      </c>
      <c r="W1031" s="1" t="s">
        <v>22</v>
      </c>
      <c r="X1031" s="1" t="s">
        <v>22</v>
      </c>
      <c r="Y1031" s="1" t="s">
        <v>22</v>
      </c>
      <c r="Z1031" s="1" t="s">
        <v>22</v>
      </c>
      <c r="AA1031" s="1" t="s">
        <v>22</v>
      </c>
      <c r="AB1031" s="4" t="s">
        <v>22</v>
      </c>
      <c r="AC1031" s="4" t="s">
        <v>22</v>
      </c>
      <c r="BN1031" s="33" t="str">
        <v>UNIVERSITAET BREMEN</v>
      </c>
      <c r="BO1031" t="s">
        <v>3919</v>
      </c>
      <c r="BP1031" cm="1">
        <f t="array" ref="BP1031">SUM(IF(FREQUENCY(IF($R$2:$R$3000=BO1031, MATCH($C$2:$C$3000, $C$2:$C$3000, 0)), ROW($C$2:$C$3000)-ROW($C$2)+1), 1))</f>
        <v>1</v>
      </c>
      <c r="BV1031" t="str">
        <v>UNIVERSITAET BREMEN</v>
      </c>
      <c r="BW1031" cm="1">
        <f t="array" ref="BW1031">SUM(--(FREQUENCY(IF($R$2:$R$1538=BV1031, MATCH($C$2:$C$1538, $C$2:$C$1538, 0)), ROW($C$2:$C$1538)-ROW($C$2)+1)&gt;0))</f>
        <v>1</v>
      </c>
    </row>
    <row r="1032" spans="1:75" ht="31.8" customHeight="1" x14ac:dyDescent="0.3">
      <c r="A1032" s="58">
        <v>10</v>
      </c>
      <c r="B1032" s="57" t="s">
        <v>3687</v>
      </c>
      <c r="C1032" s="1" t="s">
        <v>742</v>
      </c>
      <c r="D1032" s="1" t="s">
        <v>743</v>
      </c>
      <c r="E1032" s="1">
        <v>101004234</v>
      </c>
      <c r="F1032" s="21">
        <v>44166</v>
      </c>
      <c r="G1032" s="21">
        <v>45260</v>
      </c>
      <c r="H1032" s="1" t="s">
        <v>22</v>
      </c>
      <c r="I1032" s="1" t="s">
        <v>744</v>
      </c>
      <c r="J1032" s="1" t="s">
        <v>22</v>
      </c>
      <c r="K1032" s="1" t="s">
        <v>22</v>
      </c>
      <c r="L1032" s="1" t="s">
        <v>745</v>
      </c>
      <c r="M1032" s="102" t="s">
        <v>746</v>
      </c>
      <c r="N1032" s="1" t="s">
        <v>747</v>
      </c>
      <c r="O1032" s="1" t="s">
        <v>748</v>
      </c>
      <c r="P1032" s="1" t="s">
        <v>457</v>
      </c>
      <c r="Q1032" s="97">
        <f>IFERROR(INDEX(BP:BP, MATCH(R1032, BN:BN, 0)), "")</f>
        <v>1</v>
      </c>
      <c r="R1032" s="1" t="s">
        <v>768</v>
      </c>
      <c r="S1032" s="1" t="s">
        <v>769</v>
      </c>
      <c r="T1032" s="1" t="s">
        <v>770</v>
      </c>
      <c r="U1032" s="1" t="s">
        <v>22</v>
      </c>
      <c r="V1032" s="1" t="s">
        <v>22</v>
      </c>
      <c r="W1032" s="1" t="s">
        <v>22</v>
      </c>
      <c r="X1032" s="1" t="s">
        <v>22</v>
      </c>
      <c r="Y1032" s="1" t="s">
        <v>22</v>
      </c>
      <c r="Z1032" s="1" t="s">
        <v>22</v>
      </c>
      <c r="AA1032" s="1" t="s">
        <v>22</v>
      </c>
      <c r="AB1032" s="4" t="s">
        <v>22</v>
      </c>
      <c r="AC1032" s="4" t="s">
        <v>22</v>
      </c>
      <c r="BN1032" s="33" t="str">
        <v>NEW ENERGY ENVIROMENTAL SOLUTIONS &amp; TECHNOLOGIES EE</v>
      </c>
      <c r="BO1032" t="s">
        <v>3921</v>
      </c>
      <c r="BP1032" cm="1">
        <f t="array" ref="BP1032">SUM(IF(FREQUENCY(IF($R$2:$R$3000=BO1032, MATCH($C$2:$C$3000, $C$2:$C$3000, 0)), ROW($C$2:$C$3000)-ROW($C$2)+1), 1))</f>
        <v>1</v>
      </c>
      <c r="BV1032" t="str">
        <v>NEW ENERGY ENVIROMENTAL SOLUTIONS &amp; TECHNOLOGIES EE</v>
      </c>
      <c r="BW1032" cm="1">
        <f t="array" ref="BW1032">SUM(--(FREQUENCY(IF($R$2:$R$1538=BV1032, MATCH($C$2:$C$1538, $C$2:$C$1538, 0)), ROW($C$2:$C$1538)-ROW($C$2)+1)&gt;0))</f>
        <v>1</v>
      </c>
    </row>
    <row r="1033" spans="1:75" ht="31.8" customHeight="1" x14ac:dyDescent="0.3">
      <c r="A1033" s="58">
        <v>10</v>
      </c>
      <c r="B1033" s="57" t="s">
        <v>3687</v>
      </c>
      <c r="C1033" s="1" t="s">
        <v>742</v>
      </c>
      <c r="D1033" s="1" t="s">
        <v>743</v>
      </c>
      <c r="E1033" s="1">
        <v>101004234</v>
      </c>
      <c r="F1033" s="21">
        <v>44166</v>
      </c>
      <c r="G1033" s="21">
        <v>45260</v>
      </c>
      <c r="H1033" s="1" t="s">
        <v>22</v>
      </c>
      <c r="I1033" s="1" t="s">
        <v>744</v>
      </c>
      <c r="J1033" s="1" t="s">
        <v>22</v>
      </c>
      <c r="K1033" s="1" t="s">
        <v>22</v>
      </c>
      <c r="L1033" s="1" t="s">
        <v>745</v>
      </c>
      <c r="M1033" s="102" t="s">
        <v>746</v>
      </c>
      <c r="N1033" s="1" t="s">
        <v>747</v>
      </c>
      <c r="O1033" s="1" t="s">
        <v>748</v>
      </c>
      <c r="P1033" s="1" t="s">
        <v>457</v>
      </c>
      <c r="Q1033" s="97">
        <f>IFERROR(INDEX(BP:BP, MATCH(R1033, BN:BN, 0)), "")</f>
        <v>3</v>
      </c>
      <c r="R1033" s="1" t="s">
        <v>766</v>
      </c>
      <c r="S1033" s="1" t="s">
        <v>318</v>
      </c>
      <c r="T1033" s="1" t="s">
        <v>767</v>
      </c>
      <c r="U1033" s="1" t="s">
        <v>22</v>
      </c>
      <c r="V1033" s="1" t="s">
        <v>22</v>
      </c>
      <c r="W1033" s="1" t="s">
        <v>22</v>
      </c>
      <c r="X1033" s="1" t="s">
        <v>22</v>
      </c>
      <c r="Y1033" s="1" t="s">
        <v>22</v>
      </c>
      <c r="Z1033" s="1" t="s">
        <v>22</v>
      </c>
      <c r="AA1033" s="1" t="s">
        <v>22</v>
      </c>
      <c r="AB1033" s="4" t="s">
        <v>22</v>
      </c>
      <c r="AC1033" s="4" t="s">
        <v>22</v>
      </c>
      <c r="BN1033" s="33" t="str">
        <v>UNIVERSITY OF CYPRUS</v>
      </c>
      <c r="BO1033" t="s">
        <v>3923</v>
      </c>
      <c r="BP1033" cm="1">
        <f t="array" ref="BP1033">SUM(IF(FREQUENCY(IF($R$2:$R$3000=BO1033, MATCH($C$2:$C$3000, $C$2:$C$3000, 0)), ROW($C$2:$C$3000)-ROW($C$2)+1), 1))</f>
        <v>1</v>
      </c>
      <c r="BV1033" t="str">
        <v>UNIVERSITY OF CYPRUS</v>
      </c>
      <c r="BW1033" cm="1">
        <f t="array" ref="BW1033">SUM(--(FREQUENCY(IF($R$2:$R$1538=BV1033, MATCH($C$2:$C$1538, $C$2:$C$1538, 0)), ROW($C$2:$C$1538)-ROW($C$2)+1)&gt;0))</f>
        <v>2</v>
      </c>
    </row>
    <row r="1034" spans="1:75" ht="31.8" customHeight="1" x14ac:dyDescent="0.3">
      <c r="A1034" s="58">
        <v>10</v>
      </c>
      <c r="B1034" s="57" t="s">
        <v>3687</v>
      </c>
      <c r="C1034" s="1" t="s">
        <v>742</v>
      </c>
      <c r="D1034" s="1" t="s">
        <v>743</v>
      </c>
      <c r="E1034" s="1">
        <v>101004234</v>
      </c>
      <c r="F1034" s="21">
        <v>44166</v>
      </c>
      <c r="G1034" s="21">
        <v>45260</v>
      </c>
      <c r="H1034" s="1" t="s">
        <v>22</v>
      </c>
      <c r="I1034" s="1" t="s">
        <v>744</v>
      </c>
      <c r="J1034" s="1" t="s">
        <v>22</v>
      </c>
      <c r="K1034" s="1" t="s">
        <v>22</v>
      </c>
      <c r="L1034" s="1" t="s">
        <v>745</v>
      </c>
      <c r="M1034" s="102" t="s">
        <v>746</v>
      </c>
      <c r="N1034" s="1" t="s">
        <v>747</v>
      </c>
      <c r="O1034" s="1" t="s">
        <v>748</v>
      </c>
      <c r="P1034" s="1" t="s">
        <v>408</v>
      </c>
      <c r="Q1034" s="97">
        <f>IFERROR(INDEX(BP:BP, MATCH(R1034, BN:BN, 0)), "")</f>
        <v>1</v>
      </c>
      <c r="R1034" s="1" t="s">
        <v>749</v>
      </c>
      <c r="S1034" s="1" t="s">
        <v>318</v>
      </c>
      <c r="T1034" s="1" t="s">
        <v>750</v>
      </c>
      <c r="U1034" s="1" t="s">
        <v>751</v>
      </c>
      <c r="V1034" s="1" t="s">
        <v>22</v>
      </c>
      <c r="W1034" s="1" t="s">
        <v>752</v>
      </c>
      <c r="X1034" s="1" t="s">
        <v>408</v>
      </c>
      <c r="Y1034" s="1" t="s">
        <v>753</v>
      </c>
      <c r="Z1034" s="1" t="s">
        <v>754</v>
      </c>
      <c r="AA1034" s="1" t="s">
        <v>22</v>
      </c>
      <c r="AB1034" s="4" t="s">
        <v>22</v>
      </c>
      <c r="AC1034" s="4" t="s">
        <v>22</v>
      </c>
      <c r="BN1034" s="33" t="str">
        <v>EXOES</v>
      </c>
      <c r="BO1034" t="s">
        <v>3929</v>
      </c>
      <c r="BP1034" cm="1">
        <f t="array" ref="BP1034">SUM(IF(FREQUENCY(IF($R$2:$R$3000=BO1034, MATCH($C$2:$C$3000, $C$2:$C$3000, 0)), ROW($C$2:$C$3000)-ROW($C$2)+1), 1))</f>
        <v>1</v>
      </c>
      <c r="BV1034" t="str">
        <v>EXOES</v>
      </c>
      <c r="BW1034" cm="1">
        <f t="array" ref="BW1034">SUM(--(FREQUENCY(IF($R$2:$R$1538=BV1034, MATCH($C$2:$C$1538, $C$2:$C$1538, 0)), ROW($C$2:$C$1538)-ROW($C$2)+1)&gt;0))</f>
        <v>1</v>
      </c>
    </row>
    <row r="1035" spans="1:75" ht="31.8" customHeight="1" x14ac:dyDescent="0.3">
      <c r="A1035" s="58">
        <v>10</v>
      </c>
      <c r="B1035" s="57" t="s">
        <v>3687</v>
      </c>
      <c r="C1035" s="1" t="s">
        <v>742</v>
      </c>
      <c r="D1035" s="1" t="s">
        <v>743</v>
      </c>
      <c r="E1035" s="1">
        <v>101004234</v>
      </c>
      <c r="F1035" s="21">
        <v>44166</v>
      </c>
      <c r="G1035" s="21">
        <v>45260</v>
      </c>
      <c r="H1035" s="1" t="s">
        <v>22</v>
      </c>
      <c r="I1035" s="1" t="s">
        <v>744</v>
      </c>
      <c r="J1035" s="1" t="s">
        <v>22</v>
      </c>
      <c r="K1035" s="1" t="s">
        <v>22</v>
      </c>
      <c r="L1035" s="1" t="s">
        <v>745</v>
      </c>
      <c r="M1035" s="102" t="s">
        <v>746</v>
      </c>
      <c r="N1035" s="1" t="s">
        <v>747</v>
      </c>
      <c r="O1035" s="1" t="s">
        <v>748</v>
      </c>
      <c r="P1035" s="1" t="s">
        <v>457</v>
      </c>
      <c r="Q1035" s="97">
        <f>IFERROR(INDEX(BP:BP, MATCH(R1035, BN:BN, 0)), "")</f>
        <v>2</v>
      </c>
      <c r="R1035" s="1" t="s">
        <v>782</v>
      </c>
      <c r="S1035" s="1" t="s">
        <v>318</v>
      </c>
      <c r="T1035" s="1" t="s">
        <v>783</v>
      </c>
      <c r="U1035" s="1" t="s">
        <v>22</v>
      </c>
      <c r="V1035" s="1" t="s">
        <v>22</v>
      </c>
      <c r="W1035" s="1" t="s">
        <v>22</v>
      </c>
      <c r="X1035" s="1" t="s">
        <v>22</v>
      </c>
      <c r="Y1035" s="1" t="s">
        <v>22</v>
      </c>
      <c r="Z1035" s="1" t="s">
        <v>22</v>
      </c>
      <c r="AA1035" s="1" t="s">
        <v>22</v>
      </c>
      <c r="AB1035" s="4" t="s">
        <v>22</v>
      </c>
      <c r="AC1035" s="4" t="s">
        <v>22</v>
      </c>
      <c r="BN1035" s="33" t="str">
        <v>50HERTZ TRANSMISSION GMBH</v>
      </c>
      <c r="BO1035" t="s">
        <v>3934</v>
      </c>
      <c r="BP1035" cm="1">
        <f t="array" ref="BP1035">SUM(IF(FREQUENCY(IF($R$2:$R$3000=BO1035, MATCH($C$2:$C$3000, $C$2:$C$3000, 0)), ROW($C$2:$C$3000)-ROW($C$2)+1), 1))</f>
        <v>1</v>
      </c>
      <c r="BV1035" t="str">
        <v>50HERTZ TRANSMISSION GMBH</v>
      </c>
      <c r="BW1035" cm="1">
        <f t="array" ref="BW1035">SUM(--(FREQUENCY(IF($R$2:$R$1538=BV1035, MATCH($C$2:$C$1538, $C$2:$C$1538, 0)), ROW($C$2:$C$1538)-ROW($C$2)+1)&gt;0))</f>
        <v>1</v>
      </c>
    </row>
    <row r="1036" spans="1:75" ht="31.8" customHeight="1" x14ac:dyDescent="0.3">
      <c r="A1036" s="58">
        <v>10</v>
      </c>
      <c r="B1036" s="57" t="s">
        <v>3687</v>
      </c>
      <c r="C1036" s="1" t="s">
        <v>742</v>
      </c>
      <c r="D1036" s="1" t="s">
        <v>743</v>
      </c>
      <c r="E1036" s="1">
        <v>101004234</v>
      </c>
      <c r="F1036" s="21">
        <v>44166</v>
      </c>
      <c r="G1036" s="21">
        <v>45260</v>
      </c>
      <c r="H1036" s="1" t="s">
        <v>22</v>
      </c>
      <c r="I1036" s="1" t="s">
        <v>744</v>
      </c>
      <c r="J1036" s="1" t="s">
        <v>22</v>
      </c>
      <c r="K1036" s="1" t="s">
        <v>22</v>
      </c>
      <c r="L1036" s="1" t="s">
        <v>745</v>
      </c>
      <c r="M1036" s="102" t="s">
        <v>746</v>
      </c>
      <c r="N1036" s="1" t="s">
        <v>747</v>
      </c>
      <c r="O1036" s="1" t="s">
        <v>748</v>
      </c>
      <c r="P1036" s="1" t="s">
        <v>457</v>
      </c>
      <c r="Q1036" s="97">
        <f>IFERROR(INDEX(BP:BP, MATCH(R1036, BN:BN, 0)), "")</f>
        <v>1</v>
      </c>
      <c r="R1036" s="1" t="s">
        <v>757</v>
      </c>
      <c r="S1036" s="1" t="s">
        <v>318</v>
      </c>
      <c r="T1036" s="1" t="s">
        <v>758</v>
      </c>
      <c r="U1036" s="1" t="s">
        <v>22</v>
      </c>
      <c r="V1036" s="1" t="s">
        <v>22</v>
      </c>
      <c r="W1036" s="1" t="s">
        <v>22</v>
      </c>
      <c r="X1036" s="1" t="s">
        <v>22</v>
      </c>
      <c r="Y1036" s="1" t="s">
        <v>22</v>
      </c>
      <c r="Z1036" s="1" t="s">
        <v>22</v>
      </c>
      <c r="AA1036" s="1" t="s">
        <v>22</v>
      </c>
      <c r="AB1036" s="4" t="s">
        <v>22</v>
      </c>
      <c r="AC1036" s="4" t="s">
        <v>22</v>
      </c>
      <c r="BN1036" s="33" t="str">
        <v>ADAION SMART GRID SOLUTIONS SL</v>
      </c>
      <c r="BO1036" t="s">
        <v>3936</v>
      </c>
      <c r="BP1036" cm="1">
        <f t="array" ref="BP1036">SUM(IF(FREQUENCY(IF($R$2:$R$3000=BO1036, MATCH($C$2:$C$3000, $C$2:$C$3000, 0)), ROW($C$2:$C$3000)-ROW($C$2)+1), 1))</f>
        <v>1</v>
      </c>
      <c r="BV1036" t="str">
        <v>ADAION SMART GRID SOLUTIONS SL</v>
      </c>
      <c r="BW1036" cm="1">
        <f t="array" ref="BW1036">SUM(--(FREQUENCY(IF($R$2:$R$1538=BV1036, MATCH($C$2:$C$1538, $C$2:$C$1538, 0)), ROW($C$2:$C$1538)-ROW($C$2)+1)&gt;0))</f>
        <v>1</v>
      </c>
    </row>
    <row r="1037" spans="1:75" ht="31.8" customHeight="1" x14ac:dyDescent="0.3">
      <c r="A1037" s="58">
        <v>12</v>
      </c>
      <c r="B1037" s="57" t="s">
        <v>3710</v>
      </c>
      <c r="C1037" s="1" t="s">
        <v>1150</v>
      </c>
      <c r="D1037" s="1" t="s">
        <v>1151</v>
      </c>
      <c r="E1037" s="1">
        <v>860274</v>
      </c>
      <c r="F1037" s="21">
        <v>43983</v>
      </c>
      <c r="G1037" s="21">
        <v>45077</v>
      </c>
      <c r="H1037" s="1" t="s">
        <v>22</v>
      </c>
      <c r="I1037" s="1" t="s">
        <v>1152</v>
      </c>
      <c r="J1037" s="1" t="s">
        <v>22</v>
      </c>
      <c r="K1037" s="1" t="s">
        <v>22</v>
      </c>
      <c r="L1037" s="1" t="s">
        <v>546</v>
      </c>
      <c r="M1037" s="102" t="s">
        <v>1153</v>
      </c>
      <c r="N1037" s="1" t="s">
        <v>1154</v>
      </c>
      <c r="O1037" s="1" t="s">
        <v>1155</v>
      </c>
      <c r="P1037" s="1" t="s">
        <v>457</v>
      </c>
      <c r="Q1037" s="97">
        <f>IFERROR(INDEX(BP:BP, MATCH(R1037, BN:BN, 0)), "")</f>
        <v>1</v>
      </c>
      <c r="R1037" s="1" t="s">
        <v>1186</v>
      </c>
      <c r="S1037" s="1" t="s">
        <v>1160</v>
      </c>
      <c r="T1037" s="2">
        <v>0</v>
      </c>
      <c r="U1037" s="1" t="s">
        <v>22</v>
      </c>
      <c r="V1037" s="1" t="s">
        <v>22</v>
      </c>
      <c r="W1037" s="1" t="s">
        <v>22</v>
      </c>
      <c r="X1037" s="1" t="s">
        <v>22</v>
      </c>
      <c r="Y1037" s="1" t="s">
        <v>22</v>
      </c>
      <c r="Z1037" s="1" t="s">
        <v>22</v>
      </c>
      <c r="AA1037" s="1" t="s">
        <v>22</v>
      </c>
      <c r="AB1037" s="4" t="s">
        <v>22</v>
      </c>
      <c r="AC1037" s="4" t="s">
        <v>22</v>
      </c>
      <c r="BN1037" s="33" t="str">
        <v>ALLIANDER NV</v>
      </c>
      <c r="BO1037" t="s">
        <v>3938</v>
      </c>
      <c r="BP1037" cm="1">
        <f t="array" ref="BP1037">SUM(IF(FREQUENCY(IF($R$2:$R$3000=BO1037, MATCH($C$2:$C$3000, $C$2:$C$3000, 0)), ROW($C$2:$C$3000)-ROW($C$2)+1), 1))</f>
        <v>1</v>
      </c>
      <c r="BV1037" t="str">
        <v>ALLIANDER NV</v>
      </c>
      <c r="BW1037" cm="1">
        <f t="array" ref="BW1037">SUM(--(FREQUENCY(IF($R$2:$R$1538=BV1037, MATCH($C$2:$C$1538, $C$2:$C$1538, 0)), ROW($C$2:$C$1538)-ROW($C$2)+1)&gt;0))</f>
        <v>1</v>
      </c>
    </row>
    <row r="1038" spans="1:75" ht="31.8" customHeight="1" x14ac:dyDescent="0.3">
      <c r="A1038" s="58">
        <v>12</v>
      </c>
      <c r="B1038" s="57" t="s">
        <v>3710</v>
      </c>
      <c r="C1038" s="1" t="s">
        <v>1150</v>
      </c>
      <c r="D1038" s="1" t="s">
        <v>1151</v>
      </c>
      <c r="E1038" s="1">
        <v>860274</v>
      </c>
      <c r="F1038" s="21">
        <v>43983</v>
      </c>
      <c r="G1038" s="21">
        <v>45077</v>
      </c>
      <c r="H1038" s="1" t="s">
        <v>22</v>
      </c>
      <c r="I1038" s="1" t="s">
        <v>1152</v>
      </c>
      <c r="J1038" s="1" t="s">
        <v>22</v>
      </c>
      <c r="K1038" s="1" t="s">
        <v>22</v>
      </c>
      <c r="L1038" s="1" t="s">
        <v>546</v>
      </c>
      <c r="M1038" s="102" t="s">
        <v>1153</v>
      </c>
      <c r="N1038" s="1" t="s">
        <v>1154</v>
      </c>
      <c r="O1038" s="1" t="s">
        <v>1155</v>
      </c>
      <c r="P1038" s="1" t="s">
        <v>457</v>
      </c>
      <c r="Q1038" s="97">
        <f>IFERROR(INDEX(BP:BP, MATCH(R1038, BN:BN, 0)), "")</f>
        <v>1</v>
      </c>
      <c r="R1038" s="1" t="s">
        <v>1197</v>
      </c>
      <c r="S1038" s="1" t="s">
        <v>1160</v>
      </c>
      <c r="T1038" s="2">
        <v>0</v>
      </c>
      <c r="U1038" s="1" t="s">
        <v>22</v>
      </c>
      <c r="V1038" s="1" t="s">
        <v>22</v>
      </c>
      <c r="W1038" s="1" t="s">
        <v>22</v>
      </c>
      <c r="X1038" s="1" t="s">
        <v>22</v>
      </c>
      <c r="Y1038" s="1" t="s">
        <v>22</v>
      </c>
      <c r="Z1038" s="1" t="s">
        <v>22</v>
      </c>
      <c r="AA1038" s="1" t="s">
        <v>22</v>
      </c>
      <c r="AB1038" s="4" t="s">
        <v>22</v>
      </c>
      <c r="AC1038" s="4" t="s">
        <v>22</v>
      </c>
      <c r="BN1038" s="33" t="str">
        <v>AMPRION GMBH</v>
      </c>
      <c r="BO1038" t="s">
        <v>3940</v>
      </c>
      <c r="BP1038" cm="1">
        <f t="array" ref="BP1038">SUM(IF(FREQUENCY(IF($R$2:$R$3000=BO1038, MATCH($C$2:$C$3000, $C$2:$C$3000, 0)), ROW($C$2:$C$3000)-ROW($C$2)+1), 1))</f>
        <v>1</v>
      </c>
      <c r="BV1038" t="str">
        <v>AMPRION GMBH</v>
      </c>
      <c r="BW1038" cm="1">
        <f t="array" ref="BW1038">SUM(--(FREQUENCY(IF($R$2:$R$1538=BV1038, MATCH($C$2:$C$1538, $C$2:$C$1538, 0)), ROW($C$2:$C$1538)-ROW($C$2)+1)&gt;0))</f>
        <v>1</v>
      </c>
    </row>
    <row r="1039" spans="1:75" ht="31.8" customHeight="1" x14ac:dyDescent="0.3">
      <c r="A1039" s="58">
        <v>12</v>
      </c>
      <c r="B1039" s="57" t="s">
        <v>3710</v>
      </c>
      <c r="C1039" s="1" t="s">
        <v>1150</v>
      </c>
      <c r="D1039" s="1" t="s">
        <v>1151</v>
      </c>
      <c r="E1039" s="1">
        <v>860274</v>
      </c>
      <c r="F1039" s="21">
        <v>43983</v>
      </c>
      <c r="G1039" s="21">
        <v>45077</v>
      </c>
      <c r="H1039" s="1" t="s">
        <v>22</v>
      </c>
      <c r="I1039" s="1" t="s">
        <v>1152</v>
      </c>
      <c r="J1039" s="1" t="s">
        <v>22</v>
      </c>
      <c r="K1039" s="1" t="s">
        <v>22</v>
      </c>
      <c r="L1039" s="1" t="s">
        <v>546</v>
      </c>
      <c r="M1039" s="102" t="s">
        <v>1153</v>
      </c>
      <c r="N1039" s="1" t="s">
        <v>1154</v>
      </c>
      <c r="O1039" s="1" t="s">
        <v>1155</v>
      </c>
      <c r="P1039" s="1" t="s">
        <v>457</v>
      </c>
      <c r="Q1039" s="97">
        <f>IFERROR(INDEX(BP:BP, MATCH(R1039, BN:BN, 0)), "")</f>
        <v>1</v>
      </c>
      <c r="R1039" s="1" t="s">
        <v>1207</v>
      </c>
      <c r="S1039" s="1" t="s">
        <v>110</v>
      </c>
      <c r="T1039" s="1" t="s">
        <v>1208</v>
      </c>
      <c r="U1039" s="1" t="s">
        <v>22</v>
      </c>
      <c r="V1039" s="1" t="s">
        <v>22</v>
      </c>
      <c r="W1039" s="1" t="s">
        <v>22</v>
      </c>
      <c r="X1039" s="1" t="s">
        <v>22</v>
      </c>
      <c r="Y1039" s="1" t="s">
        <v>22</v>
      </c>
      <c r="Z1039" s="1" t="s">
        <v>22</v>
      </c>
      <c r="AA1039" s="1" t="s">
        <v>22</v>
      </c>
      <c r="AB1039" s="1" t="s">
        <v>22</v>
      </c>
      <c r="AC1039" s="4" t="s">
        <v>22</v>
      </c>
      <c r="AF1039" s="27"/>
      <c r="BN1039" s="37" t="str">
        <v>ARCHI ILEKTRISMOU KYPROU</v>
      </c>
      <c r="BO1039" t="s">
        <v>3945</v>
      </c>
      <c r="BP1039" cm="1">
        <f t="array" ref="BP1039">SUM(IF(FREQUENCY(IF($R$2:$R$3000=BO1039, MATCH($C$2:$C$3000, $C$2:$C$3000, 0)), ROW($C$2:$C$3000)-ROW($C$2)+1), 1))</f>
        <v>1</v>
      </c>
      <c r="BV1039" t="str">
        <v>ARCHI ILEKTRISMOU KYPROU</v>
      </c>
      <c r="BW1039" cm="1">
        <f t="array" ref="BW1039">SUM(--(FREQUENCY(IF($R$2:$R$1538=BV1039, MATCH($C$2:$C$1538, $C$2:$C$1538, 0)), ROW($C$2:$C$1538)-ROW($C$2)+1)&gt;0))</f>
        <v>1</v>
      </c>
    </row>
    <row r="1040" spans="1:75" ht="31.8" customHeight="1" x14ac:dyDescent="0.3">
      <c r="A1040" s="58">
        <v>12</v>
      </c>
      <c r="B1040" s="57" t="s">
        <v>3710</v>
      </c>
      <c r="C1040" s="1" t="s">
        <v>1150</v>
      </c>
      <c r="D1040" s="1" t="s">
        <v>1151</v>
      </c>
      <c r="E1040" s="1">
        <v>860274</v>
      </c>
      <c r="F1040" s="21">
        <v>43983</v>
      </c>
      <c r="G1040" s="21">
        <v>45077</v>
      </c>
      <c r="H1040" s="1" t="s">
        <v>22</v>
      </c>
      <c r="I1040" s="1" t="s">
        <v>1152</v>
      </c>
      <c r="J1040" s="1" t="s">
        <v>22</v>
      </c>
      <c r="K1040" s="1" t="s">
        <v>22</v>
      </c>
      <c r="L1040" s="1" t="s">
        <v>546</v>
      </c>
      <c r="M1040" s="102" t="s">
        <v>1153</v>
      </c>
      <c r="N1040" s="1" t="s">
        <v>1154</v>
      </c>
      <c r="O1040" s="1" t="s">
        <v>1155</v>
      </c>
      <c r="P1040" s="1" t="s">
        <v>457</v>
      </c>
      <c r="Q1040" s="97">
        <f>IFERROR(INDEX(BP:BP, MATCH(R1040, BN:BN, 0)), "")</f>
        <v>1</v>
      </c>
      <c r="R1040" s="1" t="s">
        <v>1159</v>
      </c>
      <c r="S1040" s="1" t="s">
        <v>1160</v>
      </c>
      <c r="T1040" s="2">
        <v>0</v>
      </c>
      <c r="U1040" s="1" t="s">
        <v>22</v>
      </c>
      <c r="V1040" s="1" t="s">
        <v>22</v>
      </c>
      <c r="W1040" s="1" t="s">
        <v>22</v>
      </c>
      <c r="X1040" s="1" t="s">
        <v>22</v>
      </c>
      <c r="Y1040" s="1" t="s">
        <v>22</v>
      </c>
      <c r="Z1040" s="1" t="s">
        <v>22</v>
      </c>
      <c r="AA1040" s="1" t="s">
        <v>22</v>
      </c>
      <c r="AB1040" s="4" t="s">
        <v>22</v>
      </c>
      <c r="AC1040" s="4" t="s">
        <v>22</v>
      </c>
      <c r="AF1040" s="27"/>
      <c r="BN1040" s="36" t="str">
        <v>ARETI S.P.A.</v>
      </c>
      <c r="BO1040" t="s">
        <v>3951</v>
      </c>
      <c r="BP1040" cm="1">
        <f t="array" ref="BP1040">SUM(IF(FREQUENCY(IF($R$2:$R$3000=BO1040, MATCH($C$2:$C$3000, $C$2:$C$3000, 0)), ROW($C$2:$C$3000)-ROW($C$2)+1), 1))</f>
        <v>1</v>
      </c>
      <c r="BV1040" t="str">
        <v>ARETI S.P.A.</v>
      </c>
      <c r="BW1040" cm="1">
        <f t="array" ref="BW1040">SUM(--(FREQUENCY(IF($R$2:$R$1538=BV1040, MATCH($C$2:$C$1538, $C$2:$C$1538, 0)), ROW($C$2:$C$1538)-ROW($C$2)+1)&gt;0))</f>
        <v>1</v>
      </c>
    </row>
    <row r="1041" spans="1:75" ht="31.8" customHeight="1" x14ac:dyDescent="0.3">
      <c r="A1041" s="58">
        <v>12</v>
      </c>
      <c r="B1041" s="57" t="s">
        <v>3710</v>
      </c>
      <c r="C1041" s="1" t="s">
        <v>1150</v>
      </c>
      <c r="D1041" s="1" t="s">
        <v>1151</v>
      </c>
      <c r="E1041" s="1">
        <v>860274</v>
      </c>
      <c r="F1041" s="21">
        <v>43983</v>
      </c>
      <c r="G1041" s="21">
        <v>45077</v>
      </c>
      <c r="H1041" s="1" t="s">
        <v>22</v>
      </c>
      <c r="I1041" s="1" t="s">
        <v>1152</v>
      </c>
      <c r="J1041" s="1" t="s">
        <v>22</v>
      </c>
      <c r="K1041" s="1" t="s">
        <v>22</v>
      </c>
      <c r="L1041" s="1" t="s">
        <v>546</v>
      </c>
      <c r="M1041" s="102" t="s">
        <v>1153</v>
      </c>
      <c r="N1041" s="1" t="s">
        <v>1154</v>
      </c>
      <c r="O1041" s="1" t="s">
        <v>1155</v>
      </c>
      <c r="P1041" s="1" t="s">
        <v>457</v>
      </c>
      <c r="Q1041" s="97">
        <f>IFERROR(INDEX(BP:BP, MATCH(R1041, BN:BN, 0)), "")</f>
        <v>1</v>
      </c>
      <c r="R1041" s="1" t="s">
        <v>1181</v>
      </c>
      <c r="S1041" s="1" t="s">
        <v>132</v>
      </c>
      <c r="T1041" s="1" t="s">
        <v>1182</v>
      </c>
      <c r="U1041" s="1" t="s">
        <v>22</v>
      </c>
      <c r="V1041" s="1" t="s">
        <v>22</v>
      </c>
      <c r="W1041" s="1" t="s">
        <v>22</v>
      </c>
      <c r="X1041" s="1" t="s">
        <v>22</v>
      </c>
      <c r="Y1041" s="1" t="s">
        <v>22</v>
      </c>
      <c r="Z1041" s="1" t="s">
        <v>22</v>
      </c>
      <c r="AA1041" s="1" t="s">
        <v>22</v>
      </c>
      <c r="AB1041" s="4" t="s">
        <v>22</v>
      </c>
      <c r="AC1041" s="4" t="s">
        <v>22</v>
      </c>
      <c r="AF1041" s="27"/>
      <c r="BN1041" s="36" t="str">
        <v>ARTELYS</v>
      </c>
      <c r="BO1041" t="s">
        <v>3954</v>
      </c>
      <c r="BP1041" cm="1">
        <f t="array" ref="BP1041">SUM(IF(FREQUENCY(IF($R$2:$R$3000=BO1041, MATCH($C$2:$C$3000, $C$2:$C$3000, 0)), ROW($C$2:$C$3000)-ROW($C$2)+1), 1))</f>
        <v>1</v>
      </c>
      <c r="BV1041" t="str">
        <v>ARTELYS</v>
      </c>
      <c r="BW1041" cm="1">
        <f t="array" ref="BW1041">SUM(--(FREQUENCY(IF($R$2:$R$1538=BV1041, MATCH($C$2:$C$1538, $C$2:$C$1538, 0)), ROW($C$2:$C$1538)-ROW($C$2)+1)&gt;0))</f>
        <v>1</v>
      </c>
    </row>
    <row r="1042" spans="1:75" ht="31.8" customHeight="1" x14ac:dyDescent="0.3">
      <c r="A1042" s="58">
        <v>12</v>
      </c>
      <c r="B1042" s="57" t="s">
        <v>3710</v>
      </c>
      <c r="C1042" s="1" t="s">
        <v>1150</v>
      </c>
      <c r="D1042" s="1" t="s">
        <v>1151</v>
      </c>
      <c r="E1042" s="1">
        <v>860274</v>
      </c>
      <c r="F1042" s="21">
        <v>43983</v>
      </c>
      <c r="G1042" s="21">
        <v>45077</v>
      </c>
      <c r="H1042" s="1" t="s">
        <v>22</v>
      </c>
      <c r="I1042" s="1" t="s">
        <v>1152</v>
      </c>
      <c r="J1042" s="1" t="s">
        <v>22</v>
      </c>
      <c r="K1042" s="1" t="s">
        <v>22</v>
      </c>
      <c r="L1042" s="1" t="s">
        <v>546</v>
      </c>
      <c r="M1042" s="102" t="s">
        <v>1153</v>
      </c>
      <c r="N1042" s="1" t="s">
        <v>1154</v>
      </c>
      <c r="O1042" s="1" t="s">
        <v>1155</v>
      </c>
      <c r="P1042" s="1" t="s">
        <v>457</v>
      </c>
      <c r="Q1042" s="97">
        <f>IFERROR(INDEX(BP:BP, MATCH(R1042, BN:BN, 0)), "")</f>
        <v>2</v>
      </c>
      <c r="R1042" s="1" t="s">
        <v>1161</v>
      </c>
      <c r="S1042" s="1" t="s">
        <v>132</v>
      </c>
      <c r="T1042" s="1" t="s">
        <v>1162</v>
      </c>
      <c r="U1042" s="1" t="s">
        <v>22</v>
      </c>
      <c r="V1042" s="1" t="s">
        <v>22</v>
      </c>
      <c r="W1042" s="1" t="s">
        <v>22</v>
      </c>
      <c r="X1042" s="1" t="s">
        <v>22</v>
      </c>
      <c r="Y1042" s="1" t="s">
        <v>22</v>
      </c>
      <c r="Z1042" s="1" t="s">
        <v>22</v>
      </c>
      <c r="AA1042" s="1" t="s">
        <v>22</v>
      </c>
      <c r="AB1042" s="4" t="s">
        <v>22</v>
      </c>
      <c r="AC1042" s="4" t="s">
        <v>22</v>
      </c>
      <c r="AF1042" s="27"/>
      <c r="BN1042" s="36" t="str">
        <v>AUSTRIAN POWER GRID AG</v>
      </c>
      <c r="BO1042" t="s">
        <v>3956</v>
      </c>
      <c r="BP1042" cm="1">
        <f t="array" ref="BP1042">SUM(IF(FREQUENCY(IF($R$2:$R$3000=BO1042, MATCH($C$2:$C$3000, $C$2:$C$3000, 0)), ROW($C$2:$C$3000)-ROW($C$2)+1), 1))</f>
        <v>1</v>
      </c>
      <c r="BV1042" t="str">
        <v>AUSTRIAN POWER GRID AG</v>
      </c>
      <c r="BW1042" cm="1">
        <f t="array" ref="BW1042">SUM(--(FREQUENCY(IF($R$2:$R$1538=BV1042, MATCH($C$2:$C$1538, $C$2:$C$1538, 0)), ROW($C$2:$C$1538)-ROW($C$2)+1)&gt;0))</f>
        <v>1</v>
      </c>
    </row>
    <row r="1043" spans="1:75" ht="31.8" customHeight="1" x14ac:dyDescent="0.3">
      <c r="A1043" s="58">
        <v>12</v>
      </c>
      <c r="B1043" s="57" t="s">
        <v>3710</v>
      </c>
      <c r="C1043" s="1" t="s">
        <v>1150</v>
      </c>
      <c r="D1043" s="1" t="s">
        <v>1151</v>
      </c>
      <c r="E1043" s="1">
        <v>860274</v>
      </c>
      <c r="F1043" s="21">
        <v>43983</v>
      </c>
      <c r="G1043" s="21">
        <v>45077</v>
      </c>
      <c r="H1043" s="1" t="s">
        <v>22</v>
      </c>
      <c r="I1043" s="1" t="s">
        <v>1152</v>
      </c>
      <c r="J1043" s="1" t="s">
        <v>22</v>
      </c>
      <c r="K1043" s="1" t="s">
        <v>22</v>
      </c>
      <c r="L1043" s="1" t="s">
        <v>546</v>
      </c>
      <c r="M1043" s="102" t="s">
        <v>1153</v>
      </c>
      <c r="N1043" s="1" t="s">
        <v>1154</v>
      </c>
      <c r="O1043" s="1" t="s">
        <v>1155</v>
      </c>
      <c r="P1043" s="1" t="s">
        <v>457</v>
      </c>
      <c r="Q1043" s="97">
        <f>IFERROR(INDEX(BP:BP, MATCH(R1043, BN:BN, 0)), "")</f>
        <v>1</v>
      </c>
      <c r="R1043" s="1" t="s">
        <v>1163</v>
      </c>
      <c r="S1043" s="1" t="s">
        <v>1160</v>
      </c>
      <c r="T1043" s="2">
        <v>0</v>
      </c>
      <c r="U1043" s="1" t="s">
        <v>22</v>
      </c>
      <c r="V1043" s="1" t="s">
        <v>22</v>
      </c>
      <c r="W1043" s="1" t="s">
        <v>22</v>
      </c>
      <c r="X1043" s="1" t="s">
        <v>22</v>
      </c>
      <c r="Y1043" s="1" t="s">
        <v>22</v>
      </c>
      <c r="Z1043" s="1" t="s">
        <v>22</v>
      </c>
      <c r="AA1043" s="1" t="s">
        <v>22</v>
      </c>
      <c r="AB1043" s="4" t="s">
        <v>22</v>
      </c>
      <c r="AC1043" s="4" t="s">
        <v>22</v>
      </c>
      <c r="AF1043" s="27"/>
      <c r="BN1043" s="36" t="str">
        <v>CENTRO DE INVESTIGACAO EM ENERGIA REN - STATE GRID SA</v>
      </c>
      <c r="BO1043" t="s">
        <v>3958</v>
      </c>
      <c r="BP1043" cm="1">
        <f t="array" ref="BP1043">SUM(IF(FREQUENCY(IF($R$2:$R$3000=BO1043, MATCH($C$2:$C$3000, $C$2:$C$3000, 0)), ROW($C$2:$C$3000)-ROW($C$2)+1), 1))</f>
        <v>1</v>
      </c>
      <c r="BV1043" t="str">
        <v>CENTRO DE INVESTIGACAO EM ENERGIA REN - STATE GRID SA</v>
      </c>
      <c r="BW1043" cm="1">
        <f t="array" ref="BW1043">SUM(--(FREQUENCY(IF($R$2:$R$1538=BV1043, MATCH($C$2:$C$1538, $C$2:$C$1538, 0)), ROW($C$2:$C$1538)-ROW($C$2)+1)&gt;0))</f>
        <v>1</v>
      </c>
    </row>
    <row r="1044" spans="1:75" ht="31.8" customHeight="1" x14ac:dyDescent="0.3">
      <c r="A1044" s="58">
        <v>12</v>
      </c>
      <c r="B1044" s="57" t="s">
        <v>3710</v>
      </c>
      <c r="C1044" s="1" t="s">
        <v>1150</v>
      </c>
      <c r="D1044" s="1" t="s">
        <v>1151</v>
      </c>
      <c r="E1044" s="1">
        <v>860274</v>
      </c>
      <c r="F1044" s="21">
        <v>43983</v>
      </c>
      <c r="G1044" s="21">
        <v>45077</v>
      </c>
      <c r="H1044" s="1" t="s">
        <v>22</v>
      </c>
      <c r="I1044" s="1" t="s">
        <v>1152</v>
      </c>
      <c r="J1044" s="1" t="s">
        <v>22</v>
      </c>
      <c r="K1044" s="1" t="s">
        <v>22</v>
      </c>
      <c r="L1044" s="1" t="s">
        <v>546</v>
      </c>
      <c r="M1044" s="102" t="s">
        <v>1153</v>
      </c>
      <c r="N1044" s="1" t="s">
        <v>1154</v>
      </c>
      <c r="O1044" s="1" t="s">
        <v>1155</v>
      </c>
      <c r="P1044" s="1" t="s">
        <v>457</v>
      </c>
      <c r="Q1044" s="97">
        <f>IFERROR(INDEX(BP:BP, MATCH(R1044, BN:BN, 0)), "")</f>
        <v>1</v>
      </c>
      <c r="R1044" s="1" t="s">
        <v>1164</v>
      </c>
      <c r="S1044" s="1" t="s">
        <v>28</v>
      </c>
      <c r="T1044" s="1" t="s">
        <v>1165</v>
      </c>
      <c r="U1044" s="1" t="s">
        <v>22</v>
      </c>
      <c r="V1044" s="1" t="s">
        <v>22</v>
      </c>
      <c r="W1044" s="1" t="s">
        <v>22</v>
      </c>
      <c r="X1044" s="1" t="s">
        <v>22</v>
      </c>
      <c r="Y1044" s="1" t="s">
        <v>22</v>
      </c>
      <c r="Z1044" s="1" t="s">
        <v>22</v>
      </c>
      <c r="AA1044" s="1" t="s">
        <v>22</v>
      </c>
      <c r="AB1044" s="4" t="s">
        <v>22</v>
      </c>
      <c r="AC1044" s="4" t="s">
        <v>22</v>
      </c>
      <c r="AF1044" s="27"/>
      <c r="BN1044" s="36" t="str">
        <v>CINTECH SOLUTIONS LTD</v>
      </c>
      <c r="BO1044" t="s">
        <v>3960</v>
      </c>
      <c r="BP1044" cm="1">
        <f t="array" ref="BP1044">SUM(IF(FREQUENCY(IF($R$2:$R$3000=BO1044, MATCH($C$2:$C$3000, $C$2:$C$3000, 0)), ROW($C$2:$C$3000)-ROW($C$2)+1), 1))</f>
        <v>1</v>
      </c>
      <c r="BV1044" t="str">
        <v>CINTECH SOLUTIONS LTD</v>
      </c>
      <c r="BW1044" cm="1">
        <f t="array" ref="BW1044">SUM(--(FREQUENCY(IF($R$2:$R$1538=BV1044, MATCH($C$2:$C$1538, $C$2:$C$1538, 0)), ROW($C$2:$C$1538)-ROW($C$2)+1)&gt;0))</f>
        <v>1</v>
      </c>
    </row>
    <row r="1045" spans="1:75" ht="31.8" customHeight="1" x14ac:dyDescent="0.3">
      <c r="A1045" s="58">
        <v>12</v>
      </c>
      <c r="B1045" s="57" t="s">
        <v>3710</v>
      </c>
      <c r="C1045" s="1" t="s">
        <v>1150</v>
      </c>
      <c r="D1045" s="1" t="s">
        <v>1151</v>
      </c>
      <c r="E1045" s="1">
        <v>860274</v>
      </c>
      <c r="F1045" s="21">
        <v>43983</v>
      </c>
      <c r="G1045" s="21">
        <v>45077</v>
      </c>
      <c r="H1045" s="1" t="s">
        <v>22</v>
      </c>
      <c r="I1045" s="1" t="s">
        <v>1152</v>
      </c>
      <c r="J1045" s="1" t="s">
        <v>22</v>
      </c>
      <c r="K1045" s="1" t="s">
        <v>22</v>
      </c>
      <c r="L1045" s="1" t="s">
        <v>546</v>
      </c>
      <c r="M1045" s="102" t="s">
        <v>1153</v>
      </c>
      <c r="N1045" s="1" t="s">
        <v>1154</v>
      </c>
      <c r="O1045" s="1" t="s">
        <v>1155</v>
      </c>
      <c r="P1045" s="1" t="s">
        <v>457</v>
      </c>
      <c r="Q1045" s="97">
        <f>IFERROR(INDEX(BP:BP, MATCH(R1045, BN:BN, 0)), "")</f>
        <v>1</v>
      </c>
      <c r="R1045" s="1" t="s">
        <v>1167</v>
      </c>
      <c r="S1045" s="1" t="s">
        <v>132</v>
      </c>
      <c r="T1045" s="1" t="s">
        <v>1168</v>
      </c>
      <c r="U1045" s="1" t="s">
        <v>22</v>
      </c>
      <c r="V1045" s="1" t="s">
        <v>22</v>
      </c>
      <c r="W1045" s="1" t="s">
        <v>22</v>
      </c>
      <c r="X1045" s="1" t="s">
        <v>22</v>
      </c>
      <c r="Y1045" s="1" t="s">
        <v>22</v>
      </c>
      <c r="Z1045" s="1" t="s">
        <v>22</v>
      </c>
      <c r="AA1045" s="1" t="s">
        <v>22</v>
      </c>
      <c r="AB1045" s="4" t="s">
        <v>22</v>
      </c>
      <c r="AC1045" s="4" t="s">
        <v>22</v>
      </c>
      <c r="AF1045" s="27"/>
      <c r="BN1045" s="34" t="str">
        <v>COLLABORATIVE RESEARCH FOR ENERGY SYSTEM MODELING</v>
      </c>
      <c r="BO1045" t="s">
        <v>3962</v>
      </c>
      <c r="BP1045" cm="1">
        <f t="array" ref="BP1045">SUM(IF(FREQUENCY(IF($R$2:$R$3000=BO1045, MATCH($C$2:$C$3000, $C$2:$C$3000, 0)), ROW($C$2:$C$3000)-ROW($C$2)+1), 1))</f>
        <v>1</v>
      </c>
      <c r="BV1045" t="str">
        <v>COLLABORATIVE RESEARCH FOR ENERGY SYSTEM MODELING</v>
      </c>
      <c r="BW1045" cm="1">
        <f t="array" ref="BW1045">SUM(--(FREQUENCY(IF($R$2:$R$1538=BV1045, MATCH($C$2:$C$1538, $C$2:$C$1538, 0)), ROW($C$2:$C$1538)-ROW($C$2)+1)&gt;0))</f>
        <v>1</v>
      </c>
    </row>
    <row r="1046" spans="1:75" s="12" customFormat="1" ht="31.8" customHeight="1" x14ac:dyDescent="0.3">
      <c r="A1046" s="58">
        <v>12</v>
      </c>
      <c r="B1046" s="57" t="s">
        <v>3710</v>
      </c>
      <c r="C1046" s="1" t="s">
        <v>1150</v>
      </c>
      <c r="D1046" s="1" t="s">
        <v>1151</v>
      </c>
      <c r="E1046" s="1">
        <v>860274</v>
      </c>
      <c r="F1046" s="21">
        <v>43983</v>
      </c>
      <c r="G1046" s="21">
        <v>45077</v>
      </c>
      <c r="H1046" s="1" t="s">
        <v>22</v>
      </c>
      <c r="I1046" s="1" t="s">
        <v>1152</v>
      </c>
      <c r="J1046" s="1" t="s">
        <v>22</v>
      </c>
      <c r="K1046" s="1" t="s">
        <v>22</v>
      </c>
      <c r="L1046" s="1" t="s">
        <v>546</v>
      </c>
      <c r="M1046" s="102" t="s">
        <v>1153</v>
      </c>
      <c r="N1046" s="1" t="s">
        <v>1154</v>
      </c>
      <c r="O1046" s="1" t="s">
        <v>1155</v>
      </c>
      <c r="P1046" s="1" t="s">
        <v>457</v>
      </c>
      <c r="Q1046" s="97">
        <f>IFERROR(INDEX(BP:BP, MATCH(R1046, BN:BN, 0)), "")</f>
        <v>1</v>
      </c>
      <c r="R1046" s="1" t="s">
        <v>1169</v>
      </c>
      <c r="S1046" s="1" t="s">
        <v>573</v>
      </c>
      <c r="T1046" s="1" t="s">
        <v>1170</v>
      </c>
      <c r="U1046" s="1" t="s">
        <v>22</v>
      </c>
      <c r="V1046" s="1" t="s">
        <v>22</v>
      </c>
      <c r="W1046" s="1" t="s">
        <v>22</v>
      </c>
      <c r="X1046" s="1" t="s">
        <v>22</v>
      </c>
      <c r="Y1046" s="1" t="s">
        <v>22</v>
      </c>
      <c r="Z1046" s="1" t="s">
        <v>22</v>
      </c>
      <c r="AA1046" s="1" t="s">
        <v>22</v>
      </c>
      <c r="AB1046" s="4" t="s">
        <v>22</v>
      </c>
      <c r="AC1046" s="4" t="s">
        <v>22</v>
      </c>
      <c r="AF1046" s="27"/>
      <c r="BN1046" s="19" t="str">
        <v>COMPANIA NATIONALA DE TRANSPORT AL ENERGIEI ELECTRICE TRANSELECTRICA SA</v>
      </c>
      <c r="BO1046" t="s">
        <v>3964</v>
      </c>
      <c r="BP1046" cm="1">
        <f t="array" ref="BP1046">SUM(IF(FREQUENCY(IF($R$2:$R$3000=BO1046, MATCH($C$2:$C$3000, $C$2:$C$3000, 0)), ROW($C$2:$C$3000)-ROW($C$2)+1), 1))</f>
        <v>1</v>
      </c>
      <c r="BQ1046"/>
      <c r="BV1046" s="12" t="str">
        <v>COMPANIA NATIONALA DE TRANSPORT AL ENERGIEI ELECTRICE TRANSELECTRICA SA</v>
      </c>
      <c r="BW1046" cm="1">
        <f t="array" ref="BW1046">SUM(--(FREQUENCY(IF($R$2:$R$1538=BV1046, MATCH($C$2:$C$1538, $C$2:$C$1538, 0)), ROW($C$2:$C$1538)-ROW($C$2)+1)&gt;0))</f>
        <v>1</v>
      </c>
    </row>
    <row r="1047" spans="1:75" s="12" customFormat="1" ht="31.8" customHeight="1" x14ac:dyDescent="0.3">
      <c r="A1047" s="58">
        <v>12</v>
      </c>
      <c r="B1047" s="57" t="s">
        <v>3710</v>
      </c>
      <c r="C1047" s="1" t="s">
        <v>1150</v>
      </c>
      <c r="D1047" s="1" t="s">
        <v>1151</v>
      </c>
      <c r="E1047" s="1">
        <v>860274</v>
      </c>
      <c r="F1047" s="21">
        <v>43983</v>
      </c>
      <c r="G1047" s="21">
        <v>45077</v>
      </c>
      <c r="H1047" s="1" t="s">
        <v>22</v>
      </c>
      <c r="I1047" s="1" t="s">
        <v>1152</v>
      </c>
      <c r="J1047" s="1" t="s">
        <v>22</v>
      </c>
      <c r="K1047" s="1" t="s">
        <v>22</v>
      </c>
      <c r="L1047" s="1" t="s">
        <v>546</v>
      </c>
      <c r="M1047" s="102" t="s">
        <v>1153</v>
      </c>
      <c r="N1047" s="1" t="s">
        <v>1154</v>
      </c>
      <c r="O1047" s="1" t="s">
        <v>1155</v>
      </c>
      <c r="P1047" s="1" t="s">
        <v>689</v>
      </c>
      <c r="Q1047" s="97">
        <f>IFERROR(INDEX(BP:BP, MATCH(R1047, BN:BN, 0)), "")</f>
        <v>1</v>
      </c>
      <c r="R1047" s="1" t="s">
        <v>1175</v>
      </c>
      <c r="S1047" s="1" t="s">
        <v>110</v>
      </c>
      <c r="T1047" s="1" t="s">
        <v>1176</v>
      </c>
      <c r="U1047" s="1" t="s">
        <v>22</v>
      </c>
      <c r="V1047" s="1" t="s">
        <v>22</v>
      </c>
      <c r="W1047" s="1" t="s">
        <v>22</v>
      </c>
      <c r="X1047" s="1" t="s">
        <v>22</v>
      </c>
      <c r="Y1047" s="1" t="s">
        <v>22</v>
      </c>
      <c r="Z1047" s="1" t="s">
        <v>22</v>
      </c>
      <c r="AA1047" s="1" t="s">
        <v>22</v>
      </c>
      <c r="AB1047" s="4" t="s">
        <v>22</v>
      </c>
      <c r="AC1047" s="4" t="s">
        <v>22</v>
      </c>
      <c r="BN1047" s="10" t="str">
        <v>CONSORZIO INTERUNIVERSITARIO NAZIONALE PER ENERGIA E SISTEMI ELETTRICI</v>
      </c>
      <c r="BO1047" t="s">
        <v>3966</v>
      </c>
      <c r="BP1047" cm="1">
        <f t="array" ref="BP1047">SUM(IF(FREQUENCY(IF($R$2:$R$3000=BO1047, MATCH($C$2:$C$3000, $C$2:$C$3000, 0)), ROW($C$2:$C$3000)-ROW($C$2)+1), 1))</f>
        <v>1</v>
      </c>
      <c r="BQ1047"/>
      <c r="BV1047" s="12" t="str">
        <v>CONSORZIO INTERUNIVERSITARIO NAZIONALE PER ENERGIA E SISTEMI ELETTRICI</v>
      </c>
      <c r="BW1047" cm="1">
        <f t="array" ref="BW1047">SUM(--(FREQUENCY(IF($R$2:$R$1538=BV1047, MATCH($C$2:$C$1538, $C$2:$C$1538, 0)), ROW($C$2:$C$1538)-ROW($C$2)+1)&gt;0))</f>
        <v>1</v>
      </c>
    </row>
    <row r="1048" spans="1:75" s="12" customFormat="1" ht="31.8" customHeight="1" x14ac:dyDescent="0.3">
      <c r="A1048" s="58">
        <v>12</v>
      </c>
      <c r="B1048" s="57" t="s">
        <v>3710</v>
      </c>
      <c r="C1048" s="1" t="s">
        <v>1150</v>
      </c>
      <c r="D1048" s="1" t="s">
        <v>1151</v>
      </c>
      <c r="E1048" s="1">
        <v>860274</v>
      </c>
      <c r="F1048" s="21">
        <v>43983</v>
      </c>
      <c r="G1048" s="21">
        <v>45077</v>
      </c>
      <c r="H1048" s="1" t="s">
        <v>22</v>
      </c>
      <c r="I1048" s="1" t="s">
        <v>1152</v>
      </c>
      <c r="J1048" s="1" t="s">
        <v>22</v>
      </c>
      <c r="K1048" s="1" t="s">
        <v>22</v>
      </c>
      <c r="L1048" s="1" t="s">
        <v>546</v>
      </c>
      <c r="M1048" s="102" t="s">
        <v>1153</v>
      </c>
      <c r="N1048" s="1" t="s">
        <v>1154</v>
      </c>
      <c r="O1048" s="1" t="s">
        <v>1155</v>
      </c>
      <c r="P1048" s="1" t="s">
        <v>457</v>
      </c>
      <c r="Q1048" s="97">
        <f>IFERROR(INDEX(BP:BP, MATCH(R1048, BN:BN, 0)), "")</f>
        <v>1</v>
      </c>
      <c r="R1048" s="1" t="s">
        <v>1173</v>
      </c>
      <c r="S1048" s="1" t="s">
        <v>110</v>
      </c>
      <c r="T1048" s="1" t="s">
        <v>1174</v>
      </c>
      <c r="U1048" s="1" t="s">
        <v>22</v>
      </c>
      <c r="V1048" s="1" t="s">
        <v>22</v>
      </c>
      <c r="W1048" s="1" t="s">
        <v>22</v>
      </c>
      <c r="X1048" s="1" t="s">
        <v>22</v>
      </c>
      <c r="Y1048" s="1" t="s">
        <v>22</v>
      </c>
      <c r="Z1048" s="1" t="s">
        <v>22</v>
      </c>
      <c r="AA1048" s="1" t="s">
        <v>22</v>
      </c>
      <c r="AB1048" s="4" t="s">
        <v>22</v>
      </c>
      <c r="AC1048" s="4" t="s">
        <v>22</v>
      </c>
      <c r="BN1048" s="10" t="str">
        <v>CUERVA ENERGIA SLU</v>
      </c>
      <c r="BO1048" t="s">
        <v>3968</v>
      </c>
      <c r="BP1048" cm="1">
        <f t="array" ref="BP1048">SUM(IF(FREQUENCY(IF($R$2:$R$3000=BO1048, MATCH($C$2:$C$3000, $C$2:$C$3000, 0)), ROW($C$2:$C$3000)-ROW($C$2)+1), 1))</f>
        <v>1</v>
      </c>
      <c r="BQ1048"/>
      <c r="BV1048" s="12" t="str">
        <v>CUERVA ENERGIA SLU</v>
      </c>
      <c r="BW1048" cm="1">
        <f t="array" ref="BW1048">SUM(--(FREQUENCY(IF($R$2:$R$1538=BV1048, MATCH($C$2:$C$1538, $C$2:$C$1538, 0)), ROW($C$2:$C$1538)-ROW($C$2)+1)&gt;0))</f>
        <v>1</v>
      </c>
    </row>
    <row r="1049" spans="1:75" s="12" customFormat="1" ht="31.8" customHeight="1" x14ac:dyDescent="0.3">
      <c r="A1049" s="58">
        <v>12</v>
      </c>
      <c r="B1049" s="57" t="s">
        <v>3710</v>
      </c>
      <c r="C1049" s="1" t="s">
        <v>1150</v>
      </c>
      <c r="D1049" s="1" t="s">
        <v>1151</v>
      </c>
      <c r="E1049" s="1">
        <v>860274</v>
      </c>
      <c r="F1049" s="21">
        <v>43983</v>
      </c>
      <c r="G1049" s="21">
        <v>45077</v>
      </c>
      <c r="H1049" s="1" t="s">
        <v>22</v>
      </c>
      <c r="I1049" s="1" t="s">
        <v>1152</v>
      </c>
      <c r="J1049" s="1" t="s">
        <v>22</v>
      </c>
      <c r="K1049" s="1" t="s">
        <v>22</v>
      </c>
      <c r="L1049" s="1" t="s">
        <v>546</v>
      </c>
      <c r="M1049" s="102" t="s">
        <v>1153</v>
      </c>
      <c r="N1049" s="1" t="s">
        <v>1154</v>
      </c>
      <c r="O1049" s="1" t="s">
        <v>1155</v>
      </c>
      <c r="P1049" s="1" t="s">
        <v>457</v>
      </c>
      <c r="Q1049" s="97">
        <f>IFERROR(INDEX(BP:BP, MATCH(R1049, BN:BN, 0)), "")</f>
        <v>3</v>
      </c>
      <c r="R1049" s="1" t="s">
        <v>1090</v>
      </c>
      <c r="S1049" s="1" t="s">
        <v>47</v>
      </c>
      <c r="T1049" s="1" t="s">
        <v>1158</v>
      </c>
      <c r="U1049" s="1" t="s">
        <v>22</v>
      </c>
      <c r="V1049" s="1" t="s">
        <v>22</v>
      </c>
      <c r="W1049" s="1" t="s">
        <v>22</v>
      </c>
      <c r="X1049" s="1" t="s">
        <v>22</v>
      </c>
      <c r="Y1049" s="1" t="s">
        <v>22</v>
      </c>
      <c r="Z1049" s="1" t="s">
        <v>22</v>
      </c>
      <c r="AA1049" s="1" t="s">
        <v>22</v>
      </c>
      <c r="AB1049" s="4" t="s">
        <v>22</v>
      </c>
      <c r="AC1049" s="4" t="s">
        <v>22</v>
      </c>
      <c r="BN1049" s="10" t="str">
        <v>DIACHEIRISTIS ELLINIKOU DIKTYOU DIANOMIS ELEKTRIKIS ENERGEIAS AE</v>
      </c>
      <c r="BO1049" t="s">
        <v>3970</v>
      </c>
      <c r="BP1049" cm="1">
        <f t="array" ref="BP1049">SUM(IF(FREQUENCY(IF($R$2:$R$3000=BO1049, MATCH($C$2:$C$3000, $C$2:$C$3000, 0)), ROW($C$2:$C$3000)-ROW($C$2)+1), 1))</f>
        <v>1</v>
      </c>
      <c r="BQ1049"/>
      <c r="BV1049" s="12" t="str">
        <v>DIACHEIRISTIS ELLINIKOU DIKTYOU DIANOMIS ELEKTRIKIS ENERGEIAS AE</v>
      </c>
      <c r="BW1049" cm="1">
        <f t="array" ref="BW1049">SUM(--(FREQUENCY(IF($R$2:$R$1538=BV1049, MATCH($C$2:$C$1538, $C$2:$C$1538, 0)), ROW($C$2:$C$1538)-ROW($C$2)+1)&gt;0))</f>
        <v>1</v>
      </c>
    </row>
    <row r="1050" spans="1:75" s="12" customFormat="1" ht="31.8" customHeight="1" x14ac:dyDescent="0.3">
      <c r="A1050" s="58">
        <v>12</v>
      </c>
      <c r="B1050" s="57" t="s">
        <v>3710</v>
      </c>
      <c r="C1050" s="1" t="s">
        <v>1150</v>
      </c>
      <c r="D1050" s="1" t="s">
        <v>1151</v>
      </c>
      <c r="E1050" s="1">
        <v>860274</v>
      </c>
      <c r="F1050" s="21">
        <v>43983</v>
      </c>
      <c r="G1050" s="21">
        <v>45077</v>
      </c>
      <c r="H1050" s="1" t="s">
        <v>22</v>
      </c>
      <c r="I1050" s="1" t="s">
        <v>1152</v>
      </c>
      <c r="J1050" s="1" t="s">
        <v>22</v>
      </c>
      <c r="K1050" s="1" t="s">
        <v>22</v>
      </c>
      <c r="L1050" s="1" t="s">
        <v>546</v>
      </c>
      <c r="M1050" s="102" t="s">
        <v>1153</v>
      </c>
      <c r="N1050" s="1" t="s">
        <v>1154</v>
      </c>
      <c r="O1050" s="1" t="s">
        <v>1155</v>
      </c>
      <c r="P1050" s="1" t="s">
        <v>457</v>
      </c>
      <c r="Q1050" s="97">
        <f>IFERROR(INDEX(BP:BP, MATCH(R1050, BN:BN, 0)), "")</f>
        <v>1</v>
      </c>
      <c r="R1050" s="1" t="s">
        <v>1177</v>
      </c>
      <c r="S1050" s="1" t="s">
        <v>61</v>
      </c>
      <c r="T1050" s="1" t="s">
        <v>1178</v>
      </c>
      <c r="U1050" s="1" t="s">
        <v>22</v>
      </c>
      <c r="V1050" s="1" t="s">
        <v>22</v>
      </c>
      <c r="W1050" s="1" t="s">
        <v>22</v>
      </c>
      <c r="X1050" s="1" t="s">
        <v>22</v>
      </c>
      <c r="Y1050" s="1" t="s">
        <v>22</v>
      </c>
      <c r="Z1050" s="1" t="s">
        <v>22</v>
      </c>
      <c r="AA1050" s="1" t="s">
        <v>22</v>
      </c>
      <c r="AB1050" s="4" t="s">
        <v>22</v>
      </c>
      <c r="AC1050" s="4" t="s">
        <v>22</v>
      </c>
      <c r="BN1050" s="10" t="str">
        <v>DIACHEIRISTIS SYSTIMATOS METAFORAS</v>
      </c>
      <c r="BO1050" t="s">
        <v>3972</v>
      </c>
      <c r="BP1050" cm="1">
        <f t="array" ref="BP1050">SUM(IF(FREQUENCY(IF($R$2:$R$3000=BO1050, MATCH($C$2:$C$3000, $C$2:$C$3000, 0)), ROW($C$2:$C$3000)-ROW($C$2)+1), 1))</f>
        <v>1</v>
      </c>
      <c r="BQ1050"/>
      <c r="BV1050" s="12" t="str">
        <v>DIACHEIRISTIS SYSTIMATOS METAFORAS</v>
      </c>
      <c r="BW1050" cm="1">
        <f t="array" ref="BW1050">SUM(--(FREQUENCY(IF($R$2:$R$1538=BV1050, MATCH($C$2:$C$1538, $C$2:$C$1538, 0)), ROW($C$2:$C$1538)-ROW($C$2)+1)&gt;0))</f>
        <v>1</v>
      </c>
    </row>
    <row r="1051" spans="1:75" s="12" customFormat="1" ht="31.8" customHeight="1" x14ac:dyDescent="0.3">
      <c r="A1051" s="58">
        <v>12</v>
      </c>
      <c r="B1051" s="57" t="s">
        <v>3710</v>
      </c>
      <c r="C1051" s="1" t="s">
        <v>1150</v>
      </c>
      <c r="D1051" s="1" t="s">
        <v>1151</v>
      </c>
      <c r="E1051" s="1">
        <v>860274</v>
      </c>
      <c r="F1051" s="21">
        <v>43983</v>
      </c>
      <c r="G1051" s="21">
        <v>45077</v>
      </c>
      <c r="H1051" s="1" t="s">
        <v>22</v>
      </c>
      <c r="I1051" s="1" t="s">
        <v>1152</v>
      </c>
      <c r="J1051" s="1" t="s">
        <v>22</v>
      </c>
      <c r="K1051" s="1" t="s">
        <v>22</v>
      </c>
      <c r="L1051" s="1" t="s">
        <v>546</v>
      </c>
      <c r="M1051" s="102" t="s">
        <v>1153</v>
      </c>
      <c r="N1051" s="1" t="s">
        <v>1154</v>
      </c>
      <c r="O1051" s="1" t="s">
        <v>1155</v>
      </c>
      <c r="P1051" s="1" t="s">
        <v>457</v>
      </c>
      <c r="Q1051" s="97">
        <f>IFERROR(INDEX(BP:BP, MATCH(R1051, BN:BN, 0)), "")</f>
        <v>1</v>
      </c>
      <c r="R1051" s="1" t="s">
        <v>773</v>
      </c>
      <c r="S1051" s="1" t="s">
        <v>132</v>
      </c>
      <c r="T1051" s="1" t="s">
        <v>1183</v>
      </c>
      <c r="U1051" s="1" t="s">
        <v>22</v>
      </c>
      <c r="V1051" s="1" t="s">
        <v>22</v>
      </c>
      <c r="W1051" s="1" t="s">
        <v>22</v>
      </c>
      <c r="X1051" s="1" t="s">
        <v>22</v>
      </c>
      <c r="Y1051" s="1" t="s">
        <v>22</v>
      </c>
      <c r="Z1051" s="1" t="s">
        <v>22</v>
      </c>
      <c r="AA1051" s="1" t="s">
        <v>22</v>
      </c>
      <c r="AB1051" s="4" t="s">
        <v>22</v>
      </c>
      <c r="AC1051" s="4" t="s">
        <v>22</v>
      </c>
      <c r="BN1051" s="10" t="str">
        <v>E.ON ENERGIE DEUTSCHLAND GMBH</v>
      </c>
      <c r="BO1051" t="s">
        <v>3973</v>
      </c>
      <c r="BP1051" cm="1">
        <f t="array" ref="BP1051">SUM(IF(FREQUENCY(IF($R$2:$R$3000=BO1051, MATCH($C$2:$C$3000, $C$2:$C$3000, 0)), ROW($C$2:$C$3000)-ROW($C$2)+1), 1))</f>
        <v>1</v>
      </c>
      <c r="BQ1051"/>
      <c r="BV1051" s="12" t="str">
        <v>E.ON ENERGIE DEUTSCHLAND GMBH</v>
      </c>
      <c r="BW1051" cm="1">
        <f t="array" ref="BW1051">SUM(--(FREQUENCY(IF($R$2:$R$1538=BV1051, MATCH($C$2:$C$1538, $C$2:$C$1538, 0)), ROW($C$2:$C$1538)-ROW($C$2)+1)&gt;0))</f>
        <v>1</v>
      </c>
    </row>
    <row r="1052" spans="1:75" s="12" customFormat="1" ht="31.8" customHeight="1" x14ac:dyDescent="0.3">
      <c r="A1052" s="58">
        <v>12</v>
      </c>
      <c r="B1052" s="57" t="s">
        <v>3710</v>
      </c>
      <c r="C1052" s="1" t="s">
        <v>1150</v>
      </c>
      <c r="D1052" s="1" t="s">
        <v>1151</v>
      </c>
      <c r="E1052" s="1">
        <v>860274</v>
      </c>
      <c r="F1052" s="21">
        <v>43983</v>
      </c>
      <c r="G1052" s="21">
        <v>45077</v>
      </c>
      <c r="H1052" s="1" t="s">
        <v>22</v>
      </c>
      <c r="I1052" s="1" t="s">
        <v>1152</v>
      </c>
      <c r="J1052" s="1" t="s">
        <v>22</v>
      </c>
      <c r="K1052" s="1" t="s">
        <v>22</v>
      </c>
      <c r="L1052" s="1" t="s">
        <v>546</v>
      </c>
      <c r="M1052" s="102" t="s">
        <v>1153</v>
      </c>
      <c r="N1052" s="1" t="s">
        <v>1154</v>
      </c>
      <c r="O1052" s="1" t="s">
        <v>1155</v>
      </c>
      <c r="P1052" s="1" t="s">
        <v>457</v>
      </c>
      <c r="Q1052" s="97">
        <f>IFERROR(INDEX(BP:BP, MATCH(R1052, BN:BN, 0)), "")</f>
        <v>1</v>
      </c>
      <c r="R1052" s="1" t="s">
        <v>1184</v>
      </c>
      <c r="S1052" s="1" t="s">
        <v>132</v>
      </c>
      <c r="T1052" s="1" t="s">
        <v>1185</v>
      </c>
      <c r="U1052" s="1" t="s">
        <v>22</v>
      </c>
      <c r="V1052" s="1" t="s">
        <v>22</v>
      </c>
      <c r="W1052" s="1" t="s">
        <v>22</v>
      </c>
      <c r="X1052" s="1" t="s">
        <v>22</v>
      </c>
      <c r="Y1052" s="1" t="s">
        <v>22</v>
      </c>
      <c r="Z1052" s="1" t="s">
        <v>22</v>
      </c>
      <c r="AA1052" s="1" t="s">
        <v>22</v>
      </c>
      <c r="AB1052" s="4" t="s">
        <v>22</v>
      </c>
      <c r="AC1052" s="4" t="s">
        <v>22</v>
      </c>
      <c r="BN1052" s="10" t="str">
        <v>E.ON ESZAK-DUNANTULI ARAMHALOZATI ZARTKORUEN MUKODO RT</v>
      </c>
      <c r="BO1052" t="s">
        <v>3974</v>
      </c>
      <c r="BP1052" cm="1">
        <f t="array" ref="BP1052">SUM(IF(FREQUENCY(IF($R$2:$R$3000=BO1052, MATCH($C$2:$C$3000, $C$2:$C$3000, 0)), ROW($C$2:$C$3000)-ROW($C$2)+1), 1))</f>
        <v>1</v>
      </c>
      <c r="BQ1052"/>
      <c r="BV1052" s="12" t="str">
        <v>E.ON ESZAK-DUNANTULI ARAMHALOZATI ZARTKORUEN MUKODO RT</v>
      </c>
      <c r="BW1052" cm="1">
        <f t="array" ref="BW1052">SUM(--(FREQUENCY(IF($R$2:$R$1538=BV1052, MATCH($C$2:$C$1538, $C$2:$C$1538, 0)), ROW($C$2:$C$1538)-ROW($C$2)+1)&gt;0))</f>
        <v>1</v>
      </c>
    </row>
    <row r="1053" spans="1:75" s="12" customFormat="1" ht="31.8" customHeight="1" x14ac:dyDescent="0.3">
      <c r="A1053" s="58">
        <v>12</v>
      </c>
      <c r="B1053" s="57" t="s">
        <v>3710</v>
      </c>
      <c r="C1053" s="1" t="s">
        <v>1150</v>
      </c>
      <c r="D1053" s="1" t="s">
        <v>1151</v>
      </c>
      <c r="E1053" s="1">
        <v>860274</v>
      </c>
      <c r="F1053" s="21">
        <v>43983</v>
      </c>
      <c r="G1053" s="21">
        <v>45077</v>
      </c>
      <c r="H1053" s="1" t="s">
        <v>22</v>
      </c>
      <c r="I1053" s="1" t="s">
        <v>1152</v>
      </c>
      <c r="J1053" s="1" t="s">
        <v>22</v>
      </c>
      <c r="K1053" s="1" t="s">
        <v>22</v>
      </c>
      <c r="L1053" s="1" t="s">
        <v>546</v>
      </c>
      <c r="M1053" s="102" t="s">
        <v>1153</v>
      </c>
      <c r="N1053" s="1" t="s">
        <v>1154</v>
      </c>
      <c r="O1053" s="1" t="s">
        <v>1155</v>
      </c>
      <c r="P1053" s="1" t="s">
        <v>457</v>
      </c>
      <c r="Q1053" s="97">
        <f>IFERROR(INDEX(BP:BP, MATCH(R1053, BN:BN, 0)), "")</f>
        <v>1</v>
      </c>
      <c r="R1053" s="1" t="s">
        <v>1187</v>
      </c>
      <c r="S1053" s="1" t="s">
        <v>769</v>
      </c>
      <c r="T1053" s="1" t="s">
        <v>1188</v>
      </c>
      <c r="U1053" s="1" t="s">
        <v>22</v>
      </c>
      <c r="V1053" s="1" t="s">
        <v>22</v>
      </c>
      <c r="W1053" s="1" t="s">
        <v>22</v>
      </c>
      <c r="X1053" s="1" t="s">
        <v>22</v>
      </c>
      <c r="Y1053" s="1" t="s">
        <v>22</v>
      </c>
      <c r="Z1053" s="1" t="s">
        <v>22</v>
      </c>
      <c r="AA1053" s="1" t="s">
        <v>22</v>
      </c>
      <c r="AB1053" s="4" t="s">
        <v>22</v>
      </c>
      <c r="AC1053" s="4" t="s">
        <v>22</v>
      </c>
      <c r="BN1053" s="10" t="str">
        <v>E.ON ONE GMBH</v>
      </c>
      <c r="BO1053" t="s">
        <v>3979</v>
      </c>
      <c r="BP1053" cm="1">
        <f t="array" ref="BP1053">SUM(IF(FREQUENCY(IF($R$2:$R$3000=BO1053, MATCH($C$2:$C$3000, $C$2:$C$3000, 0)), ROW($C$2:$C$3000)-ROW($C$2)+1), 1))</f>
        <v>1</v>
      </c>
      <c r="BQ1053"/>
      <c r="BV1053" s="12" t="str">
        <v>E.ON ONE GMBH</v>
      </c>
      <c r="BW1053" cm="1">
        <f t="array" ref="BW1053">SUM(--(FREQUENCY(IF($R$2:$R$1538=BV1053, MATCH($C$2:$C$1538, $C$2:$C$1538, 0)), ROW($C$2:$C$1538)-ROW($C$2)+1)&gt;0))</f>
        <v>1</v>
      </c>
    </row>
    <row r="1054" spans="1:75" s="12" customFormat="1" ht="31.8" customHeight="1" x14ac:dyDescent="0.3">
      <c r="A1054" s="58">
        <v>12</v>
      </c>
      <c r="B1054" s="57" t="s">
        <v>3710</v>
      </c>
      <c r="C1054" s="1" t="s">
        <v>1150</v>
      </c>
      <c r="D1054" s="1" t="s">
        <v>1151</v>
      </c>
      <c r="E1054" s="1">
        <v>860274</v>
      </c>
      <c r="F1054" s="21">
        <v>43983</v>
      </c>
      <c r="G1054" s="21">
        <v>45077</v>
      </c>
      <c r="H1054" s="1" t="s">
        <v>22</v>
      </c>
      <c r="I1054" s="1" t="s">
        <v>1152</v>
      </c>
      <c r="J1054" s="1" t="s">
        <v>22</v>
      </c>
      <c r="K1054" s="1" t="s">
        <v>22</v>
      </c>
      <c r="L1054" s="1" t="s">
        <v>546</v>
      </c>
      <c r="M1054" s="102" t="s">
        <v>1153</v>
      </c>
      <c r="N1054" s="1" t="s">
        <v>1154</v>
      </c>
      <c r="O1054" s="1" t="s">
        <v>1155</v>
      </c>
      <c r="P1054" s="1" t="s">
        <v>457</v>
      </c>
      <c r="Q1054" s="97">
        <f>IFERROR(INDEX(BP:BP, MATCH(R1054, BN:BN, 0)), "")</f>
        <v>1</v>
      </c>
      <c r="R1054" s="1" t="s">
        <v>1189</v>
      </c>
      <c r="S1054" s="1" t="s">
        <v>110</v>
      </c>
      <c r="T1054" s="1" t="s">
        <v>1190</v>
      </c>
      <c r="U1054" s="1" t="s">
        <v>22</v>
      </c>
      <c r="V1054" s="1" t="s">
        <v>22</v>
      </c>
      <c r="W1054" s="1" t="s">
        <v>22</v>
      </c>
      <c r="X1054" s="1" t="s">
        <v>22</v>
      </c>
      <c r="Y1054" s="1" t="s">
        <v>22</v>
      </c>
      <c r="Z1054" s="1" t="s">
        <v>22</v>
      </c>
      <c r="AA1054" s="1" t="s">
        <v>22</v>
      </c>
      <c r="AB1054" s="4" t="s">
        <v>22</v>
      </c>
      <c r="AC1054" s="4" t="s">
        <v>22</v>
      </c>
      <c r="BN1054" s="19" t="str">
        <v>E.ON SE</v>
      </c>
      <c r="BO1054" t="s">
        <v>3987</v>
      </c>
      <c r="BP1054" cm="1">
        <f t="array" ref="BP1054">SUM(IF(FREQUENCY(IF($R$2:$R$3000=BO1054, MATCH($C$2:$C$3000, $C$2:$C$3000, 0)), ROW($C$2:$C$3000)-ROW($C$2)+1), 1))</f>
        <v>1</v>
      </c>
      <c r="BQ1054"/>
      <c r="BV1054" s="12" t="str">
        <v>E.ON SE</v>
      </c>
      <c r="BW1054" cm="1">
        <f t="array" ref="BW1054">SUM(--(FREQUENCY(IF($R$2:$R$1538=BV1054, MATCH($C$2:$C$1538, $C$2:$C$1538, 0)), ROW($C$2:$C$1538)-ROW($C$2)+1)&gt;0))</f>
        <v>1</v>
      </c>
    </row>
    <row r="1055" spans="1:75" s="12" customFormat="1" ht="31.8" customHeight="1" x14ac:dyDescent="0.3">
      <c r="A1055" s="58">
        <v>12</v>
      </c>
      <c r="B1055" s="57" t="s">
        <v>3710</v>
      </c>
      <c r="C1055" s="1" t="s">
        <v>1150</v>
      </c>
      <c r="D1055" s="1" t="s">
        <v>1151</v>
      </c>
      <c r="E1055" s="1">
        <v>860274</v>
      </c>
      <c r="F1055" s="21">
        <v>43983</v>
      </c>
      <c r="G1055" s="21">
        <v>45077</v>
      </c>
      <c r="H1055" s="1" t="s">
        <v>22</v>
      </c>
      <c r="I1055" s="1" t="s">
        <v>1152</v>
      </c>
      <c r="J1055" s="1" t="s">
        <v>22</v>
      </c>
      <c r="K1055" s="1" t="s">
        <v>22</v>
      </c>
      <c r="L1055" s="1" t="s">
        <v>546</v>
      </c>
      <c r="M1055" s="102" t="s">
        <v>1153</v>
      </c>
      <c r="N1055" s="1" t="s">
        <v>1154</v>
      </c>
      <c r="O1055" s="1" t="s">
        <v>1155</v>
      </c>
      <c r="P1055" s="1" t="s">
        <v>457</v>
      </c>
      <c r="Q1055" s="97">
        <f>IFERROR(INDEX(BP:BP, MATCH(R1055, BN:BN, 0)), "")</f>
        <v>1</v>
      </c>
      <c r="R1055" s="1" t="s">
        <v>1140</v>
      </c>
      <c r="S1055" s="1" t="s">
        <v>338</v>
      </c>
      <c r="T1055" s="1" t="s">
        <v>1191</v>
      </c>
      <c r="U1055" s="1" t="s">
        <v>22</v>
      </c>
      <c r="V1055" s="1" t="s">
        <v>22</v>
      </c>
      <c r="W1055" s="1" t="s">
        <v>22</v>
      </c>
      <c r="X1055" s="1" t="s">
        <v>22</v>
      </c>
      <c r="Y1055" s="1" t="s">
        <v>22</v>
      </c>
      <c r="Z1055" s="1" t="s">
        <v>22</v>
      </c>
      <c r="AA1055" s="1" t="s">
        <v>22</v>
      </c>
      <c r="AB1055" s="4" t="s">
        <v>22</v>
      </c>
      <c r="AC1055" s="4" t="s">
        <v>22</v>
      </c>
      <c r="BN1055" s="19" t="str">
        <v>EDISTRIBUCION REDES DIGITALES SL</v>
      </c>
      <c r="BO1055" t="s">
        <v>3989</v>
      </c>
      <c r="BP1055" cm="1">
        <f t="array" ref="BP1055">SUM(IF(FREQUENCY(IF($R$2:$R$3000=BO1055, MATCH($C$2:$C$3000, $C$2:$C$3000, 0)), ROW($C$2:$C$3000)-ROW($C$2)+1), 1))</f>
        <v>1</v>
      </c>
      <c r="BQ1055"/>
      <c r="BV1055" s="12" t="str">
        <v>EDISTRIBUCION REDES DIGITALES SL</v>
      </c>
      <c r="BW1055" cm="1">
        <f t="array" ref="BW1055">SUM(--(FREQUENCY(IF($R$2:$R$1538=BV1055, MATCH($C$2:$C$1538, $C$2:$C$1538, 0)), ROW($C$2:$C$1538)-ROW($C$2)+1)&gt;0))</f>
        <v>1</v>
      </c>
    </row>
    <row r="1056" spans="1:75" s="12" customFormat="1" ht="31.8" customHeight="1" x14ac:dyDescent="0.3">
      <c r="A1056" s="56">
        <v>12</v>
      </c>
      <c r="B1056" s="54" t="s">
        <v>3710</v>
      </c>
      <c r="C1056" s="1" t="s">
        <v>1150</v>
      </c>
      <c r="D1056" s="1" t="s">
        <v>1151</v>
      </c>
      <c r="E1056" s="1">
        <v>860274</v>
      </c>
      <c r="F1056" s="21">
        <v>43983</v>
      </c>
      <c r="G1056" s="21">
        <v>45077</v>
      </c>
      <c r="H1056" s="1" t="s">
        <v>22</v>
      </c>
      <c r="I1056" s="1" t="s">
        <v>1152</v>
      </c>
      <c r="J1056" s="1" t="s">
        <v>22</v>
      </c>
      <c r="K1056" s="1" t="s">
        <v>22</v>
      </c>
      <c r="L1056" s="1" t="s">
        <v>546</v>
      </c>
      <c r="M1056" s="102" t="s">
        <v>1153</v>
      </c>
      <c r="N1056" s="1" t="s">
        <v>1154</v>
      </c>
      <c r="O1056" s="1" t="s">
        <v>1155</v>
      </c>
      <c r="P1056" s="1" t="s">
        <v>408</v>
      </c>
      <c r="Q1056" s="97">
        <f>IFERROR(INDEX(BP:BP, MATCH(R1056, BN:BN, 0)), "")</f>
        <v>1</v>
      </c>
      <c r="R1056" s="1" t="s">
        <v>1104</v>
      </c>
      <c r="S1056" s="1" t="s">
        <v>61</v>
      </c>
      <c r="T1056" s="1" t="s">
        <v>1156</v>
      </c>
      <c r="U1056" s="1" t="s">
        <v>1157</v>
      </c>
      <c r="V1056" s="1" t="s">
        <v>22</v>
      </c>
      <c r="W1056" s="1" t="s">
        <v>22</v>
      </c>
      <c r="X1056" s="1" t="s">
        <v>22</v>
      </c>
      <c r="Y1056" s="1" t="s">
        <v>22</v>
      </c>
      <c r="Z1056" s="1" t="s">
        <v>22</v>
      </c>
      <c r="AA1056" s="1" t="s">
        <v>22</v>
      </c>
      <c r="AB1056" s="4" t="s">
        <v>22</v>
      </c>
      <c r="AC1056" s="4" t="s">
        <v>22</v>
      </c>
      <c r="BN1056" s="19" t="str">
        <v>E-DISTRIBUZIONE SPA</v>
      </c>
      <c r="BO1056" t="s">
        <v>3991</v>
      </c>
      <c r="BP1056" cm="1">
        <f t="array" ref="BP1056">SUM(IF(FREQUENCY(IF($R$2:$R$3000=BO1056, MATCH($C$2:$C$3000, $C$2:$C$3000, 0)), ROW($C$2:$C$3000)-ROW($C$2)+1), 1))</f>
        <v>1</v>
      </c>
      <c r="BQ1056"/>
      <c r="BV1056" s="12" t="str">
        <v>E-DISTRIBUZIONE SPA</v>
      </c>
      <c r="BW1056" cm="1">
        <f t="array" ref="BW1056">SUM(--(FREQUENCY(IF($R$2:$R$1538=BV1056, MATCH($C$2:$C$1538, $C$2:$C$1538, 0)), ROW($C$2:$C$1538)-ROW($C$2)+1)&gt;0))</f>
        <v>1</v>
      </c>
    </row>
    <row r="1057" spans="1:75" s="38" customFormat="1" ht="31.8" customHeight="1" x14ac:dyDescent="0.3">
      <c r="A1057" s="58">
        <v>12</v>
      </c>
      <c r="B1057" s="57" t="s">
        <v>3710</v>
      </c>
      <c r="C1057" s="1" t="s">
        <v>1150</v>
      </c>
      <c r="D1057" s="1" t="s">
        <v>1151</v>
      </c>
      <c r="E1057" s="1">
        <v>860274</v>
      </c>
      <c r="F1057" s="21">
        <v>43983</v>
      </c>
      <c r="G1057" s="21">
        <v>45077</v>
      </c>
      <c r="H1057" s="1" t="s">
        <v>22</v>
      </c>
      <c r="I1057" s="1" t="s">
        <v>1152</v>
      </c>
      <c r="J1057" s="1" t="s">
        <v>22</v>
      </c>
      <c r="K1057" s="1" t="s">
        <v>22</v>
      </c>
      <c r="L1057" s="1" t="s">
        <v>546</v>
      </c>
      <c r="M1057" s="102" t="s">
        <v>1153</v>
      </c>
      <c r="N1057" s="1" t="s">
        <v>1154</v>
      </c>
      <c r="O1057" s="1" t="s">
        <v>1155</v>
      </c>
      <c r="P1057" s="1" t="s">
        <v>457</v>
      </c>
      <c r="Q1057" s="97">
        <f>IFERROR(INDEX(BP:BP, MATCH(R1057, BN:BN, 0)), "")</f>
        <v>1</v>
      </c>
      <c r="R1057" s="1" t="s">
        <v>805</v>
      </c>
      <c r="S1057" s="1" t="s">
        <v>132</v>
      </c>
      <c r="T1057" s="1" t="s">
        <v>1194</v>
      </c>
      <c r="U1057" s="1" t="s">
        <v>22</v>
      </c>
      <c r="V1057" s="1" t="s">
        <v>22</v>
      </c>
      <c r="W1057" s="1" t="s">
        <v>22</v>
      </c>
      <c r="X1057" s="1" t="s">
        <v>22</v>
      </c>
      <c r="Y1057" s="1" t="s">
        <v>22</v>
      </c>
      <c r="Z1057" s="1" t="s">
        <v>22</v>
      </c>
      <c r="AA1057" s="1" t="s">
        <v>22</v>
      </c>
      <c r="AB1057" s="4" t="s">
        <v>22</v>
      </c>
      <c r="AC1057" s="4" t="s">
        <v>22</v>
      </c>
      <c r="BN1057" s="34" t="str">
        <v>ELECTRODISTRIBUTION GRID WEST AD</v>
      </c>
      <c r="BO1057" t="s">
        <v>3995</v>
      </c>
      <c r="BP1057" cm="1">
        <f t="array" ref="BP1057">SUM(IF(FREQUENCY(IF($R$2:$R$3000=BO1057, MATCH($C$2:$C$3000, $C$2:$C$3000, 0)), ROW($C$2:$C$3000)-ROW($C$2)+1), 1))</f>
        <v>1</v>
      </c>
      <c r="BQ1057"/>
      <c r="BV1057" s="38" t="str">
        <v>ELECTRODISTRIBUTION GRID WEST AD</v>
      </c>
      <c r="BW1057" cm="1">
        <f t="array" ref="BW1057">SUM(--(FREQUENCY(IF($R$2:$R$1538=BV1057, MATCH($C$2:$C$1538, $C$2:$C$1538, 0)), ROW($C$2:$C$1538)-ROW($C$2)+1)&gt;0))</f>
        <v>1</v>
      </c>
    </row>
    <row r="1058" spans="1:75" ht="31.8" customHeight="1" x14ac:dyDescent="0.3">
      <c r="A1058" s="58">
        <v>12</v>
      </c>
      <c r="B1058" s="57" t="s">
        <v>3710</v>
      </c>
      <c r="C1058" s="1" t="s">
        <v>1150</v>
      </c>
      <c r="D1058" s="1" t="s">
        <v>1151</v>
      </c>
      <c r="E1058" s="1">
        <v>860274</v>
      </c>
      <c r="F1058" s="21">
        <v>43983</v>
      </c>
      <c r="G1058" s="21">
        <v>45077</v>
      </c>
      <c r="H1058" s="1" t="s">
        <v>22</v>
      </c>
      <c r="I1058" s="1" t="s">
        <v>1152</v>
      </c>
      <c r="J1058" s="1" t="s">
        <v>22</v>
      </c>
      <c r="K1058" s="1" t="s">
        <v>22</v>
      </c>
      <c r="L1058" s="1" t="s">
        <v>546</v>
      </c>
      <c r="M1058" s="102" t="s">
        <v>1153</v>
      </c>
      <c r="N1058" s="1" t="s">
        <v>1154</v>
      </c>
      <c r="O1058" s="1" t="s">
        <v>1155</v>
      </c>
      <c r="P1058" s="1" t="s">
        <v>457</v>
      </c>
      <c r="Q1058" s="97">
        <f>IFERROR(INDEX(BP:BP, MATCH(R1058, BN:BN, 0)), "")</f>
        <v>1</v>
      </c>
      <c r="R1058" s="1" t="s">
        <v>1171</v>
      </c>
      <c r="S1058" s="1" t="s">
        <v>38</v>
      </c>
      <c r="T1058" s="1" t="s">
        <v>1172</v>
      </c>
      <c r="U1058" s="1" t="s">
        <v>22</v>
      </c>
      <c r="V1058" s="1" t="s">
        <v>22</v>
      </c>
      <c r="W1058" s="1" t="s">
        <v>22</v>
      </c>
      <c r="X1058" s="1" t="s">
        <v>22</v>
      </c>
      <c r="Y1058" s="1" t="s">
        <v>22</v>
      </c>
      <c r="Z1058" s="1" t="s">
        <v>22</v>
      </c>
      <c r="AA1058" s="1" t="s">
        <v>22</v>
      </c>
      <c r="AB1058" s="1" t="s">
        <v>22</v>
      </c>
      <c r="AC1058" s="4" t="s">
        <v>22</v>
      </c>
      <c r="BN1058" s="42" t="str">
        <v>ELEKTRO GORENJSKA PODJETJE ZA DISTRIBUCIJO ELEKTRICNE ENERGIJE DD</v>
      </c>
      <c r="BO1058" t="s">
        <v>3998</v>
      </c>
      <c r="BP1058" cm="1">
        <f t="array" ref="BP1058">SUM(IF(FREQUENCY(IF($R$2:$R$3000=BO1058, MATCH($C$2:$C$3000, $C$2:$C$3000, 0)), ROW($C$2:$C$3000)-ROW($C$2)+1), 1))</f>
        <v>1</v>
      </c>
      <c r="BV1058" t="str">
        <v>ELEKTRO GORENJSKA PODJETJE ZA DISTRIBUCIJO ELEKTRICNE ENERGIJE DD</v>
      </c>
      <c r="BW1058" cm="1">
        <f t="array" ref="BW1058">SUM(--(FREQUENCY(IF($R$2:$R$1538=BV1058, MATCH($C$2:$C$1538, $C$2:$C$1538, 0)), ROW($C$2:$C$1538)-ROW($C$2)+1)&gt;0))</f>
        <v>1</v>
      </c>
    </row>
    <row r="1059" spans="1:75" ht="31.8" customHeight="1" x14ac:dyDescent="0.3">
      <c r="A1059" s="58">
        <v>12</v>
      </c>
      <c r="B1059" s="57" t="s">
        <v>3710</v>
      </c>
      <c r="C1059" s="1" t="s">
        <v>1150</v>
      </c>
      <c r="D1059" s="1" t="s">
        <v>1151</v>
      </c>
      <c r="E1059" s="1">
        <v>860274</v>
      </c>
      <c r="F1059" s="21">
        <v>43983</v>
      </c>
      <c r="G1059" s="21">
        <v>45077</v>
      </c>
      <c r="H1059" s="1" t="s">
        <v>22</v>
      </c>
      <c r="I1059" s="1" t="s">
        <v>1152</v>
      </c>
      <c r="J1059" s="1" t="s">
        <v>22</v>
      </c>
      <c r="K1059" s="1" t="s">
        <v>22</v>
      </c>
      <c r="L1059" s="1" t="s">
        <v>546</v>
      </c>
      <c r="M1059" s="102" t="s">
        <v>1153</v>
      </c>
      <c r="N1059" s="1" t="s">
        <v>1154</v>
      </c>
      <c r="O1059" s="1" t="s">
        <v>1155</v>
      </c>
      <c r="P1059" s="1" t="s">
        <v>689</v>
      </c>
      <c r="Q1059" s="97">
        <f>IFERROR(INDEX(BP:BP, MATCH(R1059, BN:BN, 0)), "")</f>
        <v>1</v>
      </c>
      <c r="R1059" s="1" t="s">
        <v>1179</v>
      </c>
      <c r="S1059" s="1" t="s">
        <v>61</v>
      </c>
      <c r="T1059" s="1" t="s">
        <v>1180</v>
      </c>
      <c r="U1059" s="1" t="s">
        <v>22</v>
      </c>
      <c r="V1059" s="1" t="s">
        <v>22</v>
      </c>
      <c r="W1059" s="1" t="s">
        <v>22</v>
      </c>
      <c r="X1059" s="1" t="s">
        <v>22</v>
      </c>
      <c r="Y1059" s="1" t="s">
        <v>22</v>
      </c>
      <c r="Z1059" s="1" t="s">
        <v>22</v>
      </c>
      <c r="AA1059" s="1" t="s">
        <v>22</v>
      </c>
      <c r="AB1059" s="4" t="s">
        <v>22</v>
      </c>
      <c r="AC1059" s="4" t="s">
        <v>22</v>
      </c>
      <c r="BN1059" s="10" t="str">
        <v>ELEKTROENERGIEN SISTEMEN OPERATOR EAD</v>
      </c>
      <c r="BO1059" t="s">
        <v>4000</v>
      </c>
      <c r="BP1059" cm="1">
        <f t="array" ref="BP1059">SUM(IF(FREQUENCY(IF($R$2:$R$3000=BO1059, MATCH($C$2:$C$3000, $C$2:$C$3000, 0)), ROW($C$2:$C$3000)-ROW($C$2)+1), 1))</f>
        <v>1</v>
      </c>
      <c r="BV1059" t="str">
        <v>ELEKTROENERGIEN SISTEMEN OPERATOR EAD</v>
      </c>
      <c r="BW1059" cm="1">
        <f t="array" ref="BW1059">SUM(--(FREQUENCY(IF($R$2:$R$1538=BV1059, MATCH($C$2:$C$1538, $C$2:$C$1538, 0)), ROW($C$2:$C$1538)-ROW($C$2)+1)&gt;0))</f>
        <v>1</v>
      </c>
    </row>
    <row r="1060" spans="1:75" ht="31.8" customHeight="1" x14ac:dyDescent="0.3">
      <c r="A1060" s="58">
        <v>12</v>
      </c>
      <c r="B1060" s="57" t="s">
        <v>3710</v>
      </c>
      <c r="C1060" s="1" t="s">
        <v>1150</v>
      </c>
      <c r="D1060" s="1" t="s">
        <v>1151</v>
      </c>
      <c r="E1060" s="1">
        <v>860274</v>
      </c>
      <c r="F1060" s="21">
        <v>43983</v>
      </c>
      <c r="G1060" s="21">
        <v>45077</v>
      </c>
      <c r="H1060" s="1" t="s">
        <v>22</v>
      </c>
      <c r="I1060" s="1" t="s">
        <v>1152</v>
      </c>
      <c r="J1060" s="1" t="s">
        <v>22</v>
      </c>
      <c r="K1060" s="1" t="s">
        <v>22</v>
      </c>
      <c r="L1060" s="1" t="s">
        <v>546</v>
      </c>
      <c r="M1060" s="102" t="s">
        <v>1153</v>
      </c>
      <c r="N1060" s="1" t="s">
        <v>1154</v>
      </c>
      <c r="O1060" s="1" t="s">
        <v>1155</v>
      </c>
      <c r="P1060" s="1" t="s">
        <v>457</v>
      </c>
      <c r="Q1060" s="97">
        <f>IFERROR(INDEX(BP:BP, MATCH(R1060, BN:BN, 0)), "")</f>
        <v>1</v>
      </c>
      <c r="R1060" s="1" t="s">
        <v>823</v>
      </c>
      <c r="S1060" s="1" t="s">
        <v>338</v>
      </c>
      <c r="T1060" s="1" t="s">
        <v>1166</v>
      </c>
      <c r="U1060" s="1" t="s">
        <v>22</v>
      </c>
      <c r="V1060" s="1" t="s">
        <v>22</v>
      </c>
      <c r="W1060" s="1" t="s">
        <v>22</v>
      </c>
      <c r="X1060" s="1" t="s">
        <v>22</v>
      </c>
      <c r="Y1060" s="1" t="s">
        <v>22</v>
      </c>
      <c r="Z1060" s="1" t="s">
        <v>22</v>
      </c>
      <c r="AA1060" s="1" t="s">
        <v>22</v>
      </c>
      <c r="AB1060" s="4" t="s">
        <v>22</v>
      </c>
      <c r="AC1060" s="4" t="s">
        <v>22</v>
      </c>
      <c r="BN1060" s="10" t="str">
        <v>Elektroinstitut Milan Vidmar</v>
      </c>
      <c r="BO1060" t="s">
        <v>4002</v>
      </c>
      <c r="BP1060" cm="1">
        <f t="array" ref="BP1060">SUM(IF(FREQUENCY(IF($R$2:$R$3000=BO1060, MATCH($C$2:$C$3000, $C$2:$C$3000, 0)), ROW($C$2:$C$3000)-ROW($C$2)+1), 1))</f>
        <v>1</v>
      </c>
      <c r="BV1060" t="str">
        <v>Elektroinstitut Milan Vidmar</v>
      </c>
      <c r="BW1060" cm="1">
        <f t="array" ref="BW1060">SUM(--(FREQUENCY(IF($R$2:$R$1538=BV1060, MATCH($C$2:$C$1538, $C$2:$C$1538, 0)), ROW($C$2:$C$1538)-ROW($C$2)+1)&gt;0))</f>
        <v>1</v>
      </c>
    </row>
    <row r="1061" spans="1:75" ht="31.8" customHeight="1" x14ac:dyDescent="0.3">
      <c r="A1061" s="58">
        <v>12</v>
      </c>
      <c r="B1061" s="57" t="s">
        <v>3710</v>
      </c>
      <c r="C1061" s="1" t="s">
        <v>1150</v>
      </c>
      <c r="D1061" s="1" t="s">
        <v>1151</v>
      </c>
      <c r="E1061" s="1">
        <v>860274</v>
      </c>
      <c r="F1061" s="21">
        <v>43983</v>
      </c>
      <c r="G1061" s="21">
        <v>45077</v>
      </c>
      <c r="H1061" s="1" t="s">
        <v>22</v>
      </c>
      <c r="I1061" s="1" t="s">
        <v>1152</v>
      </c>
      <c r="J1061" s="1" t="s">
        <v>22</v>
      </c>
      <c r="K1061" s="1" t="s">
        <v>22</v>
      </c>
      <c r="L1061" s="1" t="s">
        <v>546</v>
      </c>
      <c r="M1061" s="102" t="s">
        <v>1153</v>
      </c>
      <c r="N1061" s="1" t="s">
        <v>1154</v>
      </c>
      <c r="O1061" s="1" t="s">
        <v>1155</v>
      </c>
      <c r="P1061" s="1" t="s">
        <v>457</v>
      </c>
      <c r="Q1061" s="97">
        <f>IFERROR(INDEX(BP:BP, MATCH(R1061, BN:BN, 0)), "")</f>
        <v>1</v>
      </c>
      <c r="R1061" s="1" t="s">
        <v>1198</v>
      </c>
      <c r="S1061" s="1" t="s">
        <v>318</v>
      </c>
      <c r="T1061" s="1" t="s">
        <v>1199</v>
      </c>
      <c r="U1061" s="1" t="s">
        <v>22</v>
      </c>
      <c r="V1061" s="1" t="s">
        <v>22</v>
      </c>
      <c r="W1061" s="1" t="s">
        <v>22</v>
      </c>
      <c r="X1061" s="1" t="s">
        <v>22</v>
      </c>
      <c r="Y1061" s="1" t="s">
        <v>22</v>
      </c>
      <c r="Z1061" s="1" t="s">
        <v>22</v>
      </c>
      <c r="AA1061" s="1" t="s">
        <v>22</v>
      </c>
      <c r="AB1061" s="4" t="s">
        <v>22</v>
      </c>
      <c r="AC1061" s="4" t="s">
        <v>22</v>
      </c>
      <c r="BN1061" s="10" t="str">
        <v>ELES DOO OPERATER KOMBINIRANEGA PRENOSNEGA IN DISTRIBUCIJSKEGA ELEKTROENERGETSKEGA OMREZJA</v>
      </c>
      <c r="BO1061" t="s">
        <v>4004</v>
      </c>
      <c r="BP1061" cm="1">
        <f t="array" ref="BP1061">SUM(IF(FREQUENCY(IF($R$2:$R$3000=BO1061, MATCH($C$2:$C$3000, $C$2:$C$3000, 0)), ROW($C$2:$C$3000)-ROW($C$2)+1), 1))</f>
        <v>1</v>
      </c>
      <c r="BV1061" t="str">
        <v>ELES DOO OPERATER KOMBINIRANEGA PRENOSNEGA IN DISTRIBUCIJSKEGA ELEKTROENERGETSKEGA OMREZJA</v>
      </c>
      <c r="BW1061" cm="1">
        <f t="array" ref="BW1061">SUM(--(FREQUENCY(IF($R$2:$R$1538=BV1061, MATCH($C$2:$C$1538, $C$2:$C$1538, 0)), ROW($C$2:$C$1538)-ROW($C$2)+1)&gt;0))</f>
        <v>1</v>
      </c>
    </row>
    <row r="1062" spans="1:75" ht="31.8" customHeight="1" x14ac:dyDescent="0.3">
      <c r="A1062" s="58">
        <v>12</v>
      </c>
      <c r="B1062" s="57" t="s">
        <v>3710</v>
      </c>
      <c r="C1062" s="1" t="s">
        <v>1150</v>
      </c>
      <c r="D1062" s="1" t="s">
        <v>1151</v>
      </c>
      <c r="E1062" s="1">
        <v>860274</v>
      </c>
      <c r="F1062" s="21">
        <v>43983</v>
      </c>
      <c r="G1062" s="21">
        <v>45077</v>
      </c>
      <c r="H1062" s="1" t="s">
        <v>22</v>
      </c>
      <c r="I1062" s="1" t="s">
        <v>1152</v>
      </c>
      <c r="J1062" s="1" t="s">
        <v>22</v>
      </c>
      <c r="K1062" s="1" t="s">
        <v>22</v>
      </c>
      <c r="L1062" s="1" t="s">
        <v>546</v>
      </c>
      <c r="M1062" s="102" t="s">
        <v>1153</v>
      </c>
      <c r="N1062" s="1" t="s">
        <v>1154</v>
      </c>
      <c r="O1062" s="1" t="s">
        <v>1155</v>
      </c>
      <c r="P1062" s="1" t="s">
        <v>457</v>
      </c>
      <c r="Q1062" s="97">
        <f>IFERROR(INDEX(BP:BP, MATCH(R1062, BN:BN, 0)), "")</f>
        <v>1</v>
      </c>
      <c r="R1062" s="1" t="s">
        <v>1200</v>
      </c>
      <c r="S1062" s="1" t="s">
        <v>61</v>
      </c>
      <c r="T1062" s="1" t="s">
        <v>1201</v>
      </c>
      <c r="U1062" s="1" t="s">
        <v>22</v>
      </c>
      <c r="V1062" s="1" t="s">
        <v>22</v>
      </c>
      <c r="W1062" s="1" t="s">
        <v>22</v>
      </c>
      <c r="X1062" s="1" t="s">
        <v>22</v>
      </c>
      <c r="Y1062" s="1" t="s">
        <v>22</v>
      </c>
      <c r="Z1062" s="1" t="s">
        <v>22</v>
      </c>
      <c r="AA1062" s="1" t="s">
        <v>22</v>
      </c>
      <c r="AB1062" s="4" t="s">
        <v>22</v>
      </c>
      <c r="AC1062" s="4" t="s">
        <v>22</v>
      </c>
      <c r="BN1062" s="10" t="str">
        <v>ELLINIKO HRIMATISTIRIO ENERGEIAS</v>
      </c>
      <c r="BO1062" t="s">
        <v>4006</v>
      </c>
      <c r="BP1062" cm="1">
        <f t="array" ref="BP1062">SUM(IF(FREQUENCY(IF($R$2:$R$3000=BO1062, MATCH($C$2:$C$3000, $C$2:$C$3000, 0)), ROW($C$2:$C$3000)-ROW($C$2)+1), 1))</f>
        <v>1</v>
      </c>
      <c r="BV1062" t="str">
        <v>ELLINIKO HRIMATISTIRIO ENERGEIAS</v>
      </c>
      <c r="BW1062" cm="1">
        <f t="array" ref="BW1062">SUM(--(FREQUENCY(IF($R$2:$R$1538=BV1062, MATCH($C$2:$C$1538, $C$2:$C$1538, 0)), ROW($C$2:$C$1538)-ROW($C$2)+1)&gt;0))</f>
        <v>1</v>
      </c>
    </row>
    <row r="1063" spans="1:75" ht="31.8" customHeight="1" x14ac:dyDescent="0.3">
      <c r="A1063" s="58">
        <v>12</v>
      </c>
      <c r="B1063" s="57" t="s">
        <v>3710</v>
      </c>
      <c r="C1063" s="1" t="s">
        <v>1150</v>
      </c>
      <c r="D1063" s="1" t="s">
        <v>1151</v>
      </c>
      <c r="E1063" s="1">
        <v>860274</v>
      </c>
      <c r="F1063" s="21">
        <v>43983</v>
      </c>
      <c r="G1063" s="21">
        <v>45077</v>
      </c>
      <c r="H1063" s="1" t="s">
        <v>22</v>
      </c>
      <c r="I1063" s="1" t="s">
        <v>1152</v>
      </c>
      <c r="J1063" s="1" t="s">
        <v>22</v>
      </c>
      <c r="K1063" s="1" t="s">
        <v>22</v>
      </c>
      <c r="L1063" s="1" t="s">
        <v>546</v>
      </c>
      <c r="M1063" s="102" t="s">
        <v>1153</v>
      </c>
      <c r="N1063" s="1" t="s">
        <v>1154</v>
      </c>
      <c r="O1063" s="1" t="s">
        <v>1155</v>
      </c>
      <c r="P1063" s="1" t="s">
        <v>457</v>
      </c>
      <c r="Q1063" s="97">
        <f>IFERROR(INDEX(BP:BP, MATCH(R1063, BN:BN, 0)), "")</f>
        <v>1</v>
      </c>
      <c r="R1063" s="1" t="s">
        <v>1202</v>
      </c>
      <c r="S1063" s="1" t="s">
        <v>517</v>
      </c>
      <c r="T1063" s="1" t="s">
        <v>1203</v>
      </c>
      <c r="U1063" s="1" t="s">
        <v>22</v>
      </c>
      <c r="V1063" s="1" t="s">
        <v>22</v>
      </c>
      <c r="W1063" s="1" t="s">
        <v>22</v>
      </c>
      <c r="X1063" s="1" t="s">
        <v>22</v>
      </c>
      <c r="Y1063" s="1" t="s">
        <v>22</v>
      </c>
      <c r="Z1063" s="1" t="s">
        <v>22</v>
      </c>
      <c r="AA1063" s="1" t="s">
        <v>22</v>
      </c>
      <c r="AB1063" s="4" t="s">
        <v>22</v>
      </c>
      <c r="AC1063" s="4" t="s">
        <v>22</v>
      </c>
      <c r="BN1063" s="10" t="str">
        <v>ENEL GRIDS S.R.L.</v>
      </c>
      <c r="BO1063" t="s">
        <v>4008</v>
      </c>
      <c r="BP1063" cm="1">
        <f t="array" ref="BP1063">SUM(IF(FREQUENCY(IF($R$2:$R$3000=BO1063, MATCH($C$2:$C$3000, $C$2:$C$3000, 0)), ROW($C$2:$C$3000)-ROW($C$2)+1), 1))</f>
        <v>1</v>
      </c>
      <c r="BV1063" t="str">
        <v>ENEL GRIDS S.R.L.</v>
      </c>
      <c r="BW1063" cm="1">
        <f t="array" ref="BW1063">SUM(--(FREQUENCY(IF($R$2:$R$1538=BV1063, MATCH($C$2:$C$1538, $C$2:$C$1538, 0)), ROW($C$2:$C$1538)-ROW($C$2)+1)&gt;0))</f>
        <v>1</v>
      </c>
    </row>
    <row r="1064" spans="1:75" ht="31.8" customHeight="1" x14ac:dyDescent="0.3">
      <c r="A1064" s="58">
        <v>12</v>
      </c>
      <c r="B1064" s="57" t="s">
        <v>3710</v>
      </c>
      <c r="C1064" s="1" t="s">
        <v>1150</v>
      </c>
      <c r="D1064" s="1" t="s">
        <v>1151</v>
      </c>
      <c r="E1064" s="1">
        <v>860274</v>
      </c>
      <c r="F1064" s="21">
        <v>43983</v>
      </c>
      <c r="G1064" s="21">
        <v>45077</v>
      </c>
      <c r="H1064" s="1" t="s">
        <v>22</v>
      </c>
      <c r="I1064" s="1" t="s">
        <v>1152</v>
      </c>
      <c r="J1064" s="1" t="s">
        <v>22</v>
      </c>
      <c r="K1064" s="1" t="s">
        <v>22</v>
      </c>
      <c r="L1064" s="1" t="s">
        <v>546</v>
      </c>
      <c r="M1064" s="102" t="s">
        <v>1153</v>
      </c>
      <c r="N1064" s="1" t="s">
        <v>1154</v>
      </c>
      <c r="O1064" s="1" t="s">
        <v>1155</v>
      </c>
      <c r="P1064" s="1" t="s">
        <v>457</v>
      </c>
      <c r="Q1064" s="97">
        <f>IFERROR(INDEX(BP:BP, MATCH(R1064, BN:BN, 0)), "")</f>
        <v>1</v>
      </c>
      <c r="R1064" s="1" t="s">
        <v>801</v>
      </c>
      <c r="S1064" s="1" t="s">
        <v>110</v>
      </c>
      <c r="T1064" s="1" t="s">
        <v>1204</v>
      </c>
      <c r="U1064" s="1" t="s">
        <v>22</v>
      </c>
      <c r="V1064" s="1" t="s">
        <v>22</v>
      </c>
      <c r="W1064" s="1" t="s">
        <v>22</v>
      </c>
      <c r="X1064" s="1" t="s">
        <v>22</v>
      </c>
      <c r="Y1064" s="1" t="s">
        <v>22</v>
      </c>
      <c r="Z1064" s="1" t="s">
        <v>22</v>
      </c>
      <c r="AA1064" s="1" t="s">
        <v>22</v>
      </c>
      <c r="AB1064" s="4" t="s">
        <v>22</v>
      </c>
      <c r="AC1064" s="4" t="s">
        <v>22</v>
      </c>
      <c r="BN1064" s="10" t="str">
        <v>ENEL X SRL</v>
      </c>
      <c r="BO1064" t="s">
        <v>4010</v>
      </c>
      <c r="BP1064" cm="1">
        <f t="array" ref="BP1064">SUM(IF(FREQUENCY(IF($R$2:$R$3000=BO1064, MATCH($C$2:$C$3000, $C$2:$C$3000, 0)), ROW($C$2:$C$3000)-ROW($C$2)+1), 1))</f>
        <v>1</v>
      </c>
      <c r="BV1064" t="str">
        <v>ENEL X SRL</v>
      </c>
      <c r="BW1064" cm="1">
        <f t="array" ref="BW1064">SUM(--(FREQUENCY(IF($R$2:$R$1538=BV1064, MATCH($C$2:$C$1538, $C$2:$C$1538, 0)), ROW($C$2:$C$1538)-ROW($C$2)+1)&gt;0))</f>
        <v>1</v>
      </c>
    </row>
    <row r="1065" spans="1:75" ht="31.8" customHeight="1" x14ac:dyDescent="0.3">
      <c r="A1065" s="58">
        <v>12</v>
      </c>
      <c r="B1065" s="57" t="s">
        <v>3710</v>
      </c>
      <c r="C1065" s="1" t="s">
        <v>1150</v>
      </c>
      <c r="D1065" s="1" t="s">
        <v>1151</v>
      </c>
      <c r="E1065" s="1">
        <v>860274</v>
      </c>
      <c r="F1065" s="21">
        <v>43983</v>
      </c>
      <c r="G1065" s="21">
        <v>45077</v>
      </c>
      <c r="H1065" s="1" t="s">
        <v>22</v>
      </c>
      <c r="I1065" s="1" t="s">
        <v>1152</v>
      </c>
      <c r="J1065" s="1" t="s">
        <v>22</v>
      </c>
      <c r="K1065" s="1" t="s">
        <v>22</v>
      </c>
      <c r="L1065" s="1" t="s">
        <v>546</v>
      </c>
      <c r="M1065" s="102" t="s">
        <v>1153</v>
      </c>
      <c r="N1065" s="1" t="s">
        <v>1154</v>
      </c>
      <c r="O1065" s="1" t="s">
        <v>1155</v>
      </c>
      <c r="P1065" s="1" t="s">
        <v>457</v>
      </c>
      <c r="Q1065" s="97">
        <f>IFERROR(INDEX(BP:BP, MATCH(R1065, BN:BN, 0)), "")</f>
        <v>1</v>
      </c>
      <c r="R1065" s="1" t="s">
        <v>1205</v>
      </c>
      <c r="S1065" s="1" t="s">
        <v>132</v>
      </c>
      <c r="T1065" s="1" t="s">
        <v>1206</v>
      </c>
      <c r="U1065" s="1" t="s">
        <v>22</v>
      </c>
      <c r="V1065" s="1" t="s">
        <v>22</v>
      </c>
      <c r="W1065" s="1" t="s">
        <v>22</v>
      </c>
      <c r="X1065" s="1" t="s">
        <v>22</v>
      </c>
      <c r="Y1065" s="1" t="s">
        <v>22</v>
      </c>
      <c r="Z1065" s="1" t="s">
        <v>22</v>
      </c>
      <c r="AA1065" s="1" t="s">
        <v>22</v>
      </c>
      <c r="AB1065" s="4" t="s">
        <v>22</v>
      </c>
      <c r="AC1065" s="4" t="s">
        <v>22</v>
      </c>
      <c r="BN1065" s="10" t="str">
        <v>ENEL X WAY SRL</v>
      </c>
      <c r="BO1065" t="s">
        <v>4012</v>
      </c>
      <c r="BP1065" cm="1">
        <f t="array" ref="BP1065">SUM(IF(FREQUENCY(IF($R$2:$R$3000=BO1065, MATCH($C$2:$C$3000, $C$2:$C$3000, 0)), ROW($C$2:$C$3000)-ROW($C$2)+1), 1))</f>
        <v>1</v>
      </c>
      <c r="BV1065" t="str">
        <v>ENEL X WAY SRL</v>
      </c>
      <c r="BW1065" cm="1">
        <f t="array" ref="BW1065">SUM(--(FREQUENCY(IF($R$2:$R$1538=BV1065, MATCH($C$2:$C$1538, $C$2:$C$1538, 0)), ROW($C$2:$C$1538)-ROW($C$2)+1)&gt;0))</f>
        <v>1</v>
      </c>
    </row>
    <row r="1066" spans="1:75" ht="31.8" customHeight="1" x14ac:dyDescent="0.3">
      <c r="A1066" s="58">
        <v>12</v>
      </c>
      <c r="B1066" s="57" t="s">
        <v>3710</v>
      </c>
      <c r="C1066" s="1" t="s">
        <v>1150</v>
      </c>
      <c r="D1066" s="1" t="s">
        <v>1151</v>
      </c>
      <c r="E1066" s="1">
        <v>860274</v>
      </c>
      <c r="F1066" s="21">
        <v>43983</v>
      </c>
      <c r="G1066" s="21">
        <v>45077</v>
      </c>
      <c r="H1066" s="1" t="s">
        <v>22</v>
      </c>
      <c r="I1066" s="1" t="s">
        <v>1152</v>
      </c>
      <c r="J1066" s="1" t="s">
        <v>22</v>
      </c>
      <c r="K1066" s="1" t="s">
        <v>22</v>
      </c>
      <c r="L1066" s="1" t="s">
        <v>546</v>
      </c>
      <c r="M1066" s="102" t="s">
        <v>1153</v>
      </c>
      <c r="N1066" s="1" t="s">
        <v>1154</v>
      </c>
      <c r="O1066" s="1" t="s">
        <v>1155</v>
      </c>
      <c r="P1066" s="1" t="s">
        <v>457</v>
      </c>
      <c r="Q1066" s="97">
        <f>IFERROR(INDEX(BP:BP, MATCH(R1066, BN:BN, 0)), "")</f>
        <v>1</v>
      </c>
      <c r="R1066" s="1" t="s">
        <v>1209</v>
      </c>
      <c r="S1066" s="1" t="s">
        <v>769</v>
      </c>
      <c r="T1066" s="1" t="s">
        <v>1210</v>
      </c>
      <c r="U1066" s="1" t="s">
        <v>22</v>
      </c>
      <c r="V1066" s="1" t="s">
        <v>22</v>
      </c>
      <c r="W1066" s="1" t="s">
        <v>22</v>
      </c>
      <c r="X1066" s="1" t="s">
        <v>22</v>
      </c>
      <c r="Y1066" s="1" t="s">
        <v>22</v>
      </c>
      <c r="Z1066" s="1" t="s">
        <v>22</v>
      </c>
      <c r="AA1066" s="1" t="s">
        <v>22</v>
      </c>
      <c r="AB1066" s="4" t="s">
        <v>22</v>
      </c>
      <c r="AC1066" s="4" t="s">
        <v>22</v>
      </c>
      <c r="BN1066" s="10" t="str">
        <v>ENTRA ENERGY</v>
      </c>
      <c r="BO1066" t="s">
        <v>4014</v>
      </c>
      <c r="BP1066" cm="1">
        <f t="array" ref="BP1066">SUM(IF(FREQUENCY(IF($R$2:$R$3000=BO1066, MATCH($C$2:$C$3000, $C$2:$C$3000, 0)), ROW($C$2:$C$3000)-ROW($C$2)+1), 1))</f>
        <v>1</v>
      </c>
      <c r="BV1066" t="str">
        <v>ENTRA ENERGY</v>
      </c>
      <c r="BW1066" cm="1">
        <f t="array" ref="BW1066">SUM(--(FREQUENCY(IF($R$2:$R$1538=BV1066, MATCH($C$2:$C$1538, $C$2:$C$1538, 0)), ROW($C$2:$C$1538)-ROW($C$2)+1)&gt;0))</f>
        <v>1</v>
      </c>
    </row>
    <row r="1067" spans="1:75" ht="31.8" customHeight="1" x14ac:dyDescent="0.3">
      <c r="A1067" s="58">
        <v>12</v>
      </c>
      <c r="B1067" s="57" t="s">
        <v>3710</v>
      </c>
      <c r="C1067" s="1" t="s">
        <v>1150</v>
      </c>
      <c r="D1067" s="1" t="s">
        <v>1151</v>
      </c>
      <c r="E1067" s="1">
        <v>860274</v>
      </c>
      <c r="F1067" s="21">
        <v>43983</v>
      </c>
      <c r="G1067" s="21">
        <v>45077</v>
      </c>
      <c r="H1067" s="1" t="s">
        <v>22</v>
      </c>
      <c r="I1067" s="1" t="s">
        <v>1152</v>
      </c>
      <c r="J1067" s="1" t="s">
        <v>22</v>
      </c>
      <c r="K1067" s="1" t="s">
        <v>22</v>
      </c>
      <c r="L1067" s="1" t="s">
        <v>546</v>
      </c>
      <c r="M1067" s="102" t="s">
        <v>1153</v>
      </c>
      <c r="N1067" s="1" t="s">
        <v>1154</v>
      </c>
      <c r="O1067" s="1" t="s">
        <v>1155</v>
      </c>
      <c r="P1067" s="1" t="s">
        <v>457</v>
      </c>
      <c r="Q1067" s="97">
        <f>IFERROR(INDEX(BP:BP, MATCH(R1067, BN:BN, 0)), "")</f>
        <v>1</v>
      </c>
      <c r="R1067" s="1" t="s">
        <v>1211</v>
      </c>
      <c r="S1067" s="1" t="s">
        <v>769</v>
      </c>
      <c r="T1067" s="1" t="s">
        <v>1212</v>
      </c>
      <c r="U1067" s="1" t="s">
        <v>22</v>
      </c>
      <c r="V1067" s="1" t="s">
        <v>22</v>
      </c>
      <c r="W1067" s="1" t="s">
        <v>22</v>
      </c>
      <c r="X1067" s="1" t="s">
        <v>22</v>
      </c>
      <c r="Y1067" s="1" t="s">
        <v>22</v>
      </c>
      <c r="Z1067" s="1" t="s">
        <v>22</v>
      </c>
      <c r="AA1067" s="1" t="s">
        <v>22</v>
      </c>
      <c r="AB1067" s="1" t="s">
        <v>22</v>
      </c>
      <c r="AC1067" s="4" t="s">
        <v>22</v>
      </c>
      <c r="BN1067" s="42" t="str">
        <v>ENVELIO GMBH</v>
      </c>
      <c r="BO1067" t="s">
        <v>4027</v>
      </c>
      <c r="BP1067" cm="1">
        <f t="array" ref="BP1067">SUM(IF(FREQUENCY(IF($R$2:$R$3000=BO1067, MATCH($C$2:$C$3000, $C$2:$C$3000, 0)), ROW($C$2:$C$3000)-ROW($C$2)+1), 1))</f>
        <v>1</v>
      </c>
      <c r="BV1067" t="str">
        <v>ENVELIO GMBH</v>
      </c>
      <c r="BW1067" cm="1">
        <f t="array" ref="BW1067">SUM(--(FREQUENCY(IF($R$2:$R$1538=BV1067, MATCH($C$2:$C$1538, $C$2:$C$1538, 0)), ROW($C$2:$C$1538)-ROW($C$2)+1)&gt;0))</f>
        <v>1</v>
      </c>
    </row>
    <row r="1068" spans="1:75" ht="31.8" customHeight="1" x14ac:dyDescent="0.3">
      <c r="A1068" s="58">
        <v>12</v>
      </c>
      <c r="B1068" s="57" t="s">
        <v>3710</v>
      </c>
      <c r="C1068" s="1" t="s">
        <v>1150</v>
      </c>
      <c r="D1068" s="1" t="s">
        <v>1151</v>
      </c>
      <c r="E1068" s="1">
        <v>860274</v>
      </c>
      <c r="F1068" s="21">
        <v>43983</v>
      </c>
      <c r="G1068" s="21">
        <v>45077</v>
      </c>
      <c r="H1068" s="1" t="s">
        <v>22</v>
      </c>
      <c r="I1068" s="1" t="s">
        <v>1152</v>
      </c>
      <c r="J1068" s="1" t="s">
        <v>22</v>
      </c>
      <c r="K1068" s="1" t="s">
        <v>22</v>
      </c>
      <c r="L1068" s="1" t="s">
        <v>546</v>
      </c>
      <c r="M1068" s="102" t="s">
        <v>1153</v>
      </c>
      <c r="N1068" s="1" t="s">
        <v>1154</v>
      </c>
      <c r="O1068" s="1" t="s">
        <v>1155</v>
      </c>
      <c r="P1068" s="1" t="s">
        <v>457</v>
      </c>
      <c r="Q1068" s="97">
        <f>IFERROR(INDEX(BP:BP, MATCH(R1068, BN:BN, 0)), "")</f>
        <v>1</v>
      </c>
      <c r="R1068" s="1" t="s">
        <v>1195</v>
      </c>
      <c r="S1068" s="1" t="s">
        <v>769</v>
      </c>
      <c r="T1068" s="1" t="s">
        <v>1196</v>
      </c>
      <c r="U1068" s="1" t="s">
        <v>22</v>
      </c>
      <c r="V1068" s="1" t="s">
        <v>22</v>
      </c>
      <c r="W1068" s="1" t="s">
        <v>22</v>
      </c>
      <c r="X1068" s="1" t="s">
        <v>22</v>
      </c>
      <c r="Y1068" s="1" t="s">
        <v>22</v>
      </c>
      <c r="Z1068" s="1" t="s">
        <v>22</v>
      </c>
      <c r="AA1068" s="1" t="s">
        <v>22</v>
      </c>
      <c r="AB1068" s="4" t="s">
        <v>22</v>
      </c>
      <c r="AC1068" s="4" t="s">
        <v>22</v>
      </c>
      <c r="BN1068" s="10" t="str">
        <v>ESTABANELL Y PAHISA ENERGIA SA</v>
      </c>
      <c r="BO1068" t="s">
        <v>4031</v>
      </c>
      <c r="BP1068" cm="1">
        <f t="array" ref="BP1068">SUM(IF(FREQUENCY(IF($R$2:$R$3000=BO1068, MATCH($C$2:$C$3000, $C$2:$C$3000, 0)), ROW($C$2:$C$3000)-ROW($C$2)+1), 1))</f>
        <v>1</v>
      </c>
      <c r="BV1068" t="str">
        <v>ESTABANELL Y PAHISA ENERGIA SA</v>
      </c>
      <c r="BW1068" cm="1">
        <f t="array" ref="BW1068">SUM(--(FREQUENCY(IF($R$2:$R$1538=BV1068, MATCH($C$2:$C$1538, $C$2:$C$1538, 0)), ROW($C$2:$C$1538)-ROW($C$2)+1)&gt;0))</f>
        <v>1</v>
      </c>
    </row>
    <row r="1069" spans="1:75" ht="31.8" customHeight="1" x14ac:dyDescent="0.3">
      <c r="A1069" s="58">
        <v>12</v>
      </c>
      <c r="B1069" s="57" t="s">
        <v>3710</v>
      </c>
      <c r="C1069" s="1" t="s">
        <v>1150</v>
      </c>
      <c r="D1069" s="1" t="s">
        <v>1151</v>
      </c>
      <c r="E1069" s="1">
        <v>860274</v>
      </c>
      <c r="F1069" s="21">
        <v>43983</v>
      </c>
      <c r="G1069" s="21">
        <v>45077</v>
      </c>
      <c r="H1069" s="1" t="s">
        <v>22</v>
      </c>
      <c r="I1069" s="1" t="s">
        <v>1152</v>
      </c>
      <c r="J1069" s="1" t="s">
        <v>22</v>
      </c>
      <c r="K1069" s="1" t="s">
        <v>22</v>
      </c>
      <c r="L1069" s="1" t="s">
        <v>546</v>
      </c>
      <c r="M1069" s="102" t="s">
        <v>1153</v>
      </c>
      <c r="N1069" s="1" t="s">
        <v>1154</v>
      </c>
      <c r="O1069" s="1" t="s">
        <v>1155</v>
      </c>
      <c r="P1069" s="1" t="s">
        <v>457</v>
      </c>
      <c r="Q1069" s="97">
        <f>IFERROR(INDEX(BP:BP, MATCH(R1069, BN:BN, 0)), "")</f>
        <v>1</v>
      </c>
      <c r="R1069" s="1" t="s">
        <v>1192</v>
      </c>
      <c r="S1069" s="1" t="s">
        <v>61</v>
      </c>
      <c r="T1069" s="1" t="s">
        <v>1193</v>
      </c>
      <c r="U1069" s="1" t="s">
        <v>22</v>
      </c>
      <c r="V1069" s="1" t="s">
        <v>22</v>
      </c>
      <c r="W1069" s="1" t="s">
        <v>22</v>
      </c>
      <c r="X1069" s="1" t="s">
        <v>22</v>
      </c>
      <c r="Y1069" s="1" t="s">
        <v>22</v>
      </c>
      <c r="Z1069" s="1" t="s">
        <v>22</v>
      </c>
      <c r="AA1069" s="1" t="s">
        <v>22</v>
      </c>
      <c r="AB1069" s="4" t="s">
        <v>22</v>
      </c>
      <c r="AC1069" s="4" t="s">
        <v>22</v>
      </c>
      <c r="BN1069" s="10" t="str">
        <v>ETRA INVESTIGACION Y DESARROLLO SA</v>
      </c>
      <c r="BO1069" t="s">
        <v>4033</v>
      </c>
      <c r="BP1069" cm="1">
        <f t="array" ref="BP1069">SUM(IF(FREQUENCY(IF($R$2:$R$3000=BO1069, MATCH($C$2:$C$3000, $C$2:$C$3000, 0)), ROW($C$2:$C$3000)-ROW($C$2)+1), 1))</f>
        <v>1</v>
      </c>
      <c r="BV1069" t="str">
        <v>ETRA INVESTIGACION Y DESARROLLO SA</v>
      </c>
      <c r="BW1069" cm="1">
        <f t="array" ref="BW1069">SUM(--(FREQUENCY(IF($R$2:$R$1538=BV1069, MATCH($C$2:$C$1538, $C$2:$C$1538, 0)), ROW($C$2:$C$1538)-ROW($C$2)+1)&gt;0))</f>
        <v>1</v>
      </c>
    </row>
    <row r="1070" spans="1:75" ht="31.8" customHeight="1" x14ac:dyDescent="0.3">
      <c r="A1070" s="58">
        <v>12</v>
      </c>
      <c r="B1070" s="57" t="s">
        <v>3710</v>
      </c>
      <c r="C1070" s="1" t="s">
        <v>1150</v>
      </c>
      <c r="D1070" s="1" t="s">
        <v>1151</v>
      </c>
      <c r="E1070" s="1">
        <v>860274</v>
      </c>
      <c r="F1070" s="21">
        <v>43983</v>
      </c>
      <c r="G1070" s="21">
        <v>45077</v>
      </c>
      <c r="H1070" s="1" t="s">
        <v>22</v>
      </c>
      <c r="I1070" s="1" t="s">
        <v>1152</v>
      </c>
      <c r="J1070" s="1" t="s">
        <v>22</v>
      </c>
      <c r="K1070" s="1" t="s">
        <v>22</v>
      </c>
      <c r="L1070" s="1" t="s">
        <v>546</v>
      </c>
      <c r="M1070" s="102" t="s">
        <v>1153</v>
      </c>
      <c r="N1070" s="1" t="s">
        <v>1154</v>
      </c>
      <c r="O1070" s="1" t="s">
        <v>1155</v>
      </c>
      <c r="P1070" s="1" t="s">
        <v>457</v>
      </c>
      <c r="Q1070" s="97">
        <f>IFERROR(INDEX(BP:BP, MATCH(R1070, BN:BN, 0)), "")</f>
        <v>1</v>
      </c>
      <c r="R1070" s="1" t="s">
        <v>817</v>
      </c>
      <c r="S1070" s="1" t="s">
        <v>61</v>
      </c>
      <c r="T1070" s="1" t="s">
        <v>1213</v>
      </c>
      <c r="U1070" s="1" t="s">
        <v>22</v>
      </c>
      <c r="V1070" s="1" t="s">
        <v>22</v>
      </c>
      <c r="W1070" s="1" t="s">
        <v>22</v>
      </c>
      <c r="X1070" s="1" t="s">
        <v>22</v>
      </c>
      <c r="Y1070" s="1" t="s">
        <v>22</v>
      </c>
      <c r="Z1070" s="1" t="s">
        <v>22</v>
      </c>
      <c r="AA1070" s="1" t="s">
        <v>22</v>
      </c>
      <c r="AB1070" s="4" t="s">
        <v>22</v>
      </c>
      <c r="AC1070" s="4" t="s">
        <v>22</v>
      </c>
      <c r="BN1070" s="93" t="str">
        <v>EUROPEAN DISTRIBUTION SYSTEM OPERATORS FOR SMART GRIDS</v>
      </c>
      <c r="BO1070" t="s">
        <v>4035</v>
      </c>
      <c r="BP1070" cm="1">
        <f t="array" ref="BP1070">SUM(IF(FREQUENCY(IF($R$2:$R$3000=BO1070, MATCH($C$2:$C$3000, $C$2:$C$3000, 0)), ROW($C$2:$C$3000)-ROW($C$2)+1), 1))</f>
        <v>1</v>
      </c>
      <c r="BV1070" t="str">
        <v>EUROPEAN DISTRIBUTION SYSTEM OPERATORS FOR SMART GRIDS</v>
      </c>
      <c r="BW1070" cm="1">
        <f t="array" ref="BW1070">SUM(--(FREQUENCY(IF($R$2:$R$1538=BV1070, MATCH($C$2:$C$1538, $C$2:$C$1538, 0)), ROW($C$2:$C$1538)-ROW($C$2)+1)&gt;0))</f>
        <v>1</v>
      </c>
    </row>
    <row r="1071" spans="1:75" ht="31.8" customHeight="1" x14ac:dyDescent="0.3">
      <c r="A1071" s="58">
        <v>12</v>
      </c>
      <c r="B1071" s="57" t="s">
        <v>3710</v>
      </c>
      <c r="C1071" s="1" t="s">
        <v>1150</v>
      </c>
      <c r="D1071" s="1" t="s">
        <v>1151</v>
      </c>
      <c r="E1071" s="1">
        <v>860274</v>
      </c>
      <c r="F1071" s="21">
        <v>43983</v>
      </c>
      <c r="G1071" s="21">
        <v>45077</v>
      </c>
      <c r="H1071" s="1" t="s">
        <v>22</v>
      </c>
      <c r="I1071" s="1" t="s">
        <v>1152</v>
      </c>
      <c r="J1071" s="1" t="s">
        <v>22</v>
      </c>
      <c r="K1071" s="1" t="s">
        <v>22</v>
      </c>
      <c r="L1071" s="1" t="s">
        <v>546</v>
      </c>
      <c r="M1071" s="102" t="s">
        <v>1153</v>
      </c>
      <c r="N1071" s="1" t="s">
        <v>1154</v>
      </c>
      <c r="O1071" s="1" t="s">
        <v>1155</v>
      </c>
      <c r="P1071" s="1" t="s">
        <v>457</v>
      </c>
      <c r="Q1071" s="97">
        <f>IFERROR(INDEX(BP:BP, MATCH(R1071, BN:BN, 0)), "")</f>
        <v>1</v>
      </c>
      <c r="R1071" s="1" t="s">
        <v>1214</v>
      </c>
      <c r="S1071" s="1" t="s">
        <v>38</v>
      </c>
      <c r="T1071" s="1" t="s">
        <v>1215</v>
      </c>
      <c r="U1071" s="1" t="s">
        <v>22</v>
      </c>
      <c r="V1071" s="1" t="s">
        <v>22</v>
      </c>
      <c r="W1071" s="1" t="s">
        <v>22</v>
      </c>
      <c r="X1071" s="1" t="s">
        <v>22</v>
      </c>
      <c r="Y1071" s="1" t="s">
        <v>22</v>
      </c>
      <c r="Z1071" s="1" t="s">
        <v>22</v>
      </c>
      <c r="AA1071" s="1" t="s">
        <v>22</v>
      </c>
      <c r="AB1071" s="4" t="s">
        <v>22</v>
      </c>
      <c r="AC1071" s="4" t="s">
        <v>22</v>
      </c>
      <c r="BN1071" s="10" t="str">
        <v>EUROPEAN NETWORK OF TRANSMISSION SYSTEM OPERATORS FOR ELECTRICITY AISBL</v>
      </c>
      <c r="BO1071" t="s">
        <v>4037</v>
      </c>
      <c r="BP1071" cm="1">
        <f t="array" ref="BP1071">SUM(IF(FREQUENCY(IF($R$2:$R$3000=BO1071, MATCH($C$2:$C$3000, $C$2:$C$3000, 0)), ROW($C$2:$C$3000)-ROW($C$2)+1), 1))</f>
        <v>1</v>
      </c>
      <c r="BV1071" t="str">
        <v>EUROPEAN NETWORK OF TRANSMISSION SYSTEM OPERATORS FOR ELECTRICITY AISBL</v>
      </c>
      <c r="BW1071" cm="1">
        <f t="array" ref="BW1071">SUM(--(FREQUENCY(IF($R$2:$R$1538=BV1071, MATCH($C$2:$C$1538, $C$2:$C$1538, 0)), ROW($C$2:$C$1538)-ROW($C$2)+1)&gt;0))</f>
        <v>1</v>
      </c>
    </row>
    <row r="1072" spans="1:75" ht="31.8" customHeight="1" x14ac:dyDescent="0.3">
      <c r="A1072" s="56">
        <v>2</v>
      </c>
      <c r="B1072" s="54" t="s">
        <v>3679</v>
      </c>
      <c r="C1072" s="1" t="s">
        <v>320</v>
      </c>
      <c r="D1072" s="1" t="s">
        <v>321</v>
      </c>
      <c r="E1072" s="1">
        <v>101088822</v>
      </c>
      <c r="F1072" s="21">
        <v>44713</v>
      </c>
      <c r="G1072" s="21">
        <v>45808</v>
      </c>
      <c r="H1072" s="1" t="s">
        <v>22</v>
      </c>
      <c r="I1072" s="1" t="s">
        <v>22</v>
      </c>
      <c r="J1072" s="1" t="s">
        <v>22</v>
      </c>
      <c r="K1072" s="1" t="s">
        <v>22</v>
      </c>
      <c r="L1072" s="1" t="s">
        <v>113</v>
      </c>
      <c r="M1072" s="102" t="s">
        <v>322</v>
      </c>
      <c r="N1072" s="1" t="s">
        <v>323</v>
      </c>
      <c r="O1072" s="1" t="s">
        <v>324</v>
      </c>
      <c r="P1072" s="1" t="s">
        <v>22</v>
      </c>
      <c r="Q1072" s="97">
        <f>IFERROR(INDEX(BP:BP, MATCH(R1072, BN:BN, 0)), "")</f>
        <v>2</v>
      </c>
      <c r="R1072" s="1" t="s">
        <v>325</v>
      </c>
      <c r="S1072" s="1" t="s">
        <v>38</v>
      </c>
      <c r="T1072" s="1" t="s">
        <v>22</v>
      </c>
      <c r="U1072" s="1" t="s">
        <v>326</v>
      </c>
      <c r="V1072" s="1" t="s">
        <v>22</v>
      </c>
      <c r="W1072" s="1" t="s">
        <v>327</v>
      </c>
      <c r="X1072" s="1" t="s">
        <v>328</v>
      </c>
      <c r="Y1072" s="1" t="s">
        <v>329</v>
      </c>
      <c r="Z1072" s="1" t="s">
        <v>330</v>
      </c>
      <c r="AA1072" s="1" t="s">
        <v>331</v>
      </c>
      <c r="AB1072" s="4" t="s">
        <v>22</v>
      </c>
      <c r="AC1072" s="4" t="s">
        <v>22</v>
      </c>
      <c r="BN1072" s="10" t="str">
        <v>F4STER - FUTURE 4 SUSTAINABLE TRANSPORT AND ENERGY RESEARCH INSTITUTE ZARTKORUEN MUKODO TARSASAG</v>
      </c>
      <c r="BO1072" t="s">
        <v>4041</v>
      </c>
      <c r="BP1072" cm="1">
        <f t="array" ref="BP1072">SUM(IF(FREQUENCY(IF($R$2:$R$3000=BO1072, MATCH($C$2:$C$3000, $C$2:$C$3000, 0)), ROW($C$2:$C$3000)-ROW($C$2)+1), 1))</f>
        <v>1</v>
      </c>
      <c r="BV1072" t="str">
        <v>F4STER - FUTURE 4 SUSTAINABLE TRANSPORT AND ENERGY RESEARCH INSTITUTE ZARTKORUEN MUKODO TARSASAG</v>
      </c>
      <c r="BW1072" cm="1">
        <f t="array" ref="BW1072">SUM(--(FREQUENCY(IF($R$2:$R$1538=BV1072, MATCH($C$2:$C$1538, $C$2:$C$1538, 0)), ROW($C$2:$C$1538)-ROW($C$2)+1)&gt;0))</f>
        <v>1</v>
      </c>
    </row>
    <row r="1073" spans="1:75" ht="31.8" customHeight="1" x14ac:dyDescent="0.3">
      <c r="A1073" s="56">
        <v>8</v>
      </c>
      <c r="B1073" s="54" t="s">
        <v>3685</v>
      </c>
      <c r="C1073" s="1" t="s">
        <v>601</v>
      </c>
      <c r="D1073" s="1" t="s">
        <v>602</v>
      </c>
      <c r="E1073" s="1">
        <v>769267</v>
      </c>
      <c r="F1073" s="21">
        <v>43282</v>
      </c>
      <c r="G1073" s="21">
        <v>44742</v>
      </c>
      <c r="H1073" s="1" t="s">
        <v>22</v>
      </c>
      <c r="I1073" s="1" t="s">
        <v>22</v>
      </c>
      <c r="J1073" s="1" t="s">
        <v>22</v>
      </c>
      <c r="K1073" s="1" t="s">
        <v>22</v>
      </c>
      <c r="L1073" s="1" t="s">
        <v>546</v>
      </c>
      <c r="M1073" s="102" t="s">
        <v>547</v>
      </c>
      <c r="N1073" s="1" t="s">
        <v>548</v>
      </c>
      <c r="O1073" s="1" t="s">
        <v>603</v>
      </c>
      <c r="P1073" s="1" t="s">
        <v>22</v>
      </c>
      <c r="Q1073" s="97">
        <f>IFERROR(INDEX(BP:BP, MATCH(R1073, BN:BN, 0)), "")</f>
        <v>1</v>
      </c>
      <c r="R1073" s="1" t="s">
        <v>608</v>
      </c>
      <c r="S1073" s="1" t="s">
        <v>449</v>
      </c>
      <c r="T1073" s="1" t="s">
        <v>22</v>
      </c>
      <c r="U1073" s="1" t="s">
        <v>22</v>
      </c>
      <c r="V1073" s="1" t="s">
        <v>22</v>
      </c>
      <c r="W1073" s="1" t="s">
        <v>609</v>
      </c>
      <c r="X1073" s="1" t="s">
        <v>610</v>
      </c>
      <c r="Y1073" s="1" t="s">
        <v>611</v>
      </c>
      <c r="Z1073" s="1" t="s">
        <v>22</v>
      </c>
      <c r="AA1073" s="1" t="s">
        <v>612</v>
      </c>
      <c r="AB1073" s="4" t="s">
        <v>22</v>
      </c>
      <c r="AC1073" s="4" t="s">
        <v>22</v>
      </c>
      <c r="BN1073" s="10" t="str">
        <v>HOLDING SLOVENSKE ELEKTRARNE DOO</v>
      </c>
      <c r="BO1073" t="s">
        <v>4043</v>
      </c>
      <c r="BP1073" cm="1">
        <f t="array" ref="BP1073">SUM(IF(FREQUENCY(IF($R$2:$R$3000=BO1073, MATCH($C$2:$C$3000, $C$2:$C$3000, 0)), ROW($C$2:$C$3000)-ROW($C$2)+1), 1))</f>
        <v>1</v>
      </c>
      <c r="BV1073" t="str">
        <v>HOLDING SLOVENSKE ELEKTRARNE DOO</v>
      </c>
      <c r="BW1073" cm="1">
        <f t="array" ref="BW1073">SUM(--(FREQUENCY(IF($R$2:$R$1538=BV1073, MATCH($C$2:$C$1538, $C$2:$C$1538, 0)), ROW($C$2:$C$1538)-ROW($C$2)+1)&gt;0))</f>
        <v>1</v>
      </c>
    </row>
    <row r="1074" spans="1:75" ht="31.8" customHeight="1" x14ac:dyDescent="0.3">
      <c r="A1074" s="56">
        <v>8</v>
      </c>
      <c r="B1074" s="54" t="s">
        <v>3685</v>
      </c>
      <c r="C1074" s="1" t="s">
        <v>601</v>
      </c>
      <c r="D1074" s="1" t="s">
        <v>602</v>
      </c>
      <c r="E1074" s="1">
        <v>769267</v>
      </c>
      <c r="F1074" s="21">
        <v>43282</v>
      </c>
      <c r="G1074" s="21">
        <v>44742</v>
      </c>
      <c r="H1074" s="1" t="s">
        <v>22</v>
      </c>
      <c r="I1074" s="1" t="s">
        <v>22</v>
      </c>
      <c r="J1074" s="1" t="s">
        <v>22</v>
      </c>
      <c r="K1074" s="1" t="s">
        <v>22</v>
      </c>
      <c r="L1074" s="1" t="s">
        <v>546</v>
      </c>
      <c r="M1074" s="102" t="s">
        <v>547</v>
      </c>
      <c r="N1074" s="1" t="s">
        <v>548</v>
      </c>
      <c r="O1074" s="1" t="s">
        <v>603</v>
      </c>
      <c r="P1074" s="1" t="s">
        <v>22</v>
      </c>
      <c r="Q1074" s="97">
        <f>IFERROR(INDEX(BP:BP, MATCH(R1074, BN:BN, 0)), "")</f>
        <v>1</v>
      </c>
      <c r="R1074" s="1" t="s">
        <v>608</v>
      </c>
      <c r="S1074" s="1" t="s">
        <v>449</v>
      </c>
      <c r="T1074" s="1" t="s">
        <v>22</v>
      </c>
      <c r="U1074" s="1" t="s">
        <v>22</v>
      </c>
      <c r="V1074" s="1" t="s">
        <v>22</v>
      </c>
      <c r="W1074" s="1" t="s">
        <v>613</v>
      </c>
      <c r="X1074" s="1" t="s">
        <v>614</v>
      </c>
      <c r="Y1074" s="1" t="s">
        <v>615</v>
      </c>
      <c r="Z1074" s="1" t="s">
        <v>22</v>
      </c>
      <c r="AA1074" s="1" t="s">
        <v>22</v>
      </c>
      <c r="AB1074" s="4" t="s">
        <v>22</v>
      </c>
      <c r="AC1074" s="4" t="s">
        <v>22</v>
      </c>
      <c r="BN1074" s="10" t="str">
        <v>HUPX MAGYAR SZERVEZETT VILLAMOSENERGIA-PIAC ZARTKORUEN MUKODO RESZVENYTARSASAG</v>
      </c>
      <c r="BO1074" t="s">
        <v>4078</v>
      </c>
      <c r="BP1074" cm="1">
        <f t="array" ref="BP1074">SUM(IF(FREQUENCY(IF($R$2:$R$3000=BO1074, MATCH($C$2:$C$3000, $C$2:$C$3000, 0)), ROW($C$2:$C$3000)-ROW($C$2)+1), 1))</f>
        <v>1</v>
      </c>
      <c r="BV1074" t="str">
        <v>HUPX MAGYAR SZERVEZETT VILLAMOSENERGIA-PIAC ZARTKORUEN MUKODO RESZVENYTARSASAG</v>
      </c>
      <c r="BW1074" cm="1">
        <f t="array" ref="BW1074">SUM(--(FREQUENCY(IF($R$2:$R$1538=BV1074, MATCH($C$2:$C$1538, $C$2:$C$1538, 0)), ROW($C$2:$C$1538)-ROW($C$2)+1)&gt;0))</f>
        <v>1</v>
      </c>
    </row>
    <row r="1075" spans="1:75" ht="31.8" customHeight="1" x14ac:dyDescent="0.3">
      <c r="A1075" s="56">
        <v>8</v>
      </c>
      <c r="B1075" s="54" t="s">
        <v>3685</v>
      </c>
      <c r="C1075" s="1" t="s">
        <v>601</v>
      </c>
      <c r="D1075" s="1" t="s">
        <v>602</v>
      </c>
      <c r="E1075" s="1">
        <v>769267</v>
      </c>
      <c r="F1075" s="21">
        <v>43282</v>
      </c>
      <c r="G1075" s="21">
        <v>44742</v>
      </c>
      <c r="H1075" s="1" t="s">
        <v>22</v>
      </c>
      <c r="I1075" s="1" t="s">
        <v>22</v>
      </c>
      <c r="J1075" s="1" t="s">
        <v>22</v>
      </c>
      <c r="K1075" s="1" t="s">
        <v>22</v>
      </c>
      <c r="L1075" s="1" t="s">
        <v>546</v>
      </c>
      <c r="M1075" s="102" t="s">
        <v>547</v>
      </c>
      <c r="N1075" s="1" t="s">
        <v>548</v>
      </c>
      <c r="O1075" s="1" t="s">
        <v>603</v>
      </c>
      <c r="P1075" s="1" t="s">
        <v>22</v>
      </c>
      <c r="Q1075" s="97">
        <f>IFERROR(INDEX(BP:BP, MATCH(R1075, BN:BN, 0)), "")</f>
        <v>1</v>
      </c>
      <c r="R1075" s="1" t="s">
        <v>608</v>
      </c>
      <c r="S1075" s="1" t="s">
        <v>449</v>
      </c>
      <c r="T1075" s="1" t="s">
        <v>22</v>
      </c>
      <c r="U1075" s="1" t="s">
        <v>22</v>
      </c>
      <c r="V1075" s="1" t="s">
        <v>22</v>
      </c>
      <c r="W1075" s="1" t="s">
        <v>616</v>
      </c>
      <c r="X1075" s="1" t="s">
        <v>617</v>
      </c>
      <c r="Y1075" s="1" t="s">
        <v>618</v>
      </c>
      <c r="Z1075" s="1" t="s">
        <v>22</v>
      </c>
      <c r="AA1075" s="1" t="s">
        <v>22</v>
      </c>
      <c r="AB1075" s="4" t="s">
        <v>22</v>
      </c>
      <c r="AC1075" s="4" t="s">
        <v>22</v>
      </c>
      <c r="BN1075" s="10" t="str">
        <v>I-DE REDES ELECTRICAS INTELIGENTESSA</v>
      </c>
      <c r="BO1075" t="s">
        <v>4076</v>
      </c>
      <c r="BP1075" cm="1">
        <f t="array" ref="BP1075">SUM(IF(FREQUENCY(IF($R$2:$R$3000=BO1075, MATCH($C$2:$C$3000, $C$2:$C$3000, 0)), ROW($C$2:$C$3000)-ROW($C$2)+1), 1))</f>
        <v>1</v>
      </c>
      <c r="BV1075" t="str">
        <v>I-DE REDES ELECTRICAS INTELIGENTESSA</v>
      </c>
      <c r="BW1075" cm="1">
        <f t="array" ref="BW1075">SUM(--(FREQUENCY(IF($R$2:$R$1538=BV1075, MATCH($C$2:$C$1538, $C$2:$C$1538, 0)), ROW($C$2:$C$1538)-ROW($C$2)+1)&gt;0))</f>
        <v>1</v>
      </c>
    </row>
    <row r="1076" spans="1:75" ht="31.8" customHeight="1" x14ac:dyDescent="0.3">
      <c r="A1076" s="56">
        <v>8</v>
      </c>
      <c r="B1076" s="54" t="s">
        <v>3685</v>
      </c>
      <c r="C1076" s="1" t="s">
        <v>601</v>
      </c>
      <c r="D1076" s="1" t="s">
        <v>602</v>
      </c>
      <c r="E1076" s="1">
        <v>769267</v>
      </c>
      <c r="F1076" s="21">
        <v>43282</v>
      </c>
      <c r="G1076" s="21">
        <v>44742</v>
      </c>
      <c r="H1076" s="1" t="s">
        <v>22</v>
      </c>
      <c r="I1076" s="1" t="s">
        <v>22</v>
      </c>
      <c r="J1076" s="1" t="s">
        <v>22</v>
      </c>
      <c r="K1076" s="1" t="s">
        <v>22</v>
      </c>
      <c r="L1076" s="1" t="s">
        <v>546</v>
      </c>
      <c r="M1076" s="102" t="s">
        <v>547</v>
      </c>
      <c r="N1076" s="1" t="s">
        <v>548</v>
      </c>
      <c r="O1076" s="1" t="s">
        <v>603</v>
      </c>
      <c r="P1076" s="1" t="s">
        <v>22</v>
      </c>
      <c r="Q1076" s="97">
        <f>IFERROR(INDEX(BP:BP, MATCH(R1076, BN:BN, 0)), "")</f>
        <v>11</v>
      </c>
      <c r="R1076" s="1" t="s">
        <v>637</v>
      </c>
      <c r="S1076" s="1" t="s">
        <v>449</v>
      </c>
      <c r="T1076" s="1" t="s">
        <v>22</v>
      </c>
      <c r="U1076" s="1" t="s">
        <v>22</v>
      </c>
      <c r="V1076" s="1" t="s">
        <v>22</v>
      </c>
      <c r="W1076" s="1" t="s">
        <v>638</v>
      </c>
      <c r="X1076" s="1" t="s">
        <v>639</v>
      </c>
      <c r="Y1076" s="1" t="s">
        <v>640</v>
      </c>
      <c r="Z1076" s="1" t="s">
        <v>641</v>
      </c>
      <c r="AA1076" s="1" t="s">
        <v>642</v>
      </c>
      <c r="AB1076" s="4" t="s">
        <v>22</v>
      </c>
      <c r="AC1076" s="4" t="s">
        <v>22</v>
      </c>
      <c r="BN1076" s="10" t="str">
        <v>INDEPENDENT POWER TRANSMISSION OPERATOR SA</v>
      </c>
      <c r="BO1076" t="s">
        <v>4074</v>
      </c>
      <c r="BP1076" cm="1">
        <f t="array" ref="BP1076">SUM(IF(FREQUENCY(IF($R$2:$R$3000=BO1076, MATCH($C$2:$C$3000, $C$2:$C$3000, 0)), ROW($C$2:$C$3000)-ROW($C$2)+1), 1))</f>
        <v>1</v>
      </c>
      <c r="BV1076" t="str">
        <v>INDEPENDENT POWER TRANSMISSION OPERATOR SA</v>
      </c>
      <c r="BW1076" cm="1">
        <f t="array" ref="BW1076">SUM(--(FREQUENCY(IF($R$2:$R$1538=BV1076, MATCH($C$2:$C$1538, $C$2:$C$1538, 0)), ROW($C$2:$C$1538)-ROW($C$2)+1)&gt;0))</f>
        <v>1</v>
      </c>
    </row>
    <row r="1077" spans="1:75" ht="31.8" customHeight="1" x14ac:dyDescent="0.3">
      <c r="A1077" s="56">
        <v>8</v>
      </c>
      <c r="B1077" s="54" t="s">
        <v>3685</v>
      </c>
      <c r="C1077" s="1" t="s">
        <v>601</v>
      </c>
      <c r="D1077" s="1" t="s">
        <v>602</v>
      </c>
      <c r="E1077" s="1">
        <v>769267</v>
      </c>
      <c r="F1077" s="21">
        <v>43282</v>
      </c>
      <c r="G1077" s="21">
        <v>44742</v>
      </c>
      <c r="H1077" s="1" t="s">
        <v>22</v>
      </c>
      <c r="I1077" s="1" t="s">
        <v>22</v>
      </c>
      <c r="J1077" s="1" t="s">
        <v>22</v>
      </c>
      <c r="K1077" s="1" t="s">
        <v>22</v>
      </c>
      <c r="L1077" s="1" t="s">
        <v>546</v>
      </c>
      <c r="M1077" s="102" t="s">
        <v>547</v>
      </c>
      <c r="N1077" s="1" t="s">
        <v>548</v>
      </c>
      <c r="O1077" s="1" t="s">
        <v>603</v>
      </c>
      <c r="P1077" s="1" t="s">
        <v>22</v>
      </c>
      <c r="Q1077" s="97">
        <f>IFERROR(INDEX(BP:BP, MATCH(R1077, BN:BN, 0)), "")</f>
        <v>11</v>
      </c>
      <c r="R1077" s="1" t="s">
        <v>637</v>
      </c>
      <c r="S1077" s="1" t="s">
        <v>449</v>
      </c>
      <c r="T1077" s="1" t="s">
        <v>22</v>
      </c>
      <c r="U1077" s="1" t="s">
        <v>22</v>
      </c>
      <c r="V1077" s="1" t="s">
        <v>22</v>
      </c>
      <c r="W1077" s="1" t="s">
        <v>643</v>
      </c>
      <c r="X1077" s="1" t="s">
        <v>644</v>
      </c>
      <c r="Y1077" s="1" t="s">
        <v>645</v>
      </c>
      <c r="Z1077" s="1" t="s">
        <v>646</v>
      </c>
      <c r="AA1077" s="1" t="s">
        <v>22</v>
      </c>
      <c r="AB1077" s="4" t="s">
        <v>22</v>
      </c>
      <c r="AC1077" s="4" t="s">
        <v>22</v>
      </c>
      <c r="BN1077" s="10" t="str">
        <v>JEDLIX B.V.</v>
      </c>
      <c r="BO1077" t="s">
        <v>4072</v>
      </c>
      <c r="BP1077" cm="1">
        <f t="array" ref="BP1077">SUM(IF(FREQUENCY(IF($R$2:$R$3000=BO1077, MATCH($C$2:$C$3000, $C$2:$C$3000, 0)), ROW($C$2:$C$3000)-ROW($C$2)+1), 1))</f>
        <v>1</v>
      </c>
      <c r="BV1077" t="str">
        <v>JEDLIX B.V.</v>
      </c>
      <c r="BW1077" cm="1">
        <f t="array" ref="BW1077">SUM(--(FREQUENCY(IF($R$2:$R$1538=BV1077, MATCH($C$2:$C$1538, $C$2:$C$1538, 0)), ROW($C$2:$C$1538)-ROW($C$2)+1)&gt;0))</f>
        <v>1</v>
      </c>
    </row>
    <row r="1078" spans="1:75" ht="31.8" customHeight="1" x14ac:dyDescent="0.3">
      <c r="A1078" s="56">
        <v>8</v>
      </c>
      <c r="B1078" s="54" t="s">
        <v>3685</v>
      </c>
      <c r="C1078" s="1" t="s">
        <v>601</v>
      </c>
      <c r="D1078" s="1" t="s">
        <v>602</v>
      </c>
      <c r="E1078" s="1">
        <v>769267</v>
      </c>
      <c r="F1078" s="21">
        <v>43282</v>
      </c>
      <c r="G1078" s="21">
        <v>44742</v>
      </c>
      <c r="H1078" s="1" t="s">
        <v>22</v>
      </c>
      <c r="I1078" s="1" t="s">
        <v>22</v>
      </c>
      <c r="J1078" s="1" t="s">
        <v>22</v>
      </c>
      <c r="K1078" s="1" t="s">
        <v>22</v>
      </c>
      <c r="L1078" s="1" t="s">
        <v>546</v>
      </c>
      <c r="M1078" s="102" t="s">
        <v>547</v>
      </c>
      <c r="N1078" s="1" t="s">
        <v>548</v>
      </c>
      <c r="O1078" s="1" t="s">
        <v>603</v>
      </c>
      <c r="P1078" s="1" t="s">
        <v>22</v>
      </c>
      <c r="Q1078" s="97">
        <f>IFERROR(INDEX(BP:BP, MATCH(R1078, BN:BN, 0)), "")</f>
        <v>11</v>
      </c>
      <c r="R1078" s="1" t="s">
        <v>637</v>
      </c>
      <c r="S1078" s="1" t="s">
        <v>449</v>
      </c>
      <c r="T1078" s="1" t="s">
        <v>22</v>
      </c>
      <c r="U1078" s="1" t="s">
        <v>22</v>
      </c>
      <c r="V1078" s="1" t="s">
        <v>22</v>
      </c>
      <c r="W1078" s="1" t="s">
        <v>647</v>
      </c>
      <c r="X1078" s="1" t="s">
        <v>648</v>
      </c>
      <c r="Y1078" s="1" t="s">
        <v>649</v>
      </c>
      <c r="Z1078" s="1" t="s">
        <v>650</v>
      </c>
      <c r="AA1078" s="1" t="s">
        <v>22</v>
      </c>
      <c r="AB1078" s="4" t="s">
        <v>22</v>
      </c>
      <c r="AC1078" s="4" t="s">
        <v>22</v>
      </c>
      <c r="BN1078" s="10" t="str">
        <v>MAVIR MAGYAR VILLAMOSENERGIA-IPARI ATVITELI RENDSZERIRANYITO ZARTKORUEN MUKODO RESZVENYTARSASAG</v>
      </c>
      <c r="BO1078" t="s">
        <v>4070</v>
      </c>
      <c r="BP1078" cm="1">
        <f t="array" ref="BP1078">SUM(IF(FREQUENCY(IF($R$2:$R$3000=BO1078, MATCH($C$2:$C$3000, $C$2:$C$3000, 0)), ROW($C$2:$C$3000)-ROW($C$2)+1), 1))</f>
        <v>1</v>
      </c>
      <c r="BV1078" t="str">
        <v>MAVIR MAGYAR VILLAMOSENERGIA-IPARI ATVITELI RENDSZERIRANYITO ZARTKORUEN MUKODO RESZVENYTARSASAG</v>
      </c>
      <c r="BW1078" cm="1">
        <f t="array" ref="BW1078">SUM(--(FREQUENCY(IF($R$2:$R$1538=BV1078, MATCH($C$2:$C$1538, $C$2:$C$1538, 0)), ROW($C$2:$C$1538)-ROW($C$2)+1)&gt;0))</f>
        <v>1</v>
      </c>
    </row>
    <row r="1079" spans="1:75" ht="31.8" customHeight="1" x14ac:dyDescent="0.3">
      <c r="A1079" s="56">
        <v>8</v>
      </c>
      <c r="B1079" s="54" t="s">
        <v>3685</v>
      </c>
      <c r="C1079" s="1" t="s">
        <v>601</v>
      </c>
      <c r="D1079" s="1" t="s">
        <v>602</v>
      </c>
      <c r="E1079" s="1">
        <v>769267</v>
      </c>
      <c r="F1079" s="21">
        <v>43282</v>
      </c>
      <c r="G1079" s="21">
        <v>44742</v>
      </c>
      <c r="H1079" s="1" t="s">
        <v>22</v>
      </c>
      <c r="I1079" s="1" t="s">
        <v>22</v>
      </c>
      <c r="J1079" s="1" t="s">
        <v>22</v>
      </c>
      <c r="K1079" s="1" t="s">
        <v>22</v>
      </c>
      <c r="L1079" s="1" t="s">
        <v>546</v>
      </c>
      <c r="M1079" s="102" t="s">
        <v>547</v>
      </c>
      <c r="N1079" s="1" t="s">
        <v>548</v>
      </c>
      <c r="O1079" s="1" t="s">
        <v>603</v>
      </c>
      <c r="P1079" s="1" t="s">
        <v>22</v>
      </c>
      <c r="Q1079" s="97">
        <f>IFERROR(INDEX(BP:BP, MATCH(R1079, BN:BN, 0)), "")</f>
        <v>11</v>
      </c>
      <c r="R1079" s="1" t="s">
        <v>637</v>
      </c>
      <c r="S1079" s="1" t="s">
        <v>449</v>
      </c>
      <c r="T1079" s="1" t="s">
        <v>22</v>
      </c>
      <c r="U1079" s="1" t="s">
        <v>22</v>
      </c>
      <c r="V1079" s="1" t="s">
        <v>22</v>
      </c>
      <c r="W1079" s="1" t="s">
        <v>651</v>
      </c>
      <c r="X1079" s="1" t="s">
        <v>652</v>
      </c>
      <c r="Y1079" s="1" t="s">
        <v>653</v>
      </c>
      <c r="Z1079" s="1" t="s">
        <v>654</v>
      </c>
      <c r="AA1079" s="1" t="s">
        <v>22</v>
      </c>
      <c r="AB1079" s="1" t="s">
        <v>22</v>
      </c>
      <c r="AC1079" s="4" t="s">
        <v>22</v>
      </c>
      <c r="BN1079" s="37" t="str">
        <v>OMI-POLO ESPANOL SA</v>
      </c>
      <c r="BO1079" t="s">
        <v>4068</v>
      </c>
      <c r="BP1079" cm="1">
        <f t="array" ref="BP1079">SUM(IF(FREQUENCY(IF($R$2:$R$3000=BO1079, MATCH($C$2:$C$3000, $C$2:$C$3000, 0)), ROW($C$2:$C$3000)-ROW($C$2)+1), 1))</f>
        <v>1</v>
      </c>
      <c r="BV1079" t="str">
        <v>OMI-POLO ESPANOL SA</v>
      </c>
      <c r="BW1079" cm="1">
        <f t="array" ref="BW1079">SUM(--(FREQUENCY(IF($R$2:$R$1538=BV1079, MATCH($C$2:$C$1538, $C$2:$C$1538, 0)), ROW($C$2:$C$1538)-ROW($C$2)+1)&gt;0))</f>
        <v>1</v>
      </c>
    </row>
    <row r="1080" spans="1:75" ht="31.8" customHeight="1" x14ac:dyDescent="0.3">
      <c r="A1080" s="56">
        <v>8</v>
      </c>
      <c r="B1080" s="54" t="s">
        <v>3685</v>
      </c>
      <c r="C1080" s="1" t="s">
        <v>601</v>
      </c>
      <c r="D1080" s="1" t="s">
        <v>602</v>
      </c>
      <c r="E1080" s="1">
        <v>769267</v>
      </c>
      <c r="F1080" s="21">
        <v>43282</v>
      </c>
      <c r="G1080" s="21">
        <v>44742</v>
      </c>
      <c r="H1080" s="1" t="s">
        <v>22</v>
      </c>
      <c r="I1080" s="1" t="s">
        <v>22</v>
      </c>
      <c r="J1080" s="1" t="s">
        <v>22</v>
      </c>
      <c r="K1080" s="1" t="s">
        <v>22</v>
      </c>
      <c r="L1080" s="1" t="s">
        <v>546</v>
      </c>
      <c r="M1080" s="102" t="s">
        <v>547</v>
      </c>
      <c r="N1080" s="1" t="s">
        <v>548</v>
      </c>
      <c r="O1080" s="1" t="s">
        <v>603</v>
      </c>
      <c r="P1080" s="1" t="s">
        <v>22</v>
      </c>
      <c r="Q1080" s="97">
        <f>IFERROR(INDEX(BP:BP, MATCH(R1080, BN:BN, 0)), "")</f>
        <v>1</v>
      </c>
      <c r="R1080" s="1" t="s">
        <v>360</v>
      </c>
      <c r="S1080" s="1" t="s">
        <v>38</v>
      </c>
      <c r="T1080" s="1" t="s">
        <v>22</v>
      </c>
      <c r="U1080" s="1" t="s">
        <v>604</v>
      </c>
      <c r="V1080" s="1" t="s">
        <v>22</v>
      </c>
      <c r="W1080" s="1" t="s">
        <v>605</v>
      </c>
      <c r="X1080" s="1" t="s">
        <v>408</v>
      </c>
      <c r="Y1080" s="1" t="s">
        <v>606</v>
      </c>
      <c r="Z1080" s="1" t="s">
        <v>607</v>
      </c>
      <c r="AA1080" s="1" t="s">
        <v>22</v>
      </c>
      <c r="AB1080" s="4" t="s">
        <v>22</v>
      </c>
      <c r="AC1080" s="4" t="s">
        <v>22</v>
      </c>
      <c r="BN1080" s="37" t="str">
        <v>POLITECNICO DI BARI</v>
      </c>
      <c r="BO1080" t="s">
        <v>4066</v>
      </c>
      <c r="BP1080" cm="1">
        <f t="array" ref="BP1080">SUM(IF(FREQUENCY(IF($R$2:$R$3000=BO1080, MATCH($C$2:$C$3000, $C$2:$C$3000, 0)), ROW($C$2:$C$3000)-ROW($C$2)+1), 1))</f>
        <v>1</v>
      </c>
      <c r="BV1080" t="str">
        <v>POLITECNICO DI BARI</v>
      </c>
      <c r="BW1080" cm="1">
        <f t="array" ref="BW1080">SUM(--(FREQUENCY(IF($R$2:$R$1538=BV1080, MATCH($C$2:$C$1538, $C$2:$C$1538, 0)), ROW($C$2:$C$1538)-ROW($C$2)+1)&gt;0))</f>
        <v>1</v>
      </c>
    </row>
    <row r="1081" spans="1:75" ht="31.8" customHeight="1" x14ac:dyDescent="0.3">
      <c r="A1081" s="56">
        <v>8</v>
      </c>
      <c r="B1081" s="54" t="s">
        <v>3685</v>
      </c>
      <c r="C1081" s="1" t="s">
        <v>601</v>
      </c>
      <c r="D1081" s="1" t="s">
        <v>602</v>
      </c>
      <c r="E1081" s="1">
        <v>769267</v>
      </c>
      <c r="F1081" s="21">
        <v>43282</v>
      </c>
      <c r="G1081" s="21">
        <v>44742</v>
      </c>
      <c r="H1081" s="1" t="s">
        <v>22</v>
      </c>
      <c r="I1081" s="1" t="s">
        <v>22</v>
      </c>
      <c r="J1081" s="1" t="s">
        <v>22</v>
      </c>
      <c r="K1081" s="1" t="s">
        <v>22</v>
      </c>
      <c r="L1081" s="1" t="s">
        <v>546</v>
      </c>
      <c r="M1081" s="102" t="s">
        <v>547</v>
      </c>
      <c r="N1081" s="1" t="s">
        <v>548</v>
      </c>
      <c r="O1081" s="1" t="s">
        <v>603</v>
      </c>
      <c r="P1081" s="1" t="s">
        <v>22</v>
      </c>
      <c r="Q1081" s="97">
        <f>IFERROR(INDEX(BP:BP, MATCH(R1081, BN:BN, 0)), "")</f>
        <v>1</v>
      </c>
      <c r="R1081" s="1" t="s">
        <v>619</v>
      </c>
      <c r="S1081" s="1" t="s">
        <v>620</v>
      </c>
      <c r="T1081" s="1" t="s">
        <v>22</v>
      </c>
      <c r="U1081" s="1" t="s">
        <v>22</v>
      </c>
      <c r="V1081" s="1" t="s">
        <v>22</v>
      </c>
      <c r="W1081" s="1" t="s">
        <v>621</v>
      </c>
      <c r="X1081" s="1" t="s">
        <v>622</v>
      </c>
      <c r="Y1081" s="1" t="s">
        <v>623</v>
      </c>
      <c r="Z1081" s="1" t="s">
        <v>22</v>
      </c>
      <c r="AA1081" s="1" t="s">
        <v>624</v>
      </c>
      <c r="AB1081" s="4" t="s">
        <v>22</v>
      </c>
      <c r="AC1081" s="4" t="s">
        <v>22</v>
      </c>
      <c r="BN1081" s="36" t="str">
        <v>REGULATORY AUTHORITY FOR ENERGY (RYTHMISTIKI ARHI ENERGIAS)</v>
      </c>
      <c r="BO1081" t="s">
        <v>4064</v>
      </c>
      <c r="BP1081" cm="1">
        <f t="array" ref="BP1081">SUM(IF(FREQUENCY(IF($R$2:$R$3000=BO1081, MATCH($C$2:$C$3000, $C$2:$C$3000, 0)), ROW($C$2:$C$3000)-ROW($C$2)+1), 1))</f>
        <v>1</v>
      </c>
      <c r="BV1081" t="str">
        <v>REGULATORY AUTHORITY FOR ENERGY (RYTHMISTIKI ARHI ENERGIAS)</v>
      </c>
      <c r="BW1081" cm="1">
        <f t="array" ref="BW1081">SUM(--(FREQUENCY(IF($R$2:$R$1538=BV1081, MATCH($C$2:$C$1538, $C$2:$C$1538, 0)), ROW($C$2:$C$1538)-ROW($C$2)+1)&gt;0))</f>
        <v>1</v>
      </c>
    </row>
    <row r="1082" spans="1:75" ht="31.8" customHeight="1" x14ac:dyDescent="0.3">
      <c r="A1082" s="56">
        <v>8</v>
      </c>
      <c r="B1082" s="54" t="s">
        <v>3685</v>
      </c>
      <c r="C1082" s="1" t="s">
        <v>601</v>
      </c>
      <c r="D1082" s="1" t="s">
        <v>602</v>
      </c>
      <c r="E1082" s="1">
        <v>769267</v>
      </c>
      <c r="F1082" s="21">
        <v>43282</v>
      </c>
      <c r="G1082" s="21">
        <v>44742</v>
      </c>
      <c r="H1082" s="1" t="s">
        <v>22</v>
      </c>
      <c r="I1082" s="1" t="s">
        <v>22</v>
      </c>
      <c r="J1082" s="1" t="s">
        <v>22</v>
      </c>
      <c r="K1082" s="1" t="s">
        <v>22</v>
      </c>
      <c r="L1082" s="1" t="s">
        <v>546</v>
      </c>
      <c r="M1082" s="102" t="s">
        <v>547</v>
      </c>
      <c r="N1082" s="1" t="s">
        <v>548</v>
      </c>
      <c r="O1082" s="1" t="s">
        <v>603</v>
      </c>
      <c r="P1082" s="1" t="s">
        <v>22</v>
      </c>
      <c r="Q1082" s="97">
        <f>IFERROR(INDEX(BP:BP, MATCH(R1082, BN:BN, 0)), "")</f>
        <v>1</v>
      </c>
      <c r="R1082" s="1" t="s">
        <v>619</v>
      </c>
      <c r="S1082" s="1" t="s">
        <v>620</v>
      </c>
      <c r="T1082" s="1" t="s">
        <v>22</v>
      </c>
      <c r="U1082" s="1" t="s">
        <v>22</v>
      </c>
      <c r="V1082" s="1" t="s">
        <v>22</v>
      </c>
      <c r="W1082" s="1" t="s">
        <v>625</v>
      </c>
      <c r="X1082" s="1" t="s">
        <v>626</v>
      </c>
      <c r="Y1082" s="1" t="s">
        <v>627</v>
      </c>
      <c r="Z1082" s="1" t="s">
        <v>22</v>
      </c>
      <c r="AA1082" s="1" t="s">
        <v>628</v>
      </c>
      <c r="AB1082" s="4" t="s">
        <v>22</v>
      </c>
      <c r="AC1082" s="4" t="s">
        <v>22</v>
      </c>
      <c r="BN1082" s="36" t="str">
        <v>REN - REDE ELECTRICA NACIONAL SA</v>
      </c>
      <c r="BO1082" t="s">
        <v>4060</v>
      </c>
      <c r="BP1082" cm="1">
        <f t="array" ref="BP1082">SUM(IF(FREQUENCY(IF($R$2:$R$3000=BO1082, MATCH($C$2:$C$3000, $C$2:$C$3000, 0)), ROW($C$2:$C$3000)-ROW($C$2)+1), 1))</f>
        <v>1</v>
      </c>
      <c r="BV1082" t="str">
        <v>REN - REDE ELECTRICA NACIONAL SA</v>
      </c>
      <c r="BW1082" cm="1">
        <f t="array" ref="BW1082">SUM(--(FREQUENCY(IF($R$2:$R$1538=BV1082, MATCH($C$2:$C$1538, $C$2:$C$1538, 0)), ROW($C$2:$C$1538)-ROW($C$2)+1)&gt;0))</f>
        <v>1</v>
      </c>
    </row>
    <row r="1083" spans="1:75" ht="31.8" customHeight="1" x14ac:dyDescent="0.3">
      <c r="A1083" s="56">
        <v>8</v>
      </c>
      <c r="B1083" s="54" t="s">
        <v>3685</v>
      </c>
      <c r="C1083" s="1" t="s">
        <v>601</v>
      </c>
      <c r="D1083" s="1" t="s">
        <v>602</v>
      </c>
      <c r="E1083" s="1">
        <v>769267</v>
      </c>
      <c r="F1083" s="21">
        <v>43282</v>
      </c>
      <c r="G1083" s="21">
        <v>44742</v>
      </c>
      <c r="H1083" s="1" t="s">
        <v>22</v>
      </c>
      <c r="I1083" s="1" t="s">
        <v>22</v>
      </c>
      <c r="J1083" s="1" t="s">
        <v>22</v>
      </c>
      <c r="K1083" s="1" t="s">
        <v>22</v>
      </c>
      <c r="L1083" s="1" t="s">
        <v>546</v>
      </c>
      <c r="M1083" s="102" t="s">
        <v>547</v>
      </c>
      <c r="N1083" s="1" t="s">
        <v>548</v>
      </c>
      <c r="O1083" s="1" t="s">
        <v>603</v>
      </c>
      <c r="P1083" s="1" t="s">
        <v>22</v>
      </c>
      <c r="Q1083" s="97">
        <f>IFERROR(INDEX(BP:BP, MATCH(R1083, BN:BN, 0)), "")</f>
        <v>1</v>
      </c>
      <c r="R1083" s="1" t="s">
        <v>619</v>
      </c>
      <c r="S1083" s="1" t="s">
        <v>620</v>
      </c>
      <c r="T1083" s="1" t="s">
        <v>22</v>
      </c>
      <c r="U1083" s="1" t="s">
        <v>22</v>
      </c>
      <c r="V1083" s="1" t="s">
        <v>22</v>
      </c>
      <c r="W1083" s="1" t="s">
        <v>629</v>
      </c>
      <c r="X1083" s="1" t="s">
        <v>630</v>
      </c>
      <c r="Y1083" s="1" t="s">
        <v>631</v>
      </c>
      <c r="Z1083" s="1" t="s">
        <v>22</v>
      </c>
      <c r="AA1083" s="1" t="s">
        <v>632</v>
      </c>
      <c r="AB1083" s="4" t="s">
        <v>22</v>
      </c>
      <c r="AC1083" s="4" t="s">
        <v>22</v>
      </c>
      <c r="BN1083" s="36" t="str">
        <v>RICERCA SUL SISTEMA ENERGETICO - RSE SPA</v>
      </c>
      <c r="BO1083" t="s">
        <v>4058</v>
      </c>
      <c r="BP1083" cm="1">
        <f t="array" ref="BP1083">SUM(IF(FREQUENCY(IF($R$2:$R$3000=BO1083, MATCH($C$2:$C$3000, $C$2:$C$3000, 0)), ROW($C$2:$C$3000)-ROW($C$2)+1), 1))</f>
        <v>1</v>
      </c>
      <c r="BV1083" t="str">
        <v>RICERCA SUL SISTEMA ENERGETICO - RSE SPA</v>
      </c>
      <c r="BW1083" cm="1">
        <f t="array" ref="BW1083">SUM(--(FREQUENCY(IF($R$2:$R$1538=BV1083, MATCH($C$2:$C$1538, $C$2:$C$1538, 0)), ROW($C$2:$C$1538)-ROW($C$2)+1)&gt;0))</f>
        <v>1</v>
      </c>
    </row>
    <row r="1084" spans="1:75" ht="31.8" customHeight="1" x14ac:dyDescent="0.3">
      <c r="A1084" s="56">
        <v>8</v>
      </c>
      <c r="B1084" s="54" t="s">
        <v>3685</v>
      </c>
      <c r="C1084" s="1" t="s">
        <v>601</v>
      </c>
      <c r="D1084" s="1" t="s">
        <v>602</v>
      </c>
      <c r="E1084" s="1">
        <v>769267</v>
      </c>
      <c r="F1084" s="21">
        <v>43282</v>
      </c>
      <c r="G1084" s="21">
        <v>44742</v>
      </c>
      <c r="H1084" s="1" t="s">
        <v>22</v>
      </c>
      <c r="I1084" s="1" t="s">
        <v>22</v>
      </c>
      <c r="J1084" s="1" t="s">
        <v>22</v>
      </c>
      <c r="K1084" s="1" t="s">
        <v>22</v>
      </c>
      <c r="L1084" s="1" t="s">
        <v>546</v>
      </c>
      <c r="M1084" s="102" t="s">
        <v>547</v>
      </c>
      <c r="N1084" s="1" t="s">
        <v>548</v>
      </c>
      <c r="O1084" s="1" t="s">
        <v>603</v>
      </c>
      <c r="P1084" s="1" t="s">
        <v>22</v>
      </c>
      <c r="Q1084" s="97">
        <f>IFERROR(INDEX(BP:BP, MATCH(R1084, BN:BN, 0)), "")</f>
        <v>1</v>
      </c>
      <c r="R1084" s="1" t="s">
        <v>619</v>
      </c>
      <c r="S1084" s="1" t="s">
        <v>620</v>
      </c>
      <c r="T1084" s="1" t="s">
        <v>22</v>
      </c>
      <c r="U1084" s="1" t="s">
        <v>22</v>
      </c>
      <c r="V1084" s="1" t="s">
        <v>22</v>
      </c>
      <c r="W1084" s="1" t="s">
        <v>633</v>
      </c>
      <c r="X1084" s="1" t="s">
        <v>634</v>
      </c>
      <c r="Y1084" s="1" t="s">
        <v>635</v>
      </c>
      <c r="Z1084" s="1" t="s">
        <v>22</v>
      </c>
      <c r="AA1084" s="1" t="s">
        <v>636</v>
      </c>
      <c r="AB1084" s="4" t="s">
        <v>22</v>
      </c>
      <c r="AC1084" s="4" t="s">
        <v>22</v>
      </c>
      <c r="BN1084" s="36" t="str">
        <v>RTE RESEAU DE TRANSPORT D'ELECTRICITE</v>
      </c>
      <c r="BO1084" t="s">
        <v>4056</v>
      </c>
      <c r="BP1084" cm="1">
        <f t="array" ref="BP1084">SUM(IF(FREQUENCY(IF($R$2:$R$3000=BO1084, MATCH($C$2:$C$3000, $C$2:$C$3000, 0)), ROW($C$2:$C$3000)-ROW($C$2)+1), 1))</f>
        <v>1</v>
      </c>
      <c r="BV1084" t="str">
        <v>RTE RESEAU DE TRANSPORT D'ELECTRICITE</v>
      </c>
      <c r="BW1084" cm="1">
        <f t="array" ref="BW1084">SUM(--(FREQUENCY(IF($R$2:$R$1538=BV1084, MATCH($C$2:$C$1538, $C$2:$C$1538, 0)), ROW($C$2:$C$1538)-ROW($C$2)+1)&gt;0))</f>
        <v>1</v>
      </c>
    </row>
    <row r="1085" spans="1:75" ht="31.8" customHeight="1" x14ac:dyDescent="0.3">
      <c r="A1085" s="56">
        <v>1</v>
      </c>
      <c r="B1085" s="54" t="s">
        <v>3678</v>
      </c>
      <c r="C1085" s="1" t="s">
        <v>222</v>
      </c>
      <c r="D1085" s="1" t="s">
        <v>223</v>
      </c>
      <c r="E1085" s="1">
        <v>101157094</v>
      </c>
      <c r="F1085" s="21">
        <v>45296</v>
      </c>
      <c r="G1085" s="21">
        <v>47057</v>
      </c>
      <c r="H1085" s="1" t="s">
        <v>22</v>
      </c>
      <c r="I1085" s="1" t="s">
        <v>22</v>
      </c>
      <c r="J1085" s="1" t="s">
        <v>22</v>
      </c>
      <c r="K1085" s="1" t="s">
        <v>22</v>
      </c>
      <c r="L1085" s="1" t="s">
        <v>128</v>
      </c>
      <c r="M1085" s="102" t="s">
        <v>224</v>
      </c>
      <c r="N1085" s="1" t="s">
        <v>44</v>
      </c>
      <c r="O1085" s="1" t="s">
        <v>225</v>
      </c>
      <c r="P1085" s="1" t="s">
        <v>22</v>
      </c>
      <c r="Q1085" s="97">
        <f>IFERROR(INDEX(BP:BP, MATCH(R1085, BN:BN, 0)), "")</f>
        <v>1</v>
      </c>
      <c r="R1085" s="1" t="s">
        <v>231</v>
      </c>
      <c r="S1085" s="1" t="s">
        <v>121</v>
      </c>
      <c r="T1085" s="1" t="s">
        <v>22</v>
      </c>
      <c r="U1085" s="1" t="s">
        <v>232</v>
      </c>
      <c r="V1085" s="1" t="s">
        <v>22</v>
      </c>
      <c r="W1085" s="1" t="s">
        <v>233</v>
      </c>
      <c r="X1085" s="1" t="s">
        <v>74</v>
      </c>
      <c r="Y1085" s="1" t="s">
        <v>234</v>
      </c>
      <c r="Z1085" s="1" t="s">
        <v>235</v>
      </c>
      <c r="AA1085" s="1" t="s">
        <v>236</v>
      </c>
      <c r="AB1085" s="4" t="s">
        <v>22</v>
      </c>
      <c r="AC1085" s="4" t="s">
        <v>22</v>
      </c>
      <c r="BN1085" s="36" t="str">
        <v>SMART SUSTAINABLE SOCIAL INNOVATIONS MONOPROSOPI IKE</v>
      </c>
      <c r="BO1085" t="s">
        <v>4019</v>
      </c>
      <c r="BP1085" cm="1">
        <f t="array" ref="BP1085">SUM(IF(FREQUENCY(IF($R$2:$R$3000=BO1085, MATCH($C$2:$C$3000, $C$2:$C$3000, 0)), ROW($C$2:$C$3000)-ROW($C$2)+1), 1))</f>
        <v>1</v>
      </c>
      <c r="BV1085" t="str">
        <v>SMART SUSTAINABLE SOCIAL INNOVATIONS MONOPROSOPI IKE</v>
      </c>
      <c r="BW1085" cm="1">
        <f t="array" ref="BW1085">SUM(--(FREQUENCY(IF($R$2:$R$1538=BV1085, MATCH($C$2:$C$1538, $C$2:$C$1538, 0)), ROW($C$2:$C$1538)-ROW($C$2)+1)&gt;0))</f>
        <v>1</v>
      </c>
    </row>
    <row r="1086" spans="1:75" ht="31.8" customHeight="1" x14ac:dyDescent="0.3">
      <c r="A1086" s="56">
        <v>1</v>
      </c>
      <c r="B1086" s="54" t="s">
        <v>3678</v>
      </c>
      <c r="C1086" s="1" t="s">
        <v>222</v>
      </c>
      <c r="D1086" s="1" t="s">
        <v>223</v>
      </c>
      <c r="E1086" s="1">
        <v>101157094</v>
      </c>
      <c r="F1086" s="21">
        <v>45296</v>
      </c>
      <c r="G1086" s="21">
        <v>47057</v>
      </c>
      <c r="H1086" s="1" t="s">
        <v>22</v>
      </c>
      <c r="I1086" s="1" t="s">
        <v>22</v>
      </c>
      <c r="J1086" s="1" t="s">
        <v>22</v>
      </c>
      <c r="K1086" s="1" t="s">
        <v>22</v>
      </c>
      <c r="L1086" s="1" t="s">
        <v>128</v>
      </c>
      <c r="M1086" s="102" t="s">
        <v>224</v>
      </c>
      <c r="N1086" s="1" t="s">
        <v>44</v>
      </c>
      <c r="O1086" s="1" t="s">
        <v>225</v>
      </c>
      <c r="P1086" s="1" t="s">
        <v>22</v>
      </c>
      <c r="Q1086" s="97">
        <f>IFERROR(INDEX(BP:BP, MATCH(R1086, BN:BN, 0)), "")</f>
        <v>1</v>
      </c>
      <c r="R1086" s="1" t="s">
        <v>255</v>
      </c>
      <c r="S1086" s="1" t="s">
        <v>256</v>
      </c>
      <c r="T1086" s="1" t="s">
        <v>22</v>
      </c>
      <c r="U1086" s="1" t="s">
        <v>257</v>
      </c>
      <c r="V1086" s="1" t="s">
        <v>22</v>
      </c>
      <c r="W1086" s="1" t="s">
        <v>258</v>
      </c>
      <c r="X1086" s="1" t="s">
        <v>259</v>
      </c>
      <c r="Y1086" s="1" t="s">
        <v>260</v>
      </c>
      <c r="Z1086" s="1" t="s">
        <v>261</v>
      </c>
      <c r="AA1086" s="1" t="s">
        <v>262</v>
      </c>
      <c r="AB1086" s="4" t="s">
        <v>22</v>
      </c>
      <c r="AC1086" s="4" t="s">
        <v>22</v>
      </c>
      <c r="BN1086" s="36" t="str">
        <v>SOFTWARE COMPANY EOOD</v>
      </c>
      <c r="BO1086" t="s">
        <v>4082</v>
      </c>
      <c r="BP1086" cm="1">
        <f t="array" ref="BP1086">SUM(IF(FREQUENCY(IF($R$2:$R$3000=BO1086, MATCH($C$2:$C$3000, $C$2:$C$3000, 0)), ROW($C$2:$C$3000)-ROW($C$2)+1), 1))</f>
        <v>1</v>
      </c>
      <c r="BV1086" t="str">
        <v>SOFTWARE COMPANY EOOD</v>
      </c>
      <c r="BW1086" cm="1">
        <f t="array" ref="BW1086">SUM(--(FREQUENCY(IF($R$2:$R$1538=BV1086, MATCH($C$2:$C$1538, $C$2:$C$1538, 0)), ROW($C$2:$C$1538)-ROW($C$2)+1)&gt;0))</f>
        <v>1</v>
      </c>
    </row>
    <row r="1087" spans="1:75" ht="31.8" customHeight="1" x14ac:dyDescent="0.3">
      <c r="A1087" s="56">
        <v>1</v>
      </c>
      <c r="B1087" s="54" t="s">
        <v>3678</v>
      </c>
      <c r="C1087" s="1" t="s">
        <v>222</v>
      </c>
      <c r="D1087" s="1" t="s">
        <v>223</v>
      </c>
      <c r="E1087" s="1">
        <v>101157094</v>
      </c>
      <c r="F1087" s="21">
        <v>45296</v>
      </c>
      <c r="G1087" s="21">
        <v>47057</v>
      </c>
      <c r="H1087" s="1" t="s">
        <v>22</v>
      </c>
      <c r="I1087" s="1" t="s">
        <v>22</v>
      </c>
      <c r="J1087" s="1" t="s">
        <v>22</v>
      </c>
      <c r="K1087" s="1" t="s">
        <v>22</v>
      </c>
      <c r="L1087" s="1" t="s">
        <v>128</v>
      </c>
      <c r="M1087" s="102" t="s">
        <v>224</v>
      </c>
      <c r="N1087" s="1" t="s">
        <v>44</v>
      </c>
      <c r="O1087" s="1" t="s">
        <v>225</v>
      </c>
      <c r="P1087" s="1" t="s">
        <v>22</v>
      </c>
      <c r="Q1087" s="97">
        <f>IFERROR(INDEX(BP:BP, MATCH(R1087, BN:BN, 0)), "")</f>
        <v>1</v>
      </c>
      <c r="R1087" s="1" t="s">
        <v>255</v>
      </c>
      <c r="S1087" s="1" t="s">
        <v>256</v>
      </c>
      <c r="T1087" s="1" t="s">
        <v>22</v>
      </c>
      <c r="U1087" s="1" t="s">
        <v>257</v>
      </c>
      <c r="V1087" s="1" t="s">
        <v>22</v>
      </c>
      <c r="W1087" s="1" t="s">
        <v>263</v>
      </c>
      <c r="X1087" s="1" t="s">
        <v>264</v>
      </c>
      <c r="Y1087" s="1" t="s">
        <v>265</v>
      </c>
      <c r="Z1087" s="1" t="s">
        <v>266</v>
      </c>
      <c r="AA1087" s="1" t="s">
        <v>267</v>
      </c>
      <c r="AB1087" s="4" t="s">
        <v>22</v>
      </c>
      <c r="AC1087" s="4" t="s">
        <v>22</v>
      </c>
      <c r="BN1087" s="36" t="str">
        <v>T.G. TECHNIKI MONOPROSOPI I.K.E.</v>
      </c>
      <c r="BO1087" t="s">
        <v>4087</v>
      </c>
      <c r="BP1087" cm="1">
        <f t="array" ref="BP1087">SUM(IF(FREQUENCY(IF($R$2:$R$3000=BO1087, MATCH($C$2:$C$3000, $C$2:$C$3000, 0)), ROW($C$2:$C$3000)-ROW($C$2)+1), 1))</f>
        <v>1</v>
      </c>
      <c r="BV1087" t="str">
        <v>T.G. TECHNIKI MONOPROSOPI I.K.E.</v>
      </c>
      <c r="BW1087" cm="1">
        <f t="array" ref="BW1087">SUM(--(FREQUENCY(IF($R$2:$R$1538=BV1087, MATCH($C$2:$C$1538, $C$2:$C$1538, 0)), ROW($C$2:$C$1538)-ROW($C$2)+1)&gt;0))</f>
        <v>1</v>
      </c>
    </row>
    <row r="1088" spans="1:75" ht="31.8" customHeight="1" x14ac:dyDescent="0.3">
      <c r="A1088" s="56">
        <v>1</v>
      </c>
      <c r="B1088" s="54" t="s">
        <v>3678</v>
      </c>
      <c r="C1088" s="1" t="s">
        <v>222</v>
      </c>
      <c r="D1088" s="1" t="s">
        <v>223</v>
      </c>
      <c r="E1088" s="1">
        <v>101157094</v>
      </c>
      <c r="F1088" s="21">
        <v>45296</v>
      </c>
      <c r="G1088" s="21">
        <v>47057</v>
      </c>
      <c r="H1088" s="1" t="s">
        <v>22</v>
      </c>
      <c r="I1088" s="1" t="s">
        <v>22</v>
      </c>
      <c r="J1088" s="1" t="s">
        <v>22</v>
      </c>
      <c r="K1088" s="1" t="s">
        <v>22</v>
      </c>
      <c r="L1088" s="1" t="s">
        <v>128</v>
      </c>
      <c r="M1088" s="102" t="s">
        <v>224</v>
      </c>
      <c r="N1088" s="1" t="s">
        <v>44</v>
      </c>
      <c r="O1088" s="1" t="s">
        <v>225</v>
      </c>
      <c r="P1088" s="1" t="s">
        <v>22</v>
      </c>
      <c r="Q1088" s="97">
        <f>IFERROR(INDEX(BP:BP, MATCH(R1088, BN:BN, 0)), "")</f>
        <v>1</v>
      </c>
      <c r="R1088" s="1" t="s">
        <v>255</v>
      </c>
      <c r="S1088" s="1" t="s">
        <v>256</v>
      </c>
      <c r="T1088" s="1" t="s">
        <v>22</v>
      </c>
      <c r="U1088" s="1" t="s">
        <v>257</v>
      </c>
      <c r="V1088" s="1" t="s">
        <v>22</v>
      </c>
      <c r="W1088" s="1" t="s">
        <v>268</v>
      </c>
      <c r="X1088" s="1" t="s">
        <v>105</v>
      </c>
      <c r="Y1088" s="1" t="s">
        <v>269</v>
      </c>
      <c r="Z1088" s="1" t="s">
        <v>22</v>
      </c>
      <c r="AA1088" s="1" t="s">
        <v>270</v>
      </c>
      <c r="AB1088" s="4" t="s">
        <v>22</v>
      </c>
      <c r="AC1088" s="4" t="s">
        <v>22</v>
      </c>
      <c r="BN1088" s="36" t="str">
        <v>TECHNISCHE UNIVERSITAT DORTMUND</v>
      </c>
      <c r="BO1088" t="s">
        <v>4089</v>
      </c>
      <c r="BP1088" cm="1">
        <f t="array" ref="BP1088">SUM(IF(FREQUENCY(IF($R$2:$R$3000=BO1088, MATCH($C$2:$C$3000, $C$2:$C$3000, 0)), ROW($C$2:$C$3000)-ROW($C$2)+1), 1))</f>
        <v>1</v>
      </c>
      <c r="BV1088" t="str">
        <v>TECHNISCHE UNIVERSITAT DORTMUND</v>
      </c>
      <c r="BW1088" cm="1">
        <f t="array" ref="BW1088">SUM(--(FREQUENCY(IF($R$2:$R$1538=BV1088, MATCH($C$2:$C$1538, $C$2:$C$1538, 0)), ROW($C$2:$C$1538)-ROW($C$2)+1)&gt;0))</f>
        <v>1</v>
      </c>
    </row>
    <row r="1089" spans="1:75" ht="31.8" customHeight="1" x14ac:dyDescent="0.3">
      <c r="A1089" s="56">
        <v>1</v>
      </c>
      <c r="B1089" s="54" t="s">
        <v>3678</v>
      </c>
      <c r="C1089" s="1" t="s">
        <v>222</v>
      </c>
      <c r="D1089" s="1" t="s">
        <v>223</v>
      </c>
      <c r="E1089" s="1">
        <v>101157094</v>
      </c>
      <c r="F1089" s="21">
        <v>45296</v>
      </c>
      <c r="G1089" s="21">
        <v>47057</v>
      </c>
      <c r="H1089" s="1" t="s">
        <v>22</v>
      </c>
      <c r="I1089" s="1" t="s">
        <v>22</v>
      </c>
      <c r="J1089" s="1" t="s">
        <v>22</v>
      </c>
      <c r="K1089" s="1" t="s">
        <v>22</v>
      </c>
      <c r="L1089" s="1" t="s">
        <v>128</v>
      </c>
      <c r="M1089" s="102" t="s">
        <v>224</v>
      </c>
      <c r="N1089" s="1" t="s">
        <v>44</v>
      </c>
      <c r="O1089" s="1" t="s">
        <v>225</v>
      </c>
      <c r="P1089" s="1" t="s">
        <v>22</v>
      </c>
      <c r="Q1089" s="97">
        <f>IFERROR(INDEX(BP:BP, MATCH(R1089, BN:BN, 0)), "")</f>
        <v>1</v>
      </c>
      <c r="R1089" s="1" t="s">
        <v>255</v>
      </c>
      <c r="S1089" s="1" t="s">
        <v>256</v>
      </c>
      <c r="T1089" s="1" t="s">
        <v>22</v>
      </c>
      <c r="U1089" s="1" t="s">
        <v>257</v>
      </c>
      <c r="V1089" s="1" t="s">
        <v>22</v>
      </c>
      <c r="W1089" s="1" t="s">
        <v>271</v>
      </c>
      <c r="X1089" s="1" t="s">
        <v>74</v>
      </c>
      <c r="Y1089" s="1" t="s">
        <v>272</v>
      </c>
      <c r="Z1089" s="1" t="s">
        <v>22</v>
      </c>
      <c r="AA1089" s="1" t="s">
        <v>22</v>
      </c>
      <c r="AB1089" s="4" t="s">
        <v>22</v>
      </c>
      <c r="AC1089" s="4" t="s">
        <v>22</v>
      </c>
      <c r="BN1089" s="36" t="str">
        <v>TENNET TSO BV</v>
      </c>
      <c r="BO1089" t="s">
        <v>4091</v>
      </c>
      <c r="BP1089" cm="1">
        <f t="array" ref="BP1089">SUM(IF(FREQUENCY(IF($R$2:$R$3000=BO1089, MATCH($C$2:$C$3000, $C$2:$C$3000, 0)), ROW($C$2:$C$3000)-ROW($C$2)+1), 1))</f>
        <v>1</v>
      </c>
      <c r="BV1089" t="str">
        <v>TENNET TSO BV</v>
      </c>
      <c r="BW1089" cm="1">
        <f t="array" ref="BW1089">SUM(--(FREQUENCY(IF($R$2:$R$1538=BV1089, MATCH($C$2:$C$1538, $C$2:$C$1538, 0)), ROW($C$2:$C$1538)-ROW($C$2)+1)&gt;0))</f>
        <v>1</v>
      </c>
    </row>
    <row r="1090" spans="1:75" ht="31.8" customHeight="1" x14ac:dyDescent="0.3">
      <c r="A1090" s="56">
        <v>1</v>
      </c>
      <c r="B1090" s="54" t="s">
        <v>3678</v>
      </c>
      <c r="C1090" s="1" t="s">
        <v>222</v>
      </c>
      <c r="D1090" s="1" t="s">
        <v>223</v>
      </c>
      <c r="E1090" s="1">
        <v>101157094</v>
      </c>
      <c r="F1090" s="21">
        <v>45296</v>
      </c>
      <c r="G1090" s="21">
        <v>47057</v>
      </c>
      <c r="H1090" s="1" t="s">
        <v>22</v>
      </c>
      <c r="I1090" s="1" t="s">
        <v>22</v>
      </c>
      <c r="J1090" s="1" t="s">
        <v>22</v>
      </c>
      <c r="K1090" s="1" t="s">
        <v>22</v>
      </c>
      <c r="L1090" s="1" t="s">
        <v>128</v>
      </c>
      <c r="M1090" s="102" t="s">
        <v>224</v>
      </c>
      <c r="N1090" s="1" t="s">
        <v>44</v>
      </c>
      <c r="O1090" s="1" t="s">
        <v>225</v>
      </c>
      <c r="P1090" s="1" t="s">
        <v>22</v>
      </c>
      <c r="Q1090" s="97">
        <f>IFERROR(INDEX(BP:BP, MATCH(R1090, BN:BN, 0)), "")</f>
        <v>1</v>
      </c>
      <c r="R1090" s="1" t="s">
        <v>226</v>
      </c>
      <c r="S1090" s="1" t="s">
        <v>125</v>
      </c>
      <c r="T1090" s="1" t="s">
        <v>22</v>
      </c>
      <c r="U1090" s="1" t="s">
        <v>22</v>
      </c>
      <c r="V1090" s="1" t="s">
        <v>22</v>
      </c>
      <c r="W1090" s="1" t="s">
        <v>227</v>
      </c>
      <c r="X1090" s="1" t="s">
        <v>228</v>
      </c>
      <c r="Y1090" s="1" t="s">
        <v>229</v>
      </c>
      <c r="Z1090" s="69" t="s">
        <v>22</v>
      </c>
      <c r="AA1090" s="1" t="s">
        <v>230</v>
      </c>
      <c r="AB1090" s="4" t="s">
        <v>22</v>
      </c>
      <c r="AC1090" s="4" t="s">
        <v>22</v>
      </c>
      <c r="BN1090" s="36" t="str">
        <v>TERNA RETE ITALIA SPA</v>
      </c>
      <c r="BO1090" t="s">
        <v>4095</v>
      </c>
      <c r="BP1090" cm="1">
        <f t="array" ref="BP1090">SUM(IF(FREQUENCY(IF($R$2:$R$3000=BO1090, MATCH($C$2:$C$3000, $C$2:$C$3000, 0)), ROW($C$2:$C$3000)-ROW($C$2)+1), 1))</f>
        <v>1</v>
      </c>
      <c r="BV1090" t="str">
        <v>TERNA RETE ITALIA SPA</v>
      </c>
      <c r="BW1090" cm="1">
        <f t="array" ref="BW1090">SUM(--(FREQUENCY(IF($R$2:$R$1538=BV1090, MATCH($C$2:$C$1538, $C$2:$C$1538, 0)), ROW($C$2:$C$1538)-ROW($C$2)+1)&gt;0))</f>
        <v>1</v>
      </c>
    </row>
    <row r="1091" spans="1:75" ht="31.8" customHeight="1" x14ac:dyDescent="0.3">
      <c r="A1091" s="56">
        <v>1</v>
      </c>
      <c r="B1091" s="54" t="s">
        <v>3678</v>
      </c>
      <c r="C1091" s="1" t="s">
        <v>222</v>
      </c>
      <c r="D1091" s="1" t="s">
        <v>223</v>
      </c>
      <c r="E1091" s="1">
        <v>101157094</v>
      </c>
      <c r="F1091" s="21">
        <v>45296</v>
      </c>
      <c r="G1091" s="21">
        <v>47057</v>
      </c>
      <c r="H1091" s="1" t="s">
        <v>22</v>
      </c>
      <c r="I1091" s="1" t="s">
        <v>22</v>
      </c>
      <c r="J1091" s="1" t="s">
        <v>22</v>
      </c>
      <c r="K1091" s="1" t="s">
        <v>22</v>
      </c>
      <c r="L1091" s="1" t="s">
        <v>128</v>
      </c>
      <c r="M1091" s="102" t="s">
        <v>224</v>
      </c>
      <c r="N1091" s="1" t="s">
        <v>44</v>
      </c>
      <c r="O1091" s="1" t="s">
        <v>225</v>
      </c>
      <c r="P1091" s="1" t="s">
        <v>22</v>
      </c>
      <c r="Q1091" s="97">
        <f>IFERROR(INDEX(BP:BP, MATCH(R1091, BN:BN, 0)), "")</f>
        <v>1</v>
      </c>
      <c r="R1091" s="1" t="s">
        <v>237</v>
      </c>
      <c r="S1091" s="1" t="s">
        <v>238</v>
      </c>
      <c r="T1091" s="1" t="s">
        <v>22</v>
      </c>
      <c r="U1091" s="1" t="s">
        <v>239</v>
      </c>
      <c r="V1091" s="1" t="s">
        <v>22</v>
      </c>
      <c r="W1091" s="1" t="s">
        <v>240</v>
      </c>
      <c r="X1091" s="1" t="s">
        <v>241</v>
      </c>
      <c r="Y1091" s="1" t="s">
        <v>242</v>
      </c>
      <c r="Z1091" s="1" t="s">
        <v>243</v>
      </c>
      <c r="AA1091" s="1" t="s">
        <v>244</v>
      </c>
      <c r="AB1091" s="4" t="s">
        <v>22</v>
      </c>
      <c r="AC1091" s="4" t="s">
        <v>22</v>
      </c>
      <c r="BN1091" s="36" t="str">
        <v>TP AEOLIAN DYNAMICS LTD</v>
      </c>
      <c r="BO1091" t="s">
        <v>4097</v>
      </c>
      <c r="BP1091" cm="1">
        <f t="array" ref="BP1091">SUM(IF(FREQUENCY(IF($R$2:$R$3000=BO1091, MATCH($C$2:$C$3000, $C$2:$C$3000, 0)), ROW($C$2:$C$3000)-ROW($C$2)+1), 1))</f>
        <v>1</v>
      </c>
      <c r="BV1091" t="str">
        <v>TP AEOLIAN DYNAMICS LTD</v>
      </c>
      <c r="BW1091" cm="1">
        <f t="array" ref="BW1091">SUM(--(FREQUENCY(IF($R$2:$R$1538=BV1091, MATCH($C$2:$C$1538, $C$2:$C$1538, 0)), ROW($C$2:$C$1538)-ROW($C$2)+1)&gt;0))</f>
        <v>1</v>
      </c>
    </row>
    <row r="1092" spans="1:75" ht="31.8" customHeight="1" x14ac:dyDescent="0.3">
      <c r="A1092" s="56">
        <v>1</v>
      </c>
      <c r="B1092" s="54" t="s">
        <v>3678</v>
      </c>
      <c r="C1092" s="1" t="s">
        <v>222</v>
      </c>
      <c r="D1092" s="1" t="s">
        <v>223</v>
      </c>
      <c r="E1092" s="1">
        <v>101157094</v>
      </c>
      <c r="F1092" s="21">
        <v>45296</v>
      </c>
      <c r="G1092" s="21">
        <v>47057</v>
      </c>
      <c r="H1092" s="1" t="s">
        <v>22</v>
      </c>
      <c r="I1092" s="1" t="s">
        <v>22</v>
      </c>
      <c r="J1092" s="1" t="s">
        <v>22</v>
      </c>
      <c r="K1092" s="1" t="s">
        <v>22</v>
      </c>
      <c r="L1092" s="1" t="s">
        <v>128</v>
      </c>
      <c r="M1092" s="102" t="s">
        <v>224</v>
      </c>
      <c r="N1092" s="1" t="s">
        <v>44</v>
      </c>
      <c r="O1092" s="1" t="s">
        <v>225</v>
      </c>
      <c r="P1092" s="1" t="s">
        <v>22</v>
      </c>
      <c r="Q1092" s="97">
        <f>IFERROR(INDEX(BP:BP, MATCH(R1092, BN:BN, 0)), "")</f>
        <v>1</v>
      </c>
      <c r="R1092" s="1" t="s">
        <v>237</v>
      </c>
      <c r="S1092" s="1" t="s">
        <v>238</v>
      </c>
      <c r="T1092" s="1" t="s">
        <v>22</v>
      </c>
      <c r="U1092" s="1" t="s">
        <v>239</v>
      </c>
      <c r="V1092" s="1" t="s">
        <v>22</v>
      </c>
      <c r="W1092" s="1" t="s">
        <v>245</v>
      </c>
      <c r="X1092" s="1" t="s">
        <v>246</v>
      </c>
      <c r="Y1092" s="1" t="s">
        <v>247</v>
      </c>
      <c r="Z1092" s="1" t="s">
        <v>248</v>
      </c>
      <c r="AA1092" s="1" t="s">
        <v>249</v>
      </c>
      <c r="AB1092" s="4" t="s">
        <v>22</v>
      </c>
      <c r="AC1092" s="4" t="s">
        <v>22</v>
      </c>
      <c r="BN1092" s="36" t="str">
        <v>TURNING TABLES SOCIEDAD LIMITADA</v>
      </c>
      <c r="BO1092" t="s">
        <v>4100</v>
      </c>
      <c r="BP1092" cm="1">
        <f t="array" ref="BP1092">SUM(IF(FREQUENCY(IF($R$2:$R$3000=BO1092, MATCH($C$2:$C$3000, $C$2:$C$3000, 0)), ROW($C$2:$C$3000)-ROW($C$2)+1), 1))</f>
        <v>1</v>
      </c>
      <c r="BV1092" t="str">
        <v>TURNING TABLES SOCIEDAD LIMITADA</v>
      </c>
      <c r="BW1092" cm="1">
        <f t="array" ref="BW1092">SUM(--(FREQUENCY(IF($R$2:$R$1538=BV1092, MATCH($C$2:$C$1538, $C$2:$C$1538, 0)), ROW($C$2:$C$1538)-ROW($C$2)+1)&gt;0))</f>
        <v>1</v>
      </c>
    </row>
    <row r="1093" spans="1:75" ht="31.8" customHeight="1" x14ac:dyDescent="0.3">
      <c r="A1093" s="56">
        <v>1</v>
      </c>
      <c r="B1093" s="54" t="s">
        <v>3678</v>
      </c>
      <c r="C1093" s="1" t="s">
        <v>222</v>
      </c>
      <c r="D1093" s="1" t="s">
        <v>223</v>
      </c>
      <c r="E1093" s="1">
        <v>101157094</v>
      </c>
      <c r="F1093" s="21">
        <v>45296</v>
      </c>
      <c r="G1093" s="21">
        <v>47057</v>
      </c>
      <c r="H1093" s="1" t="s">
        <v>22</v>
      </c>
      <c r="I1093" s="1" t="s">
        <v>22</v>
      </c>
      <c r="J1093" s="1" t="s">
        <v>22</v>
      </c>
      <c r="K1093" s="1" t="s">
        <v>22</v>
      </c>
      <c r="L1093" s="1" t="s">
        <v>128</v>
      </c>
      <c r="M1093" s="102" t="s">
        <v>224</v>
      </c>
      <c r="N1093" s="1" t="s">
        <v>44</v>
      </c>
      <c r="O1093" s="1" t="s">
        <v>225</v>
      </c>
      <c r="P1093" s="1" t="s">
        <v>22</v>
      </c>
      <c r="Q1093" s="97">
        <f>IFERROR(INDEX(BP:BP, MATCH(R1093, BN:BN, 0)), "")</f>
        <v>1</v>
      </c>
      <c r="R1093" s="1" t="s">
        <v>237</v>
      </c>
      <c r="S1093" s="1" t="s">
        <v>238</v>
      </c>
      <c r="T1093" s="1" t="s">
        <v>22</v>
      </c>
      <c r="U1093" s="1" t="s">
        <v>239</v>
      </c>
      <c r="V1093" s="1" t="s">
        <v>22</v>
      </c>
      <c r="W1093" s="1" t="s">
        <v>250</v>
      </c>
      <c r="X1093" s="1" t="s">
        <v>251</v>
      </c>
      <c r="Y1093" s="1" t="s">
        <v>252</v>
      </c>
      <c r="Z1093" s="1" t="s">
        <v>253</v>
      </c>
      <c r="AA1093" s="1" t="s">
        <v>254</v>
      </c>
      <c r="AB1093" s="4" t="s">
        <v>22</v>
      </c>
      <c r="AC1093" s="4" t="s">
        <v>22</v>
      </c>
      <c r="BN1093" s="36" t="str">
        <v>UBITECH ENERGY</v>
      </c>
      <c r="BO1093" t="s">
        <v>4102</v>
      </c>
      <c r="BP1093" cm="1">
        <f t="array" ref="BP1093">SUM(IF(FREQUENCY(IF($R$2:$R$3000=BO1093, MATCH($C$2:$C$3000, $C$2:$C$3000, 0)), ROW($C$2:$C$3000)-ROW($C$2)+1), 1))</f>
        <v>1</v>
      </c>
      <c r="BV1093" t="str">
        <v>UBITECH ENERGY</v>
      </c>
      <c r="BW1093" cm="1">
        <f t="array" ref="BW1093">SUM(--(FREQUENCY(IF($R$2:$R$1538=BV1093, MATCH($C$2:$C$1538, $C$2:$C$1538, 0)), ROW($C$2:$C$1538)-ROW($C$2)+1)&gt;0))</f>
        <v>1</v>
      </c>
    </row>
    <row r="1094" spans="1:75" ht="31.8" customHeight="1" x14ac:dyDescent="0.3">
      <c r="A1094" s="56">
        <v>4</v>
      </c>
      <c r="B1094" s="54" t="s">
        <v>3681</v>
      </c>
      <c r="C1094" s="1" t="s">
        <v>483</v>
      </c>
      <c r="D1094" s="1" t="s">
        <v>484</v>
      </c>
      <c r="E1094" s="1">
        <v>101056957</v>
      </c>
      <c r="F1094" s="21">
        <v>44713</v>
      </c>
      <c r="G1094" s="21">
        <v>45808</v>
      </c>
      <c r="H1094" s="1" t="s">
        <v>22</v>
      </c>
      <c r="I1094" s="1" t="s">
        <v>22</v>
      </c>
      <c r="J1094" s="1" t="s">
        <v>22</v>
      </c>
      <c r="K1094" s="1" t="s">
        <v>22</v>
      </c>
      <c r="L1094" s="1" t="s">
        <v>128</v>
      </c>
      <c r="M1094" s="102" t="s">
        <v>485</v>
      </c>
      <c r="N1094" s="1" t="s">
        <v>486</v>
      </c>
      <c r="O1094" s="1" t="s">
        <v>487</v>
      </c>
      <c r="P1094" s="1" t="s">
        <v>22</v>
      </c>
      <c r="Q1094" s="97">
        <f>IFERROR(INDEX(BP:BP, MATCH(R1094, BN:BN, 0)), "")</f>
        <v>1</v>
      </c>
      <c r="R1094" s="1" t="s">
        <v>494</v>
      </c>
      <c r="S1094" s="1" t="s">
        <v>338</v>
      </c>
      <c r="T1094" s="1" t="s">
        <v>22</v>
      </c>
      <c r="U1094" s="1" t="s">
        <v>22</v>
      </c>
      <c r="V1094" s="1" t="s">
        <v>22</v>
      </c>
      <c r="W1094" s="1" t="s">
        <v>22</v>
      </c>
      <c r="X1094" s="1" t="s">
        <v>22</v>
      </c>
      <c r="Y1094" s="1" t="s">
        <v>22</v>
      </c>
      <c r="Z1094" s="1" t="s">
        <v>22</v>
      </c>
      <c r="AA1094" s="1" t="s">
        <v>22</v>
      </c>
      <c r="AB1094" s="4" t="s">
        <v>22</v>
      </c>
      <c r="AC1094" s="4" t="s">
        <v>22</v>
      </c>
      <c r="BN1094" s="36" t="str">
        <v>UNIVERSIDAD PONTIFICIA COMILLAS</v>
      </c>
      <c r="BO1094" t="s">
        <v>4105</v>
      </c>
      <c r="BP1094" cm="1">
        <f t="array" ref="BP1094">SUM(IF(FREQUENCY(IF($R$2:$R$3000=BO1094, MATCH($C$2:$C$3000, $C$2:$C$3000, 0)), ROW($C$2:$C$3000)-ROW($C$2)+1), 1))</f>
        <v>1</v>
      </c>
      <c r="BV1094" t="str">
        <v>UNIVERSIDAD PONTIFICIA COMILLAS</v>
      </c>
      <c r="BW1094" cm="1">
        <f t="array" ref="BW1094">SUM(--(FREQUENCY(IF($R$2:$R$1538=BV1094, MATCH($C$2:$C$1538, $C$2:$C$1538, 0)), ROW($C$2:$C$1538)-ROW($C$2)+1)&gt;0))</f>
        <v>1</v>
      </c>
    </row>
    <row r="1095" spans="1:75" ht="31.8" customHeight="1" x14ac:dyDescent="0.3">
      <c r="A1095" s="56">
        <v>4</v>
      </c>
      <c r="B1095" s="54" t="s">
        <v>3681</v>
      </c>
      <c r="C1095" s="1" t="s">
        <v>483</v>
      </c>
      <c r="D1095" s="1" t="s">
        <v>484</v>
      </c>
      <c r="E1095" s="1">
        <v>101056957</v>
      </c>
      <c r="F1095" s="21">
        <v>44713</v>
      </c>
      <c r="G1095" s="21">
        <v>45808</v>
      </c>
      <c r="H1095" s="1" t="s">
        <v>22</v>
      </c>
      <c r="I1095" s="1" t="s">
        <v>22</v>
      </c>
      <c r="J1095" s="1" t="s">
        <v>22</v>
      </c>
      <c r="K1095" s="1" t="s">
        <v>22</v>
      </c>
      <c r="L1095" s="1" t="s">
        <v>128</v>
      </c>
      <c r="M1095" s="102" t="s">
        <v>485</v>
      </c>
      <c r="N1095" s="1" t="s">
        <v>486</v>
      </c>
      <c r="O1095" s="1" t="s">
        <v>487</v>
      </c>
      <c r="P1095" s="1" t="s">
        <v>22</v>
      </c>
      <c r="Q1095" s="97">
        <f>IFERROR(INDEX(BP:BP, MATCH(R1095, BN:BN, 0)), "")</f>
        <v>1</v>
      </c>
      <c r="R1095" s="1" t="s">
        <v>488</v>
      </c>
      <c r="S1095" s="1" t="s">
        <v>36</v>
      </c>
      <c r="T1095" s="1" t="s">
        <v>22</v>
      </c>
      <c r="U1095" s="1" t="s">
        <v>489</v>
      </c>
      <c r="V1095" s="1" t="s">
        <v>22</v>
      </c>
      <c r="W1095" s="1" t="s">
        <v>490</v>
      </c>
      <c r="X1095" s="1" t="s">
        <v>491</v>
      </c>
      <c r="Y1095" s="1" t="s">
        <v>492</v>
      </c>
      <c r="Z1095" s="1" t="s">
        <v>22</v>
      </c>
      <c r="AA1095" s="1" t="s">
        <v>493</v>
      </c>
      <c r="AB1095" s="4" t="s">
        <v>22</v>
      </c>
      <c r="AC1095" s="4" t="s">
        <v>22</v>
      </c>
      <c r="BN1095" s="36" t="str">
        <v>UNIVERSITA DEGLI STUDI DI GENOVA</v>
      </c>
      <c r="BO1095" t="s">
        <v>4106</v>
      </c>
      <c r="BP1095" cm="1">
        <f t="array" ref="BP1095">SUM(IF(FREQUENCY(IF($R$2:$R$3000=BO1095, MATCH($C$2:$C$3000, $C$2:$C$3000, 0)), ROW($C$2:$C$3000)-ROW($C$2)+1), 1))</f>
        <v>1</v>
      </c>
      <c r="BV1095" t="str">
        <v>UNIVERSITA DEGLI STUDI DI GENOVA</v>
      </c>
      <c r="BW1095" cm="1">
        <f t="array" ref="BW1095">SUM(--(FREQUENCY(IF($R$2:$R$1538=BV1095, MATCH($C$2:$C$1538, $C$2:$C$1538, 0)), ROW($C$2:$C$1538)-ROW($C$2)+1)&gt;0))</f>
        <v>1</v>
      </c>
    </row>
    <row r="1096" spans="1:75" ht="31.8" customHeight="1" x14ac:dyDescent="0.3">
      <c r="A1096" s="56">
        <v>4</v>
      </c>
      <c r="B1096" s="54" t="s">
        <v>3681</v>
      </c>
      <c r="C1096" s="1" t="s">
        <v>483</v>
      </c>
      <c r="D1096" s="1" t="s">
        <v>484</v>
      </c>
      <c r="E1096" s="1">
        <v>101056957</v>
      </c>
      <c r="F1096" s="21">
        <v>44713</v>
      </c>
      <c r="G1096" s="21">
        <v>45808</v>
      </c>
      <c r="H1096" s="1" t="s">
        <v>22</v>
      </c>
      <c r="I1096" s="1" t="s">
        <v>22</v>
      </c>
      <c r="J1096" s="1" t="s">
        <v>22</v>
      </c>
      <c r="K1096" s="1" t="s">
        <v>22</v>
      </c>
      <c r="L1096" s="1" t="s">
        <v>128</v>
      </c>
      <c r="M1096" s="102" t="s">
        <v>485</v>
      </c>
      <c r="N1096" s="1" t="s">
        <v>486</v>
      </c>
      <c r="O1096" s="1" t="s">
        <v>487</v>
      </c>
      <c r="P1096" s="1" t="s">
        <v>22</v>
      </c>
      <c r="Q1096" s="97">
        <f>IFERROR(INDEX(BP:BP, MATCH(R1096, BN:BN, 0)), "")</f>
        <v>1</v>
      </c>
      <c r="R1096" s="1" t="s">
        <v>495</v>
      </c>
      <c r="S1096" s="1" t="s">
        <v>61</v>
      </c>
      <c r="T1096" s="1" t="s">
        <v>22</v>
      </c>
      <c r="U1096" s="1" t="s">
        <v>22</v>
      </c>
      <c r="V1096" s="1" t="s">
        <v>22</v>
      </c>
      <c r="W1096" s="1" t="s">
        <v>22</v>
      </c>
      <c r="X1096" s="1" t="s">
        <v>22</v>
      </c>
      <c r="Y1096" s="1" t="s">
        <v>22</v>
      </c>
      <c r="Z1096" s="1" t="s">
        <v>22</v>
      </c>
      <c r="AA1096" s="1" t="s">
        <v>22</v>
      </c>
      <c r="AB1096" s="4" t="s">
        <v>22</v>
      </c>
      <c r="AC1096" s="4" t="s">
        <v>22</v>
      </c>
      <c r="BN1096" s="36" t="str">
        <v>UNIVERSITA DEGLI STUDI DI NAPOLI FEDERICO II</v>
      </c>
      <c r="BO1096" t="s">
        <v>4108</v>
      </c>
      <c r="BP1096" cm="1">
        <f t="array" ref="BP1096">SUM(IF(FREQUENCY(IF($R$2:$R$3000=BO1096, MATCH($C$2:$C$3000, $C$2:$C$3000, 0)), ROW($C$2:$C$3000)-ROW($C$2)+1), 1))</f>
        <v>1</v>
      </c>
      <c r="BV1096" t="str">
        <v>UNIVERSITA DEGLI STUDI DI NAPOLI FEDERICO II</v>
      </c>
      <c r="BW1096" cm="1">
        <f t="array" ref="BW1096">SUM(--(FREQUENCY(IF($R$2:$R$1538=BV1096, MATCH($C$2:$C$1538, $C$2:$C$1538, 0)), ROW($C$2:$C$1538)-ROW($C$2)+1)&gt;0))</f>
        <v>1</v>
      </c>
    </row>
    <row r="1097" spans="1:75" ht="31.8" customHeight="1" x14ac:dyDescent="0.3">
      <c r="A1097" s="56">
        <v>4</v>
      </c>
      <c r="B1097" s="54" t="s">
        <v>3681</v>
      </c>
      <c r="C1097" s="1" t="s">
        <v>483</v>
      </c>
      <c r="D1097" s="1" t="s">
        <v>484</v>
      </c>
      <c r="E1097" s="1">
        <v>101056957</v>
      </c>
      <c r="F1097" s="21">
        <v>44713</v>
      </c>
      <c r="G1097" s="21">
        <v>45808</v>
      </c>
      <c r="H1097" s="1" t="s">
        <v>22</v>
      </c>
      <c r="I1097" s="1" t="s">
        <v>22</v>
      </c>
      <c r="J1097" s="1" t="s">
        <v>22</v>
      </c>
      <c r="K1097" s="1" t="s">
        <v>22</v>
      </c>
      <c r="L1097" s="1" t="s">
        <v>128</v>
      </c>
      <c r="M1097" s="102" t="s">
        <v>485</v>
      </c>
      <c r="N1097" s="1" t="s">
        <v>486</v>
      </c>
      <c r="O1097" s="1" t="s">
        <v>487</v>
      </c>
      <c r="P1097" s="1" t="s">
        <v>22</v>
      </c>
      <c r="Q1097" s="97">
        <f>IFERROR(INDEX(BP:BP, MATCH(R1097, BN:BN, 0)), "")</f>
        <v>1</v>
      </c>
      <c r="R1097" s="1" t="s">
        <v>496</v>
      </c>
      <c r="S1097" s="1" t="s">
        <v>38</v>
      </c>
      <c r="T1097" s="1" t="s">
        <v>22</v>
      </c>
      <c r="U1097" s="1" t="s">
        <v>22</v>
      </c>
      <c r="V1097" s="1" t="s">
        <v>22</v>
      </c>
      <c r="W1097" s="1" t="s">
        <v>22</v>
      </c>
      <c r="X1097" s="1" t="s">
        <v>22</v>
      </c>
      <c r="Y1097" s="1" t="s">
        <v>22</v>
      </c>
      <c r="Z1097" s="1" t="s">
        <v>22</v>
      </c>
      <c r="AA1097" s="1" t="s">
        <v>22</v>
      </c>
      <c r="AB1097" s="4" t="s">
        <v>22</v>
      </c>
      <c r="AC1097" s="4" t="s">
        <v>22</v>
      </c>
      <c r="BN1097" s="36" t="str">
        <v>UNIVERSITATEA  POLITEHNICA DIN BUCURESTI</v>
      </c>
      <c r="BO1097" t="s">
        <v>4109</v>
      </c>
      <c r="BP1097" cm="1">
        <f t="array" ref="BP1097">SUM(IF(FREQUENCY(IF($R$2:$R$3000=BO1097, MATCH($C$2:$C$3000, $C$2:$C$3000, 0)), ROW($C$2:$C$3000)-ROW($C$2)+1), 1))</f>
        <v>1</v>
      </c>
      <c r="BV1097" t="str">
        <v>UNIVERSITATEA  POLITEHNICA DIN BUCURESTI</v>
      </c>
      <c r="BW1097" cm="1">
        <f t="array" ref="BW1097">SUM(--(FREQUENCY(IF($R$2:$R$1538=BV1097, MATCH($C$2:$C$1538, $C$2:$C$1538, 0)), ROW($C$2:$C$1538)-ROW($C$2)+1)&gt;0))</f>
        <v>1</v>
      </c>
    </row>
    <row r="1098" spans="1:75" ht="31.8" customHeight="1" x14ac:dyDescent="0.3">
      <c r="A1098" s="56">
        <v>17</v>
      </c>
      <c r="B1098" s="54" t="s">
        <v>3715</v>
      </c>
      <c r="C1098" s="19" t="s">
        <v>2898</v>
      </c>
      <c r="D1098" s="19" t="s">
        <v>2899</v>
      </c>
      <c r="E1098" s="10">
        <v>101007006</v>
      </c>
      <c r="F1098" s="11">
        <v>44197</v>
      </c>
      <c r="G1098" s="11">
        <v>45473</v>
      </c>
      <c r="H1098" s="11" t="s">
        <v>2900</v>
      </c>
      <c r="I1098" s="19" t="s">
        <v>3055</v>
      </c>
      <c r="J1098" s="19" t="s">
        <v>3055</v>
      </c>
      <c r="K1098" s="19" t="s">
        <v>2901</v>
      </c>
      <c r="L1098" s="19" t="s">
        <v>1219</v>
      </c>
      <c r="M1098" s="127" t="s">
        <v>2902</v>
      </c>
      <c r="N1098" s="19" t="s">
        <v>1221</v>
      </c>
      <c r="O1098" s="43" t="s">
        <v>3078</v>
      </c>
      <c r="P1098" s="10" t="s">
        <v>679</v>
      </c>
      <c r="Q1098" s="97">
        <f>IFERROR(INDEX(BP:BP, MATCH(R1098, BN:BN, 0)), "")</f>
        <v>1</v>
      </c>
      <c r="R1098" s="42" t="s">
        <v>131</v>
      </c>
      <c r="S1098" s="19" t="s">
        <v>132</v>
      </c>
      <c r="T1098" s="19" t="s">
        <v>2942</v>
      </c>
      <c r="U1098" s="19" t="s">
        <v>3056</v>
      </c>
      <c r="V1098" s="19" t="s">
        <v>3056</v>
      </c>
      <c r="W1098" s="19" t="s">
        <v>3057</v>
      </c>
      <c r="X1098" s="19" t="s">
        <v>408</v>
      </c>
      <c r="Y1098" s="19" t="s">
        <v>3058</v>
      </c>
      <c r="Z1098" s="26" t="s">
        <v>22</v>
      </c>
      <c r="AA1098" s="19" t="s">
        <v>3060</v>
      </c>
      <c r="AB1098" s="121" t="s">
        <v>3059</v>
      </c>
      <c r="AC1098" s="25" t="s">
        <v>2949</v>
      </c>
      <c r="BN1098" s="42" t="str">
        <v>UNIVERSITATEA NATIONALA DE STIINTASI TEHNOLOGIE POLITEHNICA BUCURESTI</v>
      </c>
      <c r="BO1098" t="s">
        <v>4114</v>
      </c>
      <c r="BP1098" cm="1">
        <f t="array" ref="BP1098">SUM(IF(FREQUENCY(IF($R$2:$R$3000=BO1098, MATCH($C$2:$C$3000, $C$2:$C$3000, 0)), ROW($C$2:$C$3000)-ROW($C$2)+1), 1))</f>
        <v>1</v>
      </c>
      <c r="BV1098" t="str">
        <v>UNIVERSITATEA NATIONALA DE STIINTASI TEHNOLOGIE POLITEHNICA BUCURESTI</v>
      </c>
      <c r="BW1098" cm="1">
        <f t="array" ref="BW1098">SUM(--(FREQUENCY(IF($R$2:$R$1538=BV1098, MATCH($C$2:$C$1538, $C$2:$C$1538, 0)), ROW($C$2:$C$1538)-ROW($C$2)+1)&gt;0))</f>
        <v>1</v>
      </c>
    </row>
    <row r="1099" spans="1:75" ht="31.8" customHeight="1" x14ac:dyDescent="0.3">
      <c r="A1099" s="56">
        <v>17</v>
      </c>
      <c r="B1099" s="54" t="s">
        <v>3715</v>
      </c>
      <c r="C1099" s="19" t="s">
        <v>2898</v>
      </c>
      <c r="D1099" s="19" t="s">
        <v>2899</v>
      </c>
      <c r="E1099" s="10">
        <v>101007006</v>
      </c>
      <c r="F1099" s="11">
        <v>44197</v>
      </c>
      <c r="G1099" s="11">
        <v>45473</v>
      </c>
      <c r="H1099" s="11" t="s">
        <v>2900</v>
      </c>
      <c r="I1099" s="19" t="s">
        <v>3055</v>
      </c>
      <c r="J1099" s="19" t="s">
        <v>3055</v>
      </c>
      <c r="K1099" s="19" t="s">
        <v>2901</v>
      </c>
      <c r="L1099" s="19" t="s">
        <v>1219</v>
      </c>
      <c r="M1099" s="127" t="s">
        <v>2902</v>
      </c>
      <c r="N1099" s="19" t="s">
        <v>1221</v>
      </c>
      <c r="O1099" s="43" t="s">
        <v>3078</v>
      </c>
      <c r="P1099" s="10" t="s">
        <v>457</v>
      </c>
      <c r="Q1099" s="97">
        <f>IFERROR(INDEX(BP:BP, MATCH(R1099, BN:BN, 0)), "")</f>
        <v>1</v>
      </c>
      <c r="R1099" s="10" t="s">
        <v>94</v>
      </c>
      <c r="S1099" s="10" t="s">
        <v>38</v>
      </c>
      <c r="T1099" s="10" t="s">
        <v>3061</v>
      </c>
      <c r="U1099" s="26" t="s">
        <v>22</v>
      </c>
      <c r="V1099" s="19" t="s">
        <v>3056</v>
      </c>
      <c r="W1099" s="26" t="s">
        <v>22</v>
      </c>
      <c r="X1099" s="10" t="s">
        <v>22</v>
      </c>
      <c r="Y1099" s="10" t="s">
        <v>22</v>
      </c>
      <c r="Z1099" s="26" t="s">
        <v>22</v>
      </c>
      <c r="AA1099" s="26" t="s">
        <v>22</v>
      </c>
      <c r="AB1099" s="4" t="s">
        <v>22</v>
      </c>
      <c r="AC1099" s="25" t="s">
        <v>2949</v>
      </c>
      <c r="BN1099" s="10" t="str">
        <v>UNIVERSITY OF PIRAEUS RESEARCH CENTER</v>
      </c>
      <c r="BO1099" t="s">
        <v>4124</v>
      </c>
      <c r="BP1099" cm="1">
        <f t="array" ref="BP1099">SUM(IF(FREQUENCY(IF($R$2:$R$3000=BO1099, MATCH($C$2:$C$3000, $C$2:$C$3000, 0)), ROW($C$2:$C$3000)-ROW($C$2)+1), 1))</f>
        <v>1</v>
      </c>
      <c r="BV1099" t="str">
        <v>UNIVERSITY OF PIRAEUS RESEARCH CENTER</v>
      </c>
      <c r="BW1099" cm="1">
        <f t="array" ref="BW1099">SUM(--(FREQUENCY(IF($R$2:$R$1538=BV1099, MATCH($C$2:$C$1538, $C$2:$C$1538, 0)), ROW($C$2:$C$1538)-ROW($C$2)+1)&gt;0))</f>
        <v>1</v>
      </c>
    </row>
    <row r="1100" spans="1:75" ht="31.8" customHeight="1" x14ac:dyDescent="0.3">
      <c r="A1100" s="56">
        <v>17</v>
      </c>
      <c r="B1100" s="54" t="s">
        <v>3715</v>
      </c>
      <c r="C1100" s="19" t="s">
        <v>2898</v>
      </c>
      <c r="D1100" s="19" t="s">
        <v>2899</v>
      </c>
      <c r="E1100" s="10">
        <v>101007006</v>
      </c>
      <c r="F1100" s="11">
        <v>44197</v>
      </c>
      <c r="G1100" s="11">
        <v>45473</v>
      </c>
      <c r="H1100" s="11" t="s">
        <v>2900</v>
      </c>
      <c r="I1100" s="19" t="s">
        <v>3055</v>
      </c>
      <c r="J1100" s="19" t="s">
        <v>3055</v>
      </c>
      <c r="K1100" s="19" t="s">
        <v>2901</v>
      </c>
      <c r="L1100" s="19" t="s">
        <v>1219</v>
      </c>
      <c r="M1100" s="127" t="s">
        <v>2902</v>
      </c>
      <c r="N1100" s="19" t="s">
        <v>1221</v>
      </c>
      <c r="O1100" s="43" t="s">
        <v>3078</v>
      </c>
      <c r="P1100" s="10" t="s">
        <v>457</v>
      </c>
      <c r="Q1100" s="97">
        <f>IFERROR(INDEX(BP:BP, MATCH(R1100, BN:BN, 0)), "")</f>
        <v>1</v>
      </c>
      <c r="R1100" s="10" t="s">
        <v>3062</v>
      </c>
      <c r="S1100" s="10" t="s">
        <v>36</v>
      </c>
      <c r="T1100" s="10" t="s">
        <v>3063</v>
      </c>
      <c r="U1100" s="26" t="s">
        <v>22</v>
      </c>
      <c r="V1100" s="19" t="s">
        <v>3056</v>
      </c>
      <c r="W1100" s="26" t="s">
        <v>22</v>
      </c>
      <c r="X1100" s="10" t="s">
        <v>22</v>
      </c>
      <c r="Y1100" s="10" t="s">
        <v>22</v>
      </c>
      <c r="Z1100" s="26" t="s">
        <v>22</v>
      </c>
      <c r="AA1100" s="26" t="s">
        <v>22</v>
      </c>
      <c r="AB1100" s="4" t="s">
        <v>22</v>
      </c>
      <c r="AC1100" s="4" t="s">
        <v>22</v>
      </c>
      <c r="BN1100" s="10" t="str">
        <v>UNIVERZA V LJUBLJANI</v>
      </c>
      <c r="BO1100" t="s">
        <v>4127</v>
      </c>
      <c r="BP1100" cm="1">
        <f t="array" ref="BP1100">SUM(IF(FREQUENCY(IF($R$2:$R$3000=BO1100, MATCH($C$2:$C$3000, $C$2:$C$3000, 0)), ROW($C$2:$C$3000)-ROW($C$2)+1), 1))</f>
        <v>1</v>
      </c>
      <c r="BV1100" t="str">
        <v>UNIVERZA V LJUBLJANI</v>
      </c>
      <c r="BW1100" cm="1">
        <f t="array" ref="BW1100">SUM(--(FREQUENCY(IF($R$2:$R$1538=BV1100, MATCH($C$2:$C$1538, $C$2:$C$1538, 0)), ROW($C$2:$C$1538)-ROW($C$2)+1)&gt;0))</f>
        <v>1</v>
      </c>
    </row>
    <row r="1101" spans="1:75" ht="31.8" customHeight="1" x14ac:dyDescent="0.3">
      <c r="A1101" s="56">
        <v>17</v>
      </c>
      <c r="B1101" s="54" t="s">
        <v>3715</v>
      </c>
      <c r="C1101" s="19" t="s">
        <v>2898</v>
      </c>
      <c r="D1101" s="19" t="s">
        <v>2899</v>
      </c>
      <c r="E1101" s="10">
        <v>101007006</v>
      </c>
      <c r="F1101" s="11">
        <v>44197</v>
      </c>
      <c r="G1101" s="11">
        <v>45473</v>
      </c>
      <c r="H1101" s="11" t="s">
        <v>2900</v>
      </c>
      <c r="I1101" s="19" t="s">
        <v>3055</v>
      </c>
      <c r="J1101" s="19" t="s">
        <v>3055</v>
      </c>
      <c r="K1101" s="19" t="s">
        <v>2901</v>
      </c>
      <c r="L1101" s="19" t="s">
        <v>1219</v>
      </c>
      <c r="M1101" s="127" t="s">
        <v>2902</v>
      </c>
      <c r="N1101" s="19" t="s">
        <v>1221</v>
      </c>
      <c r="O1101" s="43" t="s">
        <v>3078</v>
      </c>
      <c r="P1101" s="10" t="s">
        <v>689</v>
      </c>
      <c r="Q1101" s="97">
        <f>IFERROR(INDEX(BP:BP, MATCH(R1101, BN:BN, 0)), "")</f>
        <v>1</v>
      </c>
      <c r="R1101" s="10" t="s">
        <v>3064</v>
      </c>
      <c r="S1101" s="10" t="s">
        <v>36</v>
      </c>
      <c r="T1101" s="10" t="s">
        <v>3065</v>
      </c>
      <c r="U1101" s="26" t="s">
        <v>22</v>
      </c>
      <c r="V1101" s="19" t="s">
        <v>3056</v>
      </c>
      <c r="W1101" s="26" t="s">
        <v>22</v>
      </c>
      <c r="X1101" s="10" t="s">
        <v>22</v>
      </c>
      <c r="Y1101" s="10" t="s">
        <v>22</v>
      </c>
      <c r="Z1101" s="26" t="s">
        <v>22</v>
      </c>
      <c r="AA1101" s="26" t="s">
        <v>22</v>
      </c>
      <c r="AB1101" s="4" t="s">
        <v>22</v>
      </c>
      <c r="AC1101" s="4" t="s">
        <v>22</v>
      </c>
      <c r="BN1101" s="10" t="str">
        <v>WESTNETZ GMBH</v>
      </c>
      <c r="BO1101" t="s">
        <v>4129</v>
      </c>
      <c r="BP1101" cm="1">
        <f t="array" ref="BP1101">SUM(IF(FREQUENCY(IF($R$2:$R$3000=BO1101, MATCH($C$2:$C$3000, $C$2:$C$3000, 0)), ROW($C$2:$C$3000)-ROW($C$2)+1), 1))</f>
        <v>1</v>
      </c>
      <c r="BV1101" t="str">
        <v>WESTNETZ GMBH</v>
      </c>
      <c r="BW1101" cm="1">
        <f t="array" ref="BW1101">SUM(--(FREQUENCY(IF($R$2:$R$1538=BV1101, MATCH($C$2:$C$1538, $C$2:$C$1538, 0)), ROW($C$2:$C$1538)-ROW($C$2)+1)&gt;0))</f>
        <v>1</v>
      </c>
    </row>
    <row r="1102" spans="1:75" ht="31.8" customHeight="1" x14ac:dyDescent="0.3">
      <c r="A1102" s="56">
        <v>17</v>
      </c>
      <c r="B1102" s="54" t="s">
        <v>3715</v>
      </c>
      <c r="C1102" s="19" t="s">
        <v>2898</v>
      </c>
      <c r="D1102" s="19" t="s">
        <v>2899</v>
      </c>
      <c r="E1102" s="10">
        <v>101007006</v>
      </c>
      <c r="F1102" s="11">
        <v>44197</v>
      </c>
      <c r="G1102" s="11">
        <v>45473</v>
      </c>
      <c r="H1102" s="11" t="s">
        <v>2900</v>
      </c>
      <c r="I1102" s="19" t="s">
        <v>3055</v>
      </c>
      <c r="J1102" s="19" t="s">
        <v>3055</v>
      </c>
      <c r="K1102" s="19" t="s">
        <v>2901</v>
      </c>
      <c r="L1102" s="19" t="s">
        <v>1219</v>
      </c>
      <c r="M1102" s="127" t="s">
        <v>2902</v>
      </c>
      <c r="N1102" s="19" t="s">
        <v>1221</v>
      </c>
      <c r="O1102" s="43" t="s">
        <v>3078</v>
      </c>
      <c r="P1102" s="10" t="s">
        <v>457</v>
      </c>
      <c r="Q1102" s="97">
        <f>IFERROR(INDEX(BP:BP, MATCH(R1102, BN:BN, 0)), "")</f>
        <v>1</v>
      </c>
      <c r="R1102" s="10" t="s">
        <v>3068</v>
      </c>
      <c r="S1102" s="10" t="s">
        <v>132</v>
      </c>
      <c r="T1102" s="10" t="s">
        <v>3069</v>
      </c>
      <c r="U1102" s="26" t="s">
        <v>22</v>
      </c>
      <c r="V1102" s="19" t="s">
        <v>3056</v>
      </c>
      <c r="W1102" s="26" t="s">
        <v>22</v>
      </c>
      <c r="X1102" s="10" t="s">
        <v>22</v>
      </c>
      <c r="Y1102" s="10" t="s">
        <v>22</v>
      </c>
      <c r="Z1102" s="26" t="s">
        <v>22</v>
      </c>
      <c r="AA1102" s="26" t="s">
        <v>22</v>
      </c>
      <c r="AB1102" s="4" t="s">
        <v>22</v>
      </c>
      <c r="AC1102" s="4" t="s">
        <v>22</v>
      </c>
      <c r="BN1102" s="10" t="str">
        <v>YUGOIZTOCHNOEVROPEYSKA TEHNOLOGICHNA KOMPANIA OOD</v>
      </c>
      <c r="BO1102" t="s">
        <v>4130</v>
      </c>
      <c r="BP1102" cm="1">
        <f t="array" ref="BP1102">SUM(IF(FREQUENCY(IF($R$2:$R$3000=BO1102, MATCH($C$2:$C$3000, $C$2:$C$3000, 0)), ROW($C$2:$C$3000)-ROW($C$2)+1), 1))</f>
        <v>1</v>
      </c>
      <c r="BV1102" t="str">
        <v>YUGOIZTOCHNOEVROPEYSKA TEHNOLOGICHNA KOMPANIA OOD</v>
      </c>
      <c r="BW1102" cm="1">
        <f t="array" ref="BW1102">SUM(--(FREQUENCY(IF($R$2:$R$1538=BV1102, MATCH($C$2:$C$1538, $C$2:$C$1538, 0)), ROW($C$2:$C$1538)-ROW($C$2)+1)&gt;0))</f>
        <v>1</v>
      </c>
    </row>
    <row r="1103" spans="1:75" ht="31.8" customHeight="1" x14ac:dyDescent="0.3">
      <c r="A1103" s="56">
        <v>17</v>
      </c>
      <c r="B1103" s="54" t="s">
        <v>3715</v>
      </c>
      <c r="C1103" s="19" t="s">
        <v>2898</v>
      </c>
      <c r="D1103" s="19" t="s">
        <v>2899</v>
      </c>
      <c r="E1103" s="10">
        <v>101007006</v>
      </c>
      <c r="F1103" s="11">
        <v>44197</v>
      </c>
      <c r="G1103" s="11">
        <v>45473</v>
      </c>
      <c r="H1103" s="11" t="s">
        <v>2900</v>
      </c>
      <c r="I1103" s="19" t="s">
        <v>3055</v>
      </c>
      <c r="J1103" s="19" t="s">
        <v>3055</v>
      </c>
      <c r="K1103" s="19" t="s">
        <v>2901</v>
      </c>
      <c r="L1103" s="19" t="s">
        <v>1219</v>
      </c>
      <c r="M1103" s="127" t="s">
        <v>2902</v>
      </c>
      <c r="N1103" s="19" t="s">
        <v>1221</v>
      </c>
      <c r="O1103" s="43" t="s">
        <v>3078</v>
      </c>
      <c r="P1103" s="10" t="s">
        <v>457</v>
      </c>
      <c r="Q1103" s="97">
        <f>IFERROR(INDEX(BP:BP, MATCH(R1103, BN:BN, 0)), "")</f>
        <v>1</v>
      </c>
      <c r="R1103" s="10" t="s">
        <v>3066</v>
      </c>
      <c r="S1103" s="10" t="s">
        <v>132</v>
      </c>
      <c r="T1103" s="10" t="s">
        <v>3067</v>
      </c>
      <c r="U1103" s="26" t="s">
        <v>22</v>
      </c>
      <c r="V1103" s="19" t="s">
        <v>3056</v>
      </c>
      <c r="W1103" s="26" t="s">
        <v>22</v>
      </c>
      <c r="X1103" s="10" t="s">
        <v>22</v>
      </c>
      <c r="Y1103" s="10" t="s">
        <v>22</v>
      </c>
      <c r="Z1103" s="26" t="s">
        <v>22</v>
      </c>
      <c r="AA1103" s="26" t="s">
        <v>22</v>
      </c>
      <c r="AB1103" s="4" t="s">
        <v>22</v>
      </c>
      <c r="AC1103" s="4" t="s">
        <v>22</v>
      </c>
      <c r="BN1103" s="10" t="str">
        <v>AVESTA HOLDING</v>
      </c>
      <c r="BO1103" t="s">
        <v>4132</v>
      </c>
      <c r="BP1103" cm="1">
        <f t="array" ref="BP1103">SUM(IF(FREQUENCY(IF($R$2:$R$3000=BO1103, MATCH($C$2:$C$3000, $C$2:$C$3000, 0)), ROW($C$2:$C$3000)-ROW($C$2)+1), 1))</f>
        <v>1</v>
      </c>
      <c r="BV1103" t="str">
        <v>AVESTA HOLDING</v>
      </c>
      <c r="BW1103" cm="1">
        <f t="array" ref="BW1103">SUM(--(FREQUENCY(IF($R$2:$R$1538=BV1103, MATCH($C$2:$C$1538, $C$2:$C$1538, 0)), ROW($C$2:$C$1538)-ROW($C$2)+1)&gt;0))</f>
        <v>1</v>
      </c>
    </row>
    <row r="1104" spans="1:75" ht="31.8" customHeight="1" x14ac:dyDescent="0.3">
      <c r="A1104" s="56">
        <v>17</v>
      </c>
      <c r="B1104" s="54" t="s">
        <v>3715</v>
      </c>
      <c r="C1104" s="19" t="s">
        <v>2898</v>
      </c>
      <c r="D1104" s="19" t="s">
        <v>2899</v>
      </c>
      <c r="E1104" s="10">
        <v>101007006</v>
      </c>
      <c r="F1104" s="11">
        <v>44197</v>
      </c>
      <c r="G1104" s="11">
        <v>45473</v>
      </c>
      <c r="H1104" s="11" t="s">
        <v>2900</v>
      </c>
      <c r="I1104" s="19" t="s">
        <v>3055</v>
      </c>
      <c r="J1104" s="19" t="s">
        <v>3055</v>
      </c>
      <c r="K1104" s="19" t="s">
        <v>2901</v>
      </c>
      <c r="L1104" s="19" t="s">
        <v>1219</v>
      </c>
      <c r="M1104" s="127" t="s">
        <v>2902</v>
      </c>
      <c r="N1104" s="19" t="s">
        <v>1221</v>
      </c>
      <c r="O1104" s="43" t="s">
        <v>3078</v>
      </c>
      <c r="P1104" s="10" t="s">
        <v>457</v>
      </c>
      <c r="Q1104" s="97">
        <f>IFERROR(INDEX(BP:BP, MATCH(R1104, BN:BN, 0)), "")</f>
        <v>1</v>
      </c>
      <c r="R1104" s="10" t="s">
        <v>3072</v>
      </c>
      <c r="S1104" s="10" t="s">
        <v>2363</v>
      </c>
      <c r="T1104" s="10" t="s">
        <v>2970</v>
      </c>
      <c r="U1104" s="26" t="s">
        <v>22</v>
      </c>
      <c r="V1104" s="19" t="s">
        <v>3056</v>
      </c>
      <c r="W1104" s="26" t="s">
        <v>22</v>
      </c>
      <c r="X1104" s="10" t="s">
        <v>22</v>
      </c>
      <c r="Y1104" s="10" t="s">
        <v>22</v>
      </c>
      <c r="Z1104" s="26" t="s">
        <v>22</v>
      </c>
      <c r="AA1104" s="26" t="s">
        <v>22</v>
      </c>
      <c r="AB1104" s="4" t="s">
        <v>22</v>
      </c>
      <c r="AC1104" s="4" t="s">
        <v>22</v>
      </c>
      <c r="BN1104" s="10" t="str">
        <v>DIMOSIA EPICHEIRISI ILEKTRISMOU ANONYMI ETAIREIA</v>
      </c>
      <c r="BO1104" t="s">
        <v>4135</v>
      </c>
      <c r="BP1104" cm="1">
        <f t="array" ref="BP1104">SUM(IF(FREQUENCY(IF($R$2:$R$3000=BO1104, MATCH($C$2:$C$3000, $C$2:$C$3000, 0)), ROW($C$2:$C$3000)-ROW($C$2)+1), 1))</f>
        <v>1</v>
      </c>
      <c r="BV1104" t="str">
        <v>DIMOSIA EPICHEIRISI ILEKTRISMOU ANONYMI ETAIREIA</v>
      </c>
      <c r="BW1104" cm="1">
        <f t="array" ref="BW1104">SUM(--(FREQUENCY(IF($R$2:$R$1538=BV1104, MATCH($C$2:$C$1538, $C$2:$C$1538, 0)), ROW($C$2:$C$1538)-ROW($C$2)+1)&gt;0))</f>
        <v>1</v>
      </c>
    </row>
    <row r="1105" spans="1:75" ht="31.8" customHeight="1" x14ac:dyDescent="0.3">
      <c r="A1105" s="56">
        <v>17</v>
      </c>
      <c r="B1105" s="54" t="s">
        <v>3715</v>
      </c>
      <c r="C1105" s="19" t="s">
        <v>2898</v>
      </c>
      <c r="D1105" s="19" t="s">
        <v>2899</v>
      </c>
      <c r="E1105" s="10">
        <v>101007006</v>
      </c>
      <c r="F1105" s="11">
        <v>44197</v>
      </c>
      <c r="G1105" s="11">
        <v>45473</v>
      </c>
      <c r="H1105" s="11" t="s">
        <v>2900</v>
      </c>
      <c r="I1105" s="19" t="s">
        <v>3055</v>
      </c>
      <c r="J1105" s="19" t="s">
        <v>3055</v>
      </c>
      <c r="K1105" s="19" t="s">
        <v>2901</v>
      </c>
      <c r="L1105" s="19" t="s">
        <v>1219</v>
      </c>
      <c r="M1105" s="127" t="s">
        <v>2902</v>
      </c>
      <c r="N1105" s="19" t="s">
        <v>1221</v>
      </c>
      <c r="O1105" s="43" t="s">
        <v>3078</v>
      </c>
      <c r="P1105" s="10" t="s">
        <v>457</v>
      </c>
      <c r="Q1105" s="97">
        <f>IFERROR(INDEX(BP:BP, MATCH(R1105, BN:BN, 0)), "")</f>
        <v>1</v>
      </c>
      <c r="R1105" s="10" t="s">
        <v>3070</v>
      </c>
      <c r="S1105" s="10" t="s">
        <v>238</v>
      </c>
      <c r="T1105" s="10" t="s">
        <v>3071</v>
      </c>
      <c r="U1105" s="26" t="s">
        <v>22</v>
      </c>
      <c r="V1105" s="19" t="s">
        <v>3056</v>
      </c>
      <c r="W1105" s="26" t="s">
        <v>22</v>
      </c>
      <c r="X1105" s="10" t="s">
        <v>22</v>
      </c>
      <c r="Y1105" s="10" t="s">
        <v>22</v>
      </c>
      <c r="Z1105" s="26" t="s">
        <v>22</v>
      </c>
      <c r="AA1105" s="26" t="s">
        <v>22</v>
      </c>
      <c r="AB1105" s="4" t="s">
        <v>22</v>
      </c>
      <c r="AC1105" s="4" t="s">
        <v>22</v>
      </c>
      <c r="BN1105" s="10" t="str">
        <v>LAPPEENRANNAN-LAHDEN TEKNILLINEN YLIOPISTO LUT</v>
      </c>
      <c r="BO1105" t="s">
        <v>4142</v>
      </c>
      <c r="BP1105" cm="1">
        <f t="array" ref="BP1105">SUM(IF(FREQUENCY(IF($R$2:$R$3000=BO1105, MATCH($C$2:$C$3000, $C$2:$C$3000, 0)), ROW($C$2:$C$3000)-ROW($C$2)+1), 1))</f>
        <v>1</v>
      </c>
      <c r="BV1105" t="str">
        <v>LAPPEENRANNAN-LAHDEN TEKNILLINEN YLIOPISTO LUT</v>
      </c>
      <c r="BW1105" cm="1">
        <f t="array" ref="BW1105">SUM(--(FREQUENCY(IF($R$2:$R$1538=BV1105, MATCH($C$2:$C$1538, $C$2:$C$1538, 0)), ROW($C$2:$C$1538)-ROW($C$2)+1)&gt;0))</f>
        <v>1</v>
      </c>
    </row>
    <row r="1106" spans="1:75" ht="31.8" customHeight="1" x14ac:dyDescent="0.3">
      <c r="A1106" s="56">
        <v>17</v>
      </c>
      <c r="B1106" s="54" t="s">
        <v>3715</v>
      </c>
      <c r="C1106" s="19" t="s">
        <v>2898</v>
      </c>
      <c r="D1106" s="19" t="s">
        <v>2899</v>
      </c>
      <c r="E1106" s="10">
        <v>101007006</v>
      </c>
      <c r="F1106" s="11">
        <v>44197</v>
      </c>
      <c r="G1106" s="11">
        <v>45473</v>
      </c>
      <c r="H1106" s="11" t="s">
        <v>2900</v>
      </c>
      <c r="I1106" s="19" t="s">
        <v>3055</v>
      </c>
      <c r="J1106" s="19" t="s">
        <v>3055</v>
      </c>
      <c r="K1106" s="19" t="s">
        <v>2901</v>
      </c>
      <c r="L1106" s="19" t="s">
        <v>1219</v>
      </c>
      <c r="M1106" s="127" t="s">
        <v>2902</v>
      </c>
      <c r="N1106" s="19" t="s">
        <v>1221</v>
      </c>
      <c r="O1106" s="43" t="s">
        <v>3078</v>
      </c>
      <c r="P1106" s="10" t="s">
        <v>457</v>
      </c>
      <c r="Q1106" s="97">
        <f>IFERROR(INDEX(BP:BP, MATCH(R1106, BN:BN, 0)), "")</f>
        <v>1</v>
      </c>
      <c r="R1106" s="10" t="s">
        <v>3073</v>
      </c>
      <c r="S1106" s="10" t="s">
        <v>132</v>
      </c>
      <c r="T1106" s="10" t="s">
        <v>3074</v>
      </c>
      <c r="U1106" s="26" t="s">
        <v>22</v>
      </c>
      <c r="V1106" s="19" t="s">
        <v>3056</v>
      </c>
      <c r="W1106" s="26" t="s">
        <v>22</v>
      </c>
      <c r="X1106" s="10" t="s">
        <v>22</v>
      </c>
      <c r="Y1106" s="10" t="s">
        <v>22</v>
      </c>
      <c r="Z1106" s="26" t="s">
        <v>22</v>
      </c>
      <c r="AA1106" s="26" t="s">
        <v>22</v>
      </c>
      <c r="AB1106" s="4" t="s">
        <v>22</v>
      </c>
      <c r="AC1106" s="4" t="s">
        <v>22</v>
      </c>
      <c r="BN1106" s="10" t="str">
        <v>MEGAJOULE II, CONSULTORIA EM ENERGIAS RENOVAVEIS SA</v>
      </c>
      <c r="BO1106" t="s">
        <v>4144</v>
      </c>
      <c r="BP1106" cm="1">
        <f t="array" ref="BP1106">SUM(IF(FREQUENCY(IF($R$2:$R$3000=BO1106, MATCH($C$2:$C$3000, $C$2:$C$3000, 0)), ROW($C$2:$C$3000)-ROW($C$2)+1), 1))</f>
        <v>1</v>
      </c>
      <c r="BV1106" t="str">
        <v>MEGAJOULE II, CONSULTORIA EM ENERGIAS RENOVAVEIS SA</v>
      </c>
      <c r="BW1106" cm="1">
        <f t="array" ref="BW1106">SUM(--(FREQUENCY(IF($R$2:$R$1538=BV1106, MATCH($C$2:$C$1538, $C$2:$C$1538, 0)), ROW($C$2:$C$1538)-ROW($C$2)+1)&gt;0))</f>
        <v>1</v>
      </c>
    </row>
    <row r="1107" spans="1:75" ht="31.8" customHeight="1" x14ac:dyDescent="0.3">
      <c r="A1107" s="56">
        <v>14</v>
      </c>
      <c r="B1107" s="54" t="s">
        <v>3712</v>
      </c>
      <c r="C1107" s="1" t="s">
        <v>1452</v>
      </c>
      <c r="D1107" s="1" t="s">
        <v>1453</v>
      </c>
      <c r="E1107" s="1">
        <v>691714</v>
      </c>
      <c r="F1107" s="21">
        <v>42370</v>
      </c>
      <c r="G1107" s="21">
        <v>44104</v>
      </c>
      <c r="H1107" s="1" t="s">
        <v>22</v>
      </c>
      <c r="I1107" s="1" t="s">
        <v>22</v>
      </c>
      <c r="J1107" s="1" t="s">
        <v>22</v>
      </c>
      <c r="K1107" s="1" t="s">
        <v>22</v>
      </c>
      <c r="L1107" s="1" t="s">
        <v>1219</v>
      </c>
      <c r="M1107" s="102" t="s">
        <v>1455</v>
      </c>
      <c r="N1107" s="1" t="s">
        <v>1456</v>
      </c>
      <c r="O1107" s="1" t="s">
        <v>1457</v>
      </c>
      <c r="P1107" s="1" t="s">
        <v>22</v>
      </c>
      <c r="Q1107" s="97">
        <f>IFERROR(INDEX(BP:BP, MATCH(R1107, BN:BN, 0)), "")</f>
        <v>1</v>
      </c>
      <c r="R1107" s="1" t="s">
        <v>1468</v>
      </c>
      <c r="S1107" s="1" t="s">
        <v>123</v>
      </c>
      <c r="T1107" s="1" t="s">
        <v>22</v>
      </c>
      <c r="U1107" s="1" t="s">
        <v>22</v>
      </c>
      <c r="V1107" s="1" t="s">
        <v>22</v>
      </c>
      <c r="W1107" s="1" t="s">
        <v>22</v>
      </c>
      <c r="X1107" s="1" t="s">
        <v>22</v>
      </c>
      <c r="Y1107" s="1" t="s">
        <v>22</v>
      </c>
      <c r="Z1107" s="1" t="s">
        <v>22</v>
      </c>
      <c r="AA1107" s="1" t="s">
        <v>22</v>
      </c>
      <c r="AB1107" s="4" t="s">
        <v>22</v>
      </c>
      <c r="AC1107" s="4" t="s">
        <v>22</v>
      </c>
      <c r="BN1107" s="10" t="str">
        <v>NORTHEL MEKATRONIK ANONIM SIRKETI</v>
      </c>
      <c r="BO1107" t="s">
        <v>4147</v>
      </c>
      <c r="BP1107" cm="1">
        <f t="array" ref="BP1107">SUM(IF(FREQUENCY(IF($R$2:$R$3000=BO1107, MATCH($C$2:$C$3000, $C$2:$C$3000, 0)), ROW($C$2:$C$3000)-ROW($C$2)+1), 1))</f>
        <v>1</v>
      </c>
      <c r="BV1107" t="str">
        <v>NORTHEL MEKATRONIK ANONIM SIRKETI</v>
      </c>
      <c r="BW1107" cm="1">
        <f t="array" ref="BW1107">SUM(--(FREQUENCY(IF($R$2:$R$1538=BV1107, MATCH($C$2:$C$1538, $C$2:$C$1538, 0)), ROW($C$2:$C$1538)-ROW($C$2)+1)&gt;0))</f>
        <v>1</v>
      </c>
    </row>
    <row r="1108" spans="1:75" ht="31.8" customHeight="1" x14ac:dyDescent="0.3">
      <c r="A1108" s="56">
        <v>14</v>
      </c>
      <c r="B1108" s="54" t="s">
        <v>3712</v>
      </c>
      <c r="C1108" s="1" t="s">
        <v>1452</v>
      </c>
      <c r="D1108" s="1" t="s">
        <v>1453</v>
      </c>
      <c r="E1108" s="1">
        <v>691714</v>
      </c>
      <c r="F1108" s="21">
        <v>42370</v>
      </c>
      <c r="G1108" s="21">
        <v>44104</v>
      </c>
      <c r="H1108" s="1" t="s">
        <v>22</v>
      </c>
      <c r="I1108" s="1" t="s">
        <v>1454</v>
      </c>
      <c r="J1108" s="1" t="s">
        <v>22</v>
      </c>
      <c r="K1108" s="1" t="s">
        <v>22</v>
      </c>
      <c r="L1108" s="1" t="s">
        <v>1219</v>
      </c>
      <c r="M1108" s="102" t="s">
        <v>1455</v>
      </c>
      <c r="N1108" s="1" t="s">
        <v>1456</v>
      </c>
      <c r="O1108" s="1" t="s">
        <v>1457</v>
      </c>
      <c r="P1108" s="1" t="s">
        <v>408</v>
      </c>
      <c r="Q1108" s="97">
        <f>IFERROR(INDEX(BP:BP, MATCH(R1108, BN:BN, 0)), "")</f>
        <v>1</v>
      </c>
      <c r="R1108" s="1" t="s">
        <v>1458</v>
      </c>
      <c r="S1108" s="1" t="s">
        <v>110</v>
      </c>
      <c r="T1108" s="1" t="s">
        <v>1459</v>
      </c>
      <c r="U1108" s="1" t="s">
        <v>1460</v>
      </c>
      <c r="V1108" s="1" t="s">
        <v>22</v>
      </c>
      <c r="W1108" s="1" t="s">
        <v>22</v>
      </c>
      <c r="X1108" s="1" t="s">
        <v>22</v>
      </c>
      <c r="Y1108" s="1" t="s">
        <v>22</v>
      </c>
      <c r="Z1108" s="1" t="s">
        <v>22</v>
      </c>
      <c r="AA1108" s="1" t="s">
        <v>1461</v>
      </c>
      <c r="AB1108" s="4" t="s">
        <v>22</v>
      </c>
      <c r="AC1108" s="4" t="s">
        <v>22</v>
      </c>
      <c r="BN1108" s="10" t="str">
        <v>RELIABILITY AND SAFETY TECHNICAL CENTER</v>
      </c>
      <c r="BO1108" t="s">
        <v>4149</v>
      </c>
      <c r="BP1108" cm="1">
        <f t="array" ref="BP1108">SUM(IF(FREQUENCY(IF($R$2:$R$3000=BO1108, MATCH($C$2:$C$3000, $C$2:$C$3000, 0)), ROW($C$2:$C$3000)-ROW($C$2)+1), 1))</f>
        <v>1</v>
      </c>
      <c r="BV1108" t="str">
        <v>RELIABILITY AND SAFETY TECHNICAL CENTER</v>
      </c>
      <c r="BW1108" cm="1">
        <f t="array" ref="BW1108">SUM(--(FREQUENCY(IF($R$2:$R$1538=BV1108, MATCH($C$2:$C$1538, $C$2:$C$1538, 0)), ROW($C$2:$C$1538)-ROW($C$2)+1)&gt;0))</f>
        <v>1</v>
      </c>
    </row>
    <row r="1109" spans="1:75" ht="31.8" customHeight="1" x14ac:dyDescent="0.3">
      <c r="A1109" s="56">
        <v>14</v>
      </c>
      <c r="B1109" s="54" t="s">
        <v>3712</v>
      </c>
      <c r="C1109" s="1" t="s">
        <v>1452</v>
      </c>
      <c r="D1109" s="1" t="s">
        <v>1453</v>
      </c>
      <c r="E1109" s="1">
        <v>691714</v>
      </c>
      <c r="F1109" s="21">
        <v>42370</v>
      </c>
      <c r="G1109" s="21">
        <v>44104</v>
      </c>
      <c r="H1109" s="1" t="s">
        <v>22</v>
      </c>
      <c r="I1109" s="1" t="s">
        <v>22</v>
      </c>
      <c r="J1109" s="1" t="s">
        <v>22</v>
      </c>
      <c r="K1109" s="1" t="s">
        <v>22</v>
      </c>
      <c r="L1109" s="1" t="s">
        <v>1219</v>
      </c>
      <c r="M1109" s="102" t="s">
        <v>1455</v>
      </c>
      <c r="N1109" s="1" t="s">
        <v>1456</v>
      </c>
      <c r="O1109" s="1" t="s">
        <v>1457</v>
      </c>
      <c r="P1109" s="1" t="s">
        <v>22</v>
      </c>
      <c r="Q1109" s="97">
        <f>IFERROR(INDEX(BP:BP, MATCH(R1109, BN:BN, 0)), "")</f>
        <v>1</v>
      </c>
      <c r="R1109" s="1" t="s">
        <v>1469</v>
      </c>
      <c r="S1109" s="1" t="s">
        <v>449</v>
      </c>
      <c r="T1109" s="1" t="s">
        <v>22</v>
      </c>
      <c r="U1109" s="1" t="s">
        <v>22</v>
      </c>
      <c r="V1109" s="1" t="s">
        <v>22</v>
      </c>
      <c r="W1109" s="1" t="s">
        <v>22</v>
      </c>
      <c r="X1109" s="1" t="s">
        <v>22</v>
      </c>
      <c r="Y1109" s="1" t="s">
        <v>22</v>
      </c>
      <c r="Z1109" s="1" t="s">
        <v>22</v>
      </c>
      <c r="AA1109" s="1" t="s">
        <v>22</v>
      </c>
      <c r="AB1109" s="4" t="s">
        <v>22</v>
      </c>
      <c r="AC1109" s="4" t="s">
        <v>22</v>
      </c>
      <c r="BN1109" s="10" t="str">
        <v>RINA TECH UK LTD</v>
      </c>
      <c r="BO1109" t="s">
        <v>4152</v>
      </c>
      <c r="BP1109" cm="1">
        <f t="array" ref="BP1109">SUM(IF(FREQUENCY(IF($R$2:$R$3000=BO1109, MATCH($C$2:$C$3000, $C$2:$C$3000, 0)), ROW($C$2:$C$3000)-ROW($C$2)+1), 1))</f>
        <v>1</v>
      </c>
      <c r="BV1109" t="str">
        <v>RINA TECH UK LTD</v>
      </c>
      <c r="BW1109" cm="1">
        <f t="array" ref="BW1109">SUM(--(FREQUENCY(IF($R$2:$R$1538=BV1109, MATCH($C$2:$C$1538, $C$2:$C$1538, 0)), ROW($C$2:$C$1538)-ROW($C$2)+1)&gt;0))</f>
        <v>1</v>
      </c>
    </row>
    <row r="1110" spans="1:75" ht="31.8" customHeight="1" x14ac:dyDescent="0.3">
      <c r="A1110" s="56">
        <v>14</v>
      </c>
      <c r="B1110" s="54" t="s">
        <v>3712</v>
      </c>
      <c r="C1110" s="1" t="s">
        <v>1452</v>
      </c>
      <c r="D1110" s="1" t="s">
        <v>1453</v>
      </c>
      <c r="E1110" s="1">
        <v>691714</v>
      </c>
      <c r="F1110" s="21">
        <v>42370</v>
      </c>
      <c r="G1110" s="21">
        <v>44104</v>
      </c>
      <c r="H1110" s="1" t="s">
        <v>22</v>
      </c>
      <c r="I1110" s="1" t="s">
        <v>22</v>
      </c>
      <c r="J1110" s="1" t="s">
        <v>22</v>
      </c>
      <c r="K1110" s="1" t="s">
        <v>22</v>
      </c>
      <c r="L1110" s="1" t="s">
        <v>1219</v>
      </c>
      <c r="M1110" s="102" t="s">
        <v>1455</v>
      </c>
      <c r="N1110" s="1" t="s">
        <v>1456</v>
      </c>
      <c r="O1110" s="1" t="s">
        <v>1457</v>
      </c>
      <c r="P1110" s="1" t="s">
        <v>22</v>
      </c>
      <c r="Q1110" s="97">
        <f>IFERROR(INDEX(BP:BP, MATCH(R1110, BN:BN, 0)), "")</f>
        <v>1</v>
      </c>
      <c r="R1110" s="1" t="s">
        <v>1470</v>
      </c>
      <c r="S1110" s="1" t="s">
        <v>110</v>
      </c>
      <c r="T1110" s="1" t="s">
        <v>22</v>
      </c>
      <c r="U1110" s="1" t="s">
        <v>22</v>
      </c>
      <c r="V1110" s="1" t="s">
        <v>22</v>
      </c>
      <c r="W1110" s="1" t="s">
        <v>22</v>
      </c>
      <c r="X1110" s="1" t="s">
        <v>22</v>
      </c>
      <c r="Y1110" s="1" t="s">
        <v>22</v>
      </c>
      <c r="Z1110" s="1" t="s">
        <v>22</v>
      </c>
      <c r="AA1110" s="1" t="s">
        <v>22</v>
      </c>
      <c r="AB1110" s="4" t="s">
        <v>22</v>
      </c>
      <c r="AC1110" s="4" t="s">
        <v>22</v>
      </c>
      <c r="BN1110" s="10" t="str">
        <v>UBIMET GMBH</v>
      </c>
      <c r="BO1110" t="s">
        <v>4153</v>
      </c>
      <c r="BP1110" cm="1">
        <f t="array" ref="BP1110">SUM(IF(FREQUENCY(IF($R$2:$R$3000=BO1110, MATCH($C$2:$C$3000, $C$2:$C$3000, 0)), ROW($C$2:$C$3000)-ROW($C$2)+1), 1))</f>
        <v>1</v>
      </c>
      <c r="BV1110" t="str">
        <v>UBIMET GMBH</v>
      </c>
      <c r="BW1110" cm="1">
        <f t="array" ref="BW1110">SUM(--(FREQUENCY(IF($R$2:$R$1538=BV1110, MATCH($C$2:$C$1538, $C$2:$C$1538, 0)), ROW($C$2:$C$1538)-ROW($C$2)+1)&gt;0))</f>
        <v>1</v>
      </c>
    </row>
    <row r="1111" spans="1:75" ht="31.8" customHeight="1" x14ac:dyDescent="0.3">
      <c r="A1111" s="56">
        <v>14</v>
      </c>
      <c r="B1111" s="54" t="s">
        <v>3712</v>
      </c>
      <c r="C1111" s="1" t="s">
        <v>1452</v>
      </c>
      <c r="D1111" s="1" t="s">
        <v>1453</v>
      </c>
      <c r="E1111" s="1">
        <v>691714</v>
      </c>
      <c r="F1111" s="21">
        <v>42370</v>
      </c>
      <c r="G1111" s="21">
        <v>44104</v>
      </c>
      <c r="H1111" s="1" t="s">
        <v>22</v>
      </c>
      <c r="I1111" s="1" t="s">
        <v>22</v>
      </c>
      <c r="J1111" s="1" t="s">
        <v>22</v>
      </c>
      <c r="K1111" s="1" t="s">
        <v>22</v>
      </c>
      <c r="L1111" s="1" t="s">
        <v>1219</v>
      </c>
      <c r="M1111" s="102" t="s">
        <v>1455</v>
      </c>
      <c r="N1111" s="1" t="s">
        <v>1456</v>
      </c>
      <c r="O1111" s="1" t="s">
        <v>1457</v>
      </c>
      <c r="P1111" s="1" t="s">
        <v>457</v>
      </c>
      <c r="Q1111" s="97">
        <f>IFERROR(INDEX(BP:BP, MATCH(R1111, BN:BN, 0)), "")</f>
        <v>1</v>
      </c>
      <c r="R1111" s="1" t="s">
        <v>1462</v>
      </c>
      <c r="S1111" s="1" t="s">
        <v>132</v>
      </c>
      <c r="T1111" s="1" t="s">
        <v>1463</v>
      </c>
      <c r="U1111" s="1" t="s">
        <v>22</v>
      </c>
      <c r="V1111" s="1" t="s">
        <v>22</v>
      </c>
      <c r="W1111" s="1" t="s">
        <v>1464</v>
      </c>
      <c r="X1111" s="1" t="s">
        <v>105</v>
      </c>
      <c r="Y1111" s="1" t="s">
        <v>1465</v>
      </c>
      <c r="Z1111" s="1" t="s">
        <v>22</v>
      </c>
      <c r="AA1111" s="1" t="s">
        <v>22</v>
      </c>
      <c r="AB1111" s="4" t="s">
        <v>22</v>
      </c>
      <c r="AC1111" s="4" t="s">
        <v>22</v>
      </c>
      <c r="BN1111" s="10" t="str">
        <v>UNIVERSITY OF SURREY</v>
      </c>
      <c r="BO1111" t="s">
        <v>4154</v>
      </c>
      <c r="BP1111" cm="1">
        <f t="array" ref="BP1111">SUM(IF(FREQUENCY(IF($R$2:$R$3000=BO1111, MATCH($C$2:$C$3000, $C$2:$C$3000, 0)), ROW($C$2:$C$3000)-ROW($C$2)+1), 1))</f>
        <v>1</v>
      </c>
      <c r="BV1111" t="str">
        <v>UNIVERSITY OF SURREY</v>
      </c>
      <c r="BW1111" cm="1">
        <f t="array" ref="BW1111">SUM(--(FREQUENCY(IF($R$2:$R$1538=BV1111, MATCH($C$2:$C$1538, $C$2:$C$1538, 0)), ROW($C$2:$C$1538)-ROW($C$2)+1)&gt;0))</f>
        <v>1</v>
      </c>
    </row>
    <row r="1112" spans="1:75" ht="31.8" customHeight="1" x14ac:dyDescent="0.3">
      <c r="A1112" s="56">
        <v>14</v>
      </c>
      <c r="B1112" s="54" t="s">
        <v>3712</v>
      </c>
      <c r="C1112" s="1" t="s">
        <v>1452</v>
      </c>
      <c r="D1112" s="1" t="s">
        <v>1453</v>
      </c>
      <c r="E1112" s="1">
        <v>691714</v>
      </c>
      <c r="F1112" s="21">
        <v>42370</v>
      </c>
      <c r="G1112" s="21">
        <v>44104</v>
      </c>
      <c r="H1112" s="1" t="s">
        <v>22</v>
      </c>
      <c r="I1112" s="1" t="s">
        <v>22</v>
      </c>
      <c r="J1112" s="1" t="s">
        <v>22</v>
      </c>
      <c r="K1112" s="1" t="s">
        <v>22</v>
      </c>
      <c r="L1112" s="1" t="s">
        <v>1219</v>
      </c>
      <c r="M1112" s="102" t="s">
        <v>1455</v>
      </c>
      <c r="N1112" s="1" t="s">
        <v>1456</v>
      </c>
      <c r="O1112" s="1" t="s">
        <v>1457</v>
      </c>
      <c r="P1112" s="1" t="s">
        <v>457</v>
      </c>
      <c r="Q1112" s="97">
        <f>IFERROR(INDEX(BP:BP, MATCH(R1112, BN:BN, 0)), "")</f>
        <v>1</v>
      </c>
      <c r="R1112" s="1" t="s">
        <v>1462</v>
      </c>
      <c r="S1112" s="1" t="s">
        <v>132</v>
      </c>
      <c r="T1112" s="1" t="s">
        <v>1463</v>
      </c>
      <c r="U1112" s="1" t="s">
        <v>22</v>
      </c>
      <c r="V1112" s="1" t="s">
        <v>22</v>
      </c>
      <c r="W1112" s="1" t="s">
        <v>1466</v>
      </c>
      <c r="X1112" s="1" t="s">
        <v>105</v>
      </c>
      <c r="Y1112" s="1" t="s">
        <v>1467</v>
      </c>
      <c r="Z1112" s="1" t="s">
        <v>22</v>
      </c>
      <c r="AA1112" s="1" t="s">
        <v>22</v>
      </c>
      <c r="AB1112" s="4" t="s">
        <v>22</v>
      </c>
      <c r="AC1112" s="4" t="s">
        <v>22</v>
      </c>
      <c r="BN1112" s="10" t="str">
        <v>VOLUE OY</v>
      </c>
      <c r="BO1112" t="s">
        <v>4155</v>
      </c>
      <c r="BP1112" cm="1">
        <f t="array" ref="BP1112">SUM(IF(FREQUENCY(IF($R$2:$R$3000=BO1112, MATCH($C$2:$C$3000, $C$2:$C$3000, 0)), ROW($C$2:$C$3000)-ROW($C$2)+1), 1))</f>
        <v>1</v>
      </c>
      <c r="BV1112" t="str">
        <v>VOLUE OY</v>
      </c>
      <c r="BW1112" cm="1">
        <f t="array" ref="BW1112">SUM(--(FREQUENCY(IF($R$2:$R$1538=BV1112, MATCH($C$2:$C$1538, $C$2:$C$1538, 0)), ROW($C$2:$C$1538)-ROW($C$2)+1)&gt;0))</f>
        <v>1</v>
      </c>
    </row>
    <row r="1113" spans="1:75" ht="31.8" customHeight="1" x14ac:dyDescent="0.3">
      <c r="A1113" s="58">
        <v>13</v>
      </c>
      <c r="B1113" s="57" t="s">
        <v>3711</v>
      </c>
      <c r="C1113" s="1" t="s">
        <v>1216</v>
      </c>
      <c r="D1113" s="1" t="s">
        <v>1217</v>
      </c>
      <c r="E1113" s="1">
        <v>952936</v>
      </c>
      <c r="F1113" s="21">
        <v>44075</v>
      </c>
      <c r="G1113" s="21">
        <v>45169</v>
      </c>
      <c r="H1113" s="1" t="s">
        <v>22</v>
      </c>
      <c r="I1113" s="1" t="s">
        <v>1275</v>
      </c>
      <c r="J1113" s="1" t="s">
        <v>22</v>
      </c>
      <c r="K1113" s="1" t="s">
        <v>22</v>
      </c>
      <c r="L1113" s="1" t="s">
        <v>1219</v>
      </c>
      <c r="M1113" s="102" t="s">
        <v>1220</v>
      </c>
      <c r="N1113" s="1" t="s">
        <v>1276</v>
      </c>
      <c r="O1113" s="1" t="s">
        <v>1277</v>
      </c>
      <c r="P1113" s="1" t="s">
        <v>457</v>
      </c>
      <c r="Q1113" s="97">
        <f>IFERROR(INDEX(BP:BP, MATCH(R1113, BN:BN, 0)), "")</f>
        <v>1</v>
      </c>
      <c r="R1113" s="1" t="s">
        <v>1278</v>
      </c>
      <c r="S1113" s="1" t="s">
        <v>110</v>
      </c>
      <c r="T1113" s="1" t="s">
        <v>1279</v>
      </c>
      <c r="U1113" s="1" t="s">
        <v>22</v>
      </c>
      <c r="V1113" s="1" t="s">
        <v>22</v>
      </c>
      <c r="W1113" s="1" t="s">
        <v>22</v>
      </c>
      <c r="X1113" s="1" t="s">
        <v>22</v>
      </c>
      <c r="Y1113" s="1" t="s">
        <v>22</v>
      </c>
      <c r="Z1113" s="1" t="s">
        <v>22</v>
      </c>
      <c r="AA1113" s="1" t="s">
        <v>22</v>
      </c>
      <c r="AB1113" s="4" t="s">
        <v>22</v>
      </c>
      <c r="AC1113" s="4" t="s">
        <v>22</v>
      </c>
      <c r="BN1113" s="10" t="str">
        <v>ZORLU ENERJI ELEKTRIK URETIM AS</v>
      </c>
      <c r="BO1113" t="s">
        <v>4156</v>
      </c>
      <c r="BP1113" cm="1">
        <f t="array" ref="BP1113">SUM(IF(FREQUENCY(IF($R$2:$R$3000=BO1113, MATCH($C$2:$C$3000, $C$2:$C$3000, 0)), ROW($C$2:$C$3000)-ROW($C$2)+1), 1))</f>
        <v>1</v>
      </c>
      <c r="BV1113" t="str">
        <v>ZORLU ENERJI ELEKTRIK URETIM AS</v>
      </c>
      <c r="BW1113" cm="1">
        <f t="array" ref="BW1113">SUM(--(FREQUENCY(IF($R$2:$R$1538=BV1113, MATCH($C$2:$C$1538, $C$2:$C$1538, 0)), ROW($C$2:$C$1538)-ROW($C$2)+1)&gt;0))</f>
        <v>1</v>
      </c>
    </row>
    <row r="1114" spans="1:75" ht="31.8" customHeight="1" x14ac:dyDescent="0.3">
      <c r="A1114" s="58">
        <v>13</v>
      </c>
      <c r="B1114" s="57" t="s">
        <v>3711</v>
      </c>
      <c r="C1114" s="1" t="s">
        <v>1216</v>
      </c>
      <c r="D1114" s="1" t="s">
        <v>1217</v>
      </c>
      <c r="E1114" s="1">
        <v>952936</v>
      </c>
      <c r="F1114" s="21">
        <v>44075</v>
      </c>
      <c r="G1114" s="21">
        <v>45169</v>
      </c>
      <c r="H1114" s="1" t="s">
        <v>22</v>
      </c>
      <c r="I1114" s="1" t="s">
        <v>1289</v>
      </c>
      <c r="J1114" s="1" t="s">
        <v>22</v>
      </c>
      <c r="K1114" s="1" t="s">
        <v>22</v>
      </c>
      <c r="L1114" s="1" t="s">
        <v>1219</v>
      </c>
      <c r="M1114" s="102" t="s">
        <v>1220</v>
      </c>
      <c r="N1114" s="1" t="s">
        <v>1290</v>
      </c>
      <c r="O1114" s="1" t="s">
        <v>1291</v>
      </c>
      <c r="P1114" s="1" t="s">
        <v>457</v>
      </c>
      <c r="Q1114" s="97">
        <f>IFERROR(INDEX(BP:BP, MATCH(R1114, BN:BN, 0)), "")</f>
        <v>1</v>
      </c>
      <c r="R1114" s="1" t="s">
        <v>1292</v>
      </c>
      <c r="S1114" s="1" t="s">
        <v>61</v>
      </c>
      <c r="T1114" s="1" t="s">
        <v>1293</v>
      </c>
      <c r="U1114" s="1" t="s">
        <v>22</v>
      </c>
      <c r="V1114" s="1" t="s">
        <v>22</v>
      </c>
      <c r="W1114" s="1" t="s">
        <v>22</v>
      </c>
      <c r="X1114" s="1" t="s">
        <v>22</v>
      </c>
      <c r="Y1114" s="1" t="s">
        <v>22</v>
      </c>
      <c r="Z1114" s="1" t="s">
        <v>22</v>
      </c>
      <c r="AA1114" s="1" t="s">
        <v>22</v>
      </c>
      <c r="AB1114" s="4" t="s">
        <v>22</v>
      </c>
      <c r="AC1114" s="4" t="s">
        <v>22</v>
      </c>
      <c r="BN1114" s="10" t="str">
        <v>TROVANT TECHNOLOGY SL</v>
      </c>
      <c r="BO1114" t="s">
        <v>4157</v>
      </c>
      <c r="BP1114" cm="1">
        <f t="array" ref="BP1114">SUM(IF(FREQUENCY(IF($R$2:$R$3000=BO1114, MATCH($C$2:$C$3000, $C$2:$C$3000, 0)), ROW($C$2:$C$3000)-ROW($C$2)+1), 1))</f>
        <v>1</v>
      </c>
      <c r="BV1114" t="str">
        <v>TROVANT TECHNOLOGY SL</v>
      </c>
      <c r="BW1114" cm="1">
        <f t="array" ref="BW1114">SUM(--(FREQUENCY(IF($R$2:$R$1538=BV1114, MATCH($C$2:$C$1538, $C$2:$C$1538, 0)), ROW($C$2:$C$1538)-ROW($C$2)+1)&gt;0))</f>
        <v>1</v>
      </c>
    </row>
    <row r="1115" spans="1:75" ht="31.8" customHeight="1" x14ac:dyDescent="0.3">
      <c r="A1115" s="58">
        <v>13</v>
      </c>
      <c r="B1115" s="57" t="s">
        <v>3711</v>
      </c>
      <c r="C1115" s="1" t="s">
        <v>1216</v>
      </c>
      <c r="D1115" s="1" t="s">
        <v>1217</v>
      </c>
      <c r="E1115" s="1">
        <v>952936</v>
      </c>
      <c r="F1115" s="21">
        <v>44075</v>
      </c>
      <c r="G1115" s="21">
        <v>45169</v>
      </c>
      <c r="H1115" s="1" t="s">
        <v>22</v>
      </c>
      <c r="I1115" s="1" t="s">
        <v>1294</v>
      </c>
      <c r="J1115" s="1" t="s">
        <v>22</v>
      </c>
      <c r="K1115" s="1" t="s">
        <v>22</v>
      </c>
      <c r="L1115" s="1" t="s">
        <v>1219</v>
      </c>
      <c r="M1115" s="102" t="s">
        <v>1220</v>
      </c>
      <c r="N1115" s="1" t="s">
        <v>1295</v>
      </c>
      <c r="O1115" s="1" t="s">
        <v>1296</v>
      </c>
      <c r="P1115" s="1" t="s">
        <v>457</v>
      </c>
      <c r="Q1115" s="97">
        <f>IFERROR(INDEX(BP:BP, MATCH(R1115, BN:BN, 0)), "")</f>
        <v>1</v>
      </c>
      <c r="R1115" s="1" t="s">
        <v>1297</v>
      </c>
      <c r="S1115" s="1" t="s">
        <v>61</v>
      </c>
      <c r="T1115" s="1" t="s">
        <v>1298</v>
      </c>
      <c r="U1115" s="1" t="s">
        <v>22</v>
      </c>
      <c r="V1115" s="1" t="s">
        <v>22</v>
      </c>
      <c r="W1115" s="1" t="s">
        <v>22</v>
      </c>
      <c r="X1115" s="1" t="s">
        <v>22</v>
      </c>
      <c r="Y1115" s="1" t="s">
        <v>22</v>
      </c>
      <c r="Z1115" s="1" t="s">
        <v>22</v>
      </c>
      <c r="AA1115" s="1" t="s">
        <v>22</v>
      </c>
      <c r="AB1115" s="4" t="s">
        <v>22</v>
      </c>
      <c r="AC1115" s="4" t="s">
        <v>22</v>
      </c>
      <c r="BN1115" s="10" t="str">
        <v>FORSCHUNGS- UND ENTWICKLUNGSZENTRUM FACHHOCHSCHULE KIEL GMBH</v>
      </c>
      <c r="BO1115" t="s">
        <v>4158</v>
      </c>
      <c r="BP1115" cm="1">
        <f t="array" ref="BP1115">SUM(IF(FREQUENCY(IF($R$2:$R$3000=BO1115, MATCH($C$2:$C$3000, $C$2:$C$3000, 0)), ROW($C$2:$C$3000)-ROW($C$2)+1), 1))</f>
        <v>1</v>
      </c>
      <c r="BV1115" t="str">
        <v>FORSCHUNGS- UND ENTWICKLUNGSZENTRUM FACHHOCHSCHULE KIEL GMBH</v>
      </c>
      <c r="BW1115" cm="1">
        <f t="array" ref="BW1115">SUM(--(FREQUENCY(IF($R$2:$R$1538=BV1115, MATCH($C$2:$C$1538, $C$2:$C$1538, 0)), ROW($C$2:$C$1538)-ROW($C$2)+1)&gt;0))</f>
        <v>1</v>
      </c>
    </row>
    <row r="1116" spans="1:75" ht="31.8" customHeight="1" x14ac:dyDescent="0.3">
      <c r="A1116" s="58">
        <v>13</v>
      </c>
      <c r="B1116" s="57" t="s">
        <v>3711</v>
      </c>
      <c r="C1116" s="1" t="s">
        <v>1216</v>
      </c>
      <c r="D1116" s="1" t="s">
        <v>1217</v>
      </c>
      <c r="E1116" s="1">
        <v>952936</v>
      </c>
      <c r="F1116" s="21">
        <v>44075</v>
      </c>
      <c r="G1116" s="21">
        <v>45169</v>
      </c>
      <c r="H1116" s="1" t="s">
        <v>22</v>
      </c>
      <c r="I1116" s="1" t="s">
        <v>1280</v>
      </c>
      <c r="J1116" s="1" t="s">
        <v>22</v>
      </c>
      <c r="K1116" s="1" t="s">
        <v>22</v>
      </c>
      <c r="L1116" s="1" t="s">
        <v>1219</v>
      </c>
      <c r="M1116" s="102" t="s">
        <v>1220</v>
      </c>
      <c r="N1116" s="1" t="s">
        <v>1281</v>
      </c>
      <c r="O1116" s="1" t="s">
        <v>1282</v>
      </c>
      <c r="P1116" s="1" t="s">
        <v>457</v>
      </c>
      <c r="Q1116" s="97">
        <f>IFERROR(INDEX(BP:BP, MATCH(R1116, BN:BN, 0)), "")</f>
        <v>3</v>
      </c>
      <c r="R1116" s="1" t="s">
        <v>1090</v>
      </c>
      <c r="S1116" s="1" t="s">
        <v>47</v>
      </c>
      <c r="T1116" s="1" t="s">
        <v>1283</v>
      </c>
      <c r="U1116" s="1" t="s">
        <v>22</v>
      </c>
      <c r="V1116" s="1" t="s">
        <v>22</v>
      </c>
      <c r="W1116" s="1" t="s">
        <v>22</v>
      </c>
      <c r="X1116" s="1" t="s">
        <v>22</v>
      </c>
      <c r="Y1116" s="1" t="s">
        <v>22</v>
      </c>
      <c r="Z1116" s="1" t="s">
        <v>22</v>
      </c>
      <c r="AA1116" s="1" t="s">
        <v>22</v>
      </c>
      <c r="AB1116" s="4" t="s">
        <v>22</v>
      </c>
      <c r="AC1116" s="4" t="s">
        <v>22</v>
      </c>
      <c r="BN1116" s="10" t="str">
        <v>CNT TECHNOLOGIES SOCIETA A RESPONSABILITA LIMITATA SEMPLIFICATA</v>
      </c>
      <c r="BO1116" t="s">
        <v>4159</v>
      </c>
      <c r="BP1116" cm="1">
        <f t="array" ref="BP1116">SUM(IF(FREQUENCY(IF($R$2:$R$3000=BO1116, MATCH($C$2:$C$3000, $C$2:$C$3000, 0)), ROW($C$2:$C$3000)-ROW($C$2)+1), 1))</f>
        <v>1</v>
      </c>
      <c r="BV1116" t="str">
        <v>CNT TECHNOLOGIES SOCIETA A RESPONSABILITA LIMITATA SEMPLIFICATA</v>
      </c>
      <c r="BW1116" cm="1">
        <f t="array" ref="BW1116">SUM(--(FREQUENCY(IF($R$2:$R$1538=BV1116, MATCH($C$2:$C$1538, $C$2:$C$1538, 0)), ROW($C$2:$C$1538)-ROW($C$2)+1)&gt;0))</f>
        <v>1</v>
      </c>
    </row>
    <row r="1117" spans="1:75" ht="31.8" customHeight="1" x14ac:dyDescent="0.3">
      <c r="A1117" s="58">
        <v>13</v>
      </c>
      <c r="B1117" s="57" t="s">
        <v>3711</v>
      </c>
      <c r="C1117" s="1" t="s">
        <v>1216</v>
      </c>
      <c r="D1117" s="1" t="s">
        <v>1217</v>
      </c>
      <c r="E1117" s="1">
        <v>952936</v>
      </c>
      <c r="F1117" s="21">
        <v>44075</v>
      </c>
      <c r="G1117" s="21">
        <v>45169</v>
      </c>
      <c r="H1117" s="1" t="s">
        <v>22</v>
      </c>
      <c r="I1117" s="1" t="s">
        <v>1304</v>
      </c>
      <c r="J1117" s="1" t="s">
        <v>22</v>
      </c>
      <c r="K1117" s="1" t="s">
        <v>22</v>
      </c>
      <c r="L1117" s="1" t="s">
        <v>1219</v>
      </c>
      <c r="M1117" s="102" t="s">
        <v>1220</v>
      </c>
      <c r="N1117" s="1" t="s">
        <v>1305</v>
      </c>
      <c r="O1117" s="1" t="s">
        <v>1306</v>
      </c>
      <c r="P1117" s="1" t="s">
        <v>457</v>
      </c>
      <c r="Q1117" s="97">
        <f>IFERROR(INDEX(BP:BP, MATCH(R1117, BN:BN, 0)), "")</f>
        <v>1</v>
      </c>
      <c r="R1117" s="1" t="s">
        <v>1307</v>
      </c>
      <c r="S1117" s="1" t="s">
        <v>188</v>
      </c>
      <c r="T1117" s="1" t="s">
        <v>1308</v>
      </c>
      <c r="U1117" s="1" t="s">
        <v>22</v>
      </c>
      <c r="V1117" s="1" t="s">
        <v>22</v>
      </c>
      <c r="W1117" s="1" t="s">
        <v>22</v>
      </c>
      <c r="X1117" s="1" t="s">
        <v>22</v>
      </c>
      <c r="Y1117" s="1" t="s">
        <v>22</v>
      </c>
      <c r="Z1117" s="1" t="s">
        <v>22</v>
      </c>
      <c r="AA1117" s="1" t="s">
        <v>22</v>
      </c>
      <c r="AB1117" s="4" t="s">
        <v>22</v>
      </c>
      <c r="AC1117" s="4" t="s">
        <v>22</v>
      </c>
      <c r="BN1117" s="10" t="str">
        <v>DROMON BUREAU OF SHIPPING LIMITED</v>
      </c>
      <c r="BO1117" t="s">
        <v>4160</v>
      </c>
      <c r="BP1117" cm="1">
        <f t="array" ref="BP1117">SUM(IF(FREQUENCY(IF($R$2:$R$3000=BO1117, MATCH($C$2:$C$3000, $C$2:$C$3000, 0)), ROW($C$2:$C$3000)-ROW($C$2)+1), 1))</f>
        <v>1</v>
      </c>
      <c r="BV1117" t="str">
        <v>DROMON BUREAU OF SHIPPING LIMITED</v>
      </c>
      <c r="BW1117" cm="1">
        <f t="array" ref="BW1117">SUM(--(FREQUENCY(IF($R$2:$R$1538=BV1117, MATCH($C$2:$C$1538, $C$2:$C$1538, 0)), ROW($C$2:$C$1538)-ROW($C$2)+1)&gt;0))</f>
        <v>1</v>
      </c>
    </row>
    <row r="1118" spans="1:75" ht="31.8" customHeight="1" x14ac:dyDescent="0.3">
      <c r="A1118" s="58">
        <v>12</v>
      </c>
      <c r="B1118" s="57" t="s">
        <v>3710</v>
      </c>
      <c r="C1118" s="1" t="s">
        <v>1216</v>
      </c>
      <c r="D1118" s="1" t="s">
        <v>1217</v>
      </c>
      <c r="E1118" s="1">
        <v>952936</v>
      </c>
      <c r="F1118" s="21">
        <v>44075</v>
      </c>
      <c r="G1118" s="21">
        <v>45169</v>
      </c>
      <c r="H1118" s="1" t="s">
        <v>22</v>
      </c>
      <c r="I1118" s="1" t="s">
        <v>1218</v>
      </c>
      <c r="J1118" s="1" t="s">
        <v>22</v>
      </c>
      <c r="K1118" s="1" t="s">
        <v>22</v>
      </c>
      <c r="L1118" s="1" t="s">
        <v>1219</v>
      </c>
      <c r="M1118" s="102" t="s">
        <v>1220</v>
      </c>
      <c r="N1118" s="1" t="s">
        <v>1221</v>
      </c>
      <c r="O1118" s="1" t="s">
        <v>1222</v>
      </c>
      <c r="P1118" s="1" t="s">
        <v>408</v>
      </c>
      <c r="Q1118" s="97">
        <f>IFERROR(INDEX(BP:BP, MATCH(R1118, BN:BN, 0)), "")</f>
        <v>1</v>
      </c>
      <c r="R1118" s="1" t="s">
        <v>1223</v>
      </c>
      <c r="S1118" s="1" t="s">
        <v>132</v>
      </c>
      <c r="T1118" s="1" t="s">
        <v>722</v>
      </c>
      <c r="U1118" s="1" t="s">
        <v>1224</v>
      </c>
      <c r="V1118" s="1" t="s">
        <v>22</v>
      </c>
      <c r="W1118" s="1" t="s">
        <v>1225</v>
      </c>
      <c r="X1118" s="1" t="s">
        <v>679</v>
      </c>
      <c r="Y1118" s="1" t="s">
        <v>1226</v>
      </c>
      <c r="Z1118" s="1" t="s">
        <v>22</v>
      </c>
      <c r="AA1118" s="1" t="s">
        <v>1227</v>
      </c>
      <c r="AB1118" s="4" t="s">
        <v>22</v>
      </c>
      <c r="AC1118" s="4" t="s">
        <v>22</v>
      </c>
      <c r="BN1118" s="10" t="str">
        <v>ELLINIKO MESOGEIAKO PANEPISTIMIO</v>
      </c>
      <c r="BO1118" t="s">
        <v>4161</v>
      </c>
      <c r="BP1118" cm="1">
        <f t="array" ref="BP1118">SUM(IF(FREQUENCY(IF($R$2:$R$3000=BO1118, MATCH($C$2:$C$3000, $C$2:$C$3000, 0)), ROW($C$2:$C$3000)-ROW($C$2)+1), 1))</f>
        <v>1</v>
      </c>
      <c r="BV1118" t="str">
        <v>ELLINIKO MESOGEIAKO PANEPISTIMIO</v>
      </c>
      <c r="BW1118" cm="1">
        <f t="array" ref="BW1118">SUM(--(FREQUENCY(IF($R$2:$R$1538=BV1118, MATCH($C$2:$C$1538, $C$2:$C$1538, 0)), ROW($C$2:$C$1538)-ROW($C$2)+1)&gt;0))</f>
        <v>1</v>
      </c>
    </row>
    <row r="1119" spans="1:75" ht="31.8" customHeight="1" x14ac:dyDescent="0.3">
      <c r="A1119" s="58">
        <v>13</v>
      </c>
      <c r="B1119" s="57" t="s">
        <v>3711</v>
      </c>
      <c r="C1119" s="1" t="s">
        <v>1216</v>
      </c>
      <c r="D1119" s="1" t="s">
        <v>1217</v>
      </c>
      <c r="E1119" s="1">
        <v>952936</v>
      </c>
      <c r="F1119" s="21">
        <v>44075</v>
      </c>
      <c r="G1119" s="21">
        <v>45169</v>
      </c>
      <c r="H1119" s="1" t="s">
        <v>22</v>
      </c>
      <c r="I1119" s="1" t="s">
        <v>1218</v>
      </c>
      <c r="J1119" s="1" t="s">
        <v>22</v>
      </c>
      <c r="K1119" s="1" t="s">
        <v>22</v>
      </c>
      <c r="L1119" s="1" t="s">
        <v>1219</v>
      </c>
      <c r="M1119" s="102" t="s">
        <v>1220</v>
      </c>
      <c r="N1119" s="1" t="s">
        <v>1221</v>
      </c>
      <c r="O1119" s="1" t="s">
        <v>1222</v>
      </c>
      <c r="P1119" s="1" t="s">
        <v>408</v>
      </c>
      <c r="Q1119" s="97">
        <f>IFERROR(INDEX(BP:BP, MATCH(R1119, BN:BN, 0)), "")</f>
        <v>1</v>
      </c>
      <c r="R1119" s="1" t="s">
        <v>1223</v>
      </c>
      <c r="S1119" s="1" t="s">
        <v>132</v>
      </c>
      <c r="T1119" s="1" t="s">
        <v>722</v>
      </c>
      <c r="U1119" s="1" t="s">
        <v>1224</v>
      </c>
      <c r="V1119" s="1" t="s">
        <v>22</v>
      </c>
      <c r="W1119" s="1" t="s">
        <v>1228</v>
      </c>
      <c r="X1119" s="1" t="s">
        <v>1229</v>
      </c>
      <c r="Y1119" s="1" t="s">
        <v>1230</v>
      </c>
      <c r="Z1119" s="1" t="s">
        <v>22</v>
      </c>
      <c r="AA1119" s="1" t="s">
        <v>1231</v>
      </c>
      <c r="AB1119" s="4" t="s">
        <v>22</v>
      </c>
      <c r="AC1119" s="4" t="s">
        <v>22</v>
      </c>
      <c r="BN1119" s="10" t="str">
        <v>FONDAZIONE INSTITUTE FOR SUSTAINABLE SOCIETY AND INNOVATION</v>
      </c>
      <c r="BO1119" t="s">
        <v>4162</v>
      </c>
      <c r="BP1119" cm="1">
        <f t="array" ref="BP1119">SUM(IF(FREQUENCY(IF($R$2:$R$3000=BO1119, MATCH($C$2:$C$3000, $C$2:$C$3000, 0)), ROW($C$2:$C$3000)-ROW($C$2)+1), 1))</f>
        <v>1</v>
      </c>
      <c r="BV1119" t="str">
        <v>FONDAZIONE INSTITUTE FOR SUSTAINABLE SOCIETY AND INNOVATION</v>
      </c>
      <c r="BW1119" cm="1">
        <f t="array" ref="BW1119">SUM(--(FREQUENCY(IF($R$2:$R$1538=BV1119, MATCH($C$2:$C$1538, $C$2:$C$1538, 0)), ROW($C$2:$C$1538)-ROW($C$2)+1)&gt;0))</f>
        <v>1</v>
      </c>
    </row>
    <row r="1120" spans="1:75" ht="31.8" customHeight="1" x14ac:dyDescent="0.3">
      <c r="A1120" s="58">
        <v>13</v>
      </c>
      <c r="B1120" s="57" t="s">
        <v>3711</v>
      </c>
      <c r="C1120" s="1" t="s">
        <v>1216</v>
      </c>
      <c r="D1120" s="1" t="s">
        <v>1217</v>
      </c>
      <c r="E1120" s="1">
        <v>952936</v>
      </c>
      <c r="F1120" s="21">
        <v>44075</v>
      </c>
      <c r="G1120" s="21">
        <v>45169</v>
      </c>
      <c r="H1120" s="1" t="s">
        <v>22</v>
      </c>
      <c r="I1120" s="1" t="s">
        <v>1218</v>
      </c>
      <c r="J1120" s="1" t="s">
        <v>22</v>
      </c>
      <c r="K1120" s="1" t="s">
        <v>22</v>
      </c>
      <c r="L1120" s="1" t="s">
        <v>1219</v>
      </c>
      <c r="M1120" s="102" t="s">
        <v>1220</v>
      </c>
      <c r="N1120" s="1" t="s">
        <v>1221</v>
      </c>
      <c r="O1120" s="1" t="s">
        <v>1222</v>
      </c>
      <c r="P1120" s="1" t="s">
        <v>408</v>
      </c>
      <c r="Q1120" s="97">
        <f>IFERROR(INDEX(BP:BP, MATCH(R1120, BN:BN, 0)), "")</f>
        <v>1</v>
      </c>
      <c r="R1120" s="1" t="s">
        <v>1223</v>
      </c>
      <c r="S1120" s="1" t="s">
        <v>132</v>
      </c>
      <c r="T1120" s="1" t="s">
        <v>722</v>
      </c>
      <c r="U1120" s="1" t="s">
        <v>1224</v>
      </c>
      <c r="V1120" s="1" t="s">
        <v>22</v>
      </c>
      <c r="W1120" s="1" t="s">
        <v>1232</v>
      </c>
      <c r="X1120" s="1" t="s">
        <v>1233</v>
      </c>
      <c r="Y1120" s="1" t="s">
        <v>1234</v>
      </c>
      <c r="Z1120" s="1" t="s">
        <v>22</v>
      </c>
      <c r="AA1120" s="1" t="s">
        <v>22</v>
      </c>
      <c r="AB1120" s="4" t="s">
        <v>22</v>
      </c>
      <c r="AC1120" s="4" t="s">
        <v>22</v>
      </c>
      <c r="BN1120" s="10" t="str">
        <v>INSPECTORATUL TERITORIAL AL POLITIEI DE FRONTIERA TIMISOARA</v>
      </c>
      <c r="BO1120" t="s">
        <v>4163</v>
      </c>
      <c r="BP1120" cm="1">
        <f t="array" ref="BP1120">SUM(IF(FREQUENCY(IF($R$2:$R$3000=BO1120, MATCH($C$2:$C$3000, $C$2:$C$3000, 0)), ROW($C$2:$C$3000)-ROW($C$2)+1), 1))</f>
        <v>1</v>
      </c>
      <c r="BV1120" t="str">
        <v>INSPECTORATUL TERITORIAL AL POLITIEI DE FRONTIERA TIMISOARA</v>
      </c>
      <c r="BW1120" cm="1">
        <f t="array" ref="BW1120">SUM(--(FREQUENCY(IF($R$2:$R$1538=BV1120, MATCH($C$2:$C$1538, $C$2:$C$1538, 0)), ROW($C$2:$C$1538)-ROW($C$2)+1)&gt;0))</f>
        <v>1</v>
      </c>
    </row>
    <row r="1121" spans="1:75" ht="31.8" customHeight="1" x14ac:dyDescent="0.3">
      <c r="A1121" s="58">
        <v>13</v>
      </c>
      <c r="B1121" s="57" t="s">
        <v>3711</v>
      </c>
      <c r="C1121" s="1" t="s">
        <v>1216</v>
      </c>
      <c r="D1121" s="1" t="s">
        <v>1217</v>
      </c>
      <c r="E1121" s="1">
        <v>952936</v>
      </c>
      <c r="F1121" s="21">
        <v>44075</v>
      </c>
      <c r="G1121" s="21">
        <v>45169</v>
      </c>
      <c r="H1121" s="1" t="s">
        <v>22</v>
      </c>
      <c r="I1121" s="1" t="s">
        <v>1314</v>
      </c>
      <c r="J1121" s="1" t="s">
        <v>22</v>
      </c>
      <c r="K1121" s="1" t="s">
        <v>22</v>
      </c>
      <c r="L1121" s="1" t="s">
        <v>1219</v>
      </c>
      <c r="M1121" s="102" t="s">
        <v>1220</v>
      </c>
      <c r="N1121" s="1" t="s">
        <v>1315</v>
      </c>
      <c r="O1121" s="1" t="s">
        <v>1316</v>
      </c>
      <c r="P1121" s="1" t="s">
        <v>457</v>
      </c>
      <c r="Q1121" s="97">
        <f>IFERROR(INDEX(BP:BP, MATCH(R1121, BN:BN, 0)), "")</f>
        <v>1</v>
      </c>
      <c r="R1121" s="1" t="s">
        <v>1317</v>
      </c>
      <c r="S1121" s="1" t="s">
        <v>47</v>
      </c>
      <c r="T1121" s="1" t="s">
        <v>1318</v>
      </c>
      <c r="U1121" s="1" t="s">
        <v>22</v>
      </c>
      <c r="V1121" s="1" t="s">
        <v>22</v>
      </c>
      <c r="W1121" s="1" t="s">
        <v>22</v>
      </c>
      <c r="X1121" s="1" t="s">
        <v>22</v>
      </c>
      <c r="Y1121" s="1" t="s">
        <v>22</v>
      </c>
      <c r="Z1121" s="1" t="s">
        <v>22</v>
      </c>
      <c r="AA1121" s="1" t="s">
        <v>22</v>
      </c>
      <c r="AB1121" s="4" t="s">
        <v>22</v>
      </c>
      <c r="AC1121" s="4" t="s">
        <v>22</v>
      </c>
      <c r="BN1121" s="10" t="str">
        <v>MANIBUS  LTD</v>
      </c>
      <c r="BO1121" t="s">
        <v>4164</v>
      </c>
      <c r="BP1121" cm="1">
        <f t="array" ref="BP1121">SUM(IF(FREQUENCY(IF($R$2:$R$3000=BO1121, MATCH($C$2:$C$3000, $C$2:$C$3000, 0)), ROW($C$2:$C$3000)-ROW($C$2)+1), 1))</f>
        <v>1</v>
      </c>
      <c r="BV1121" t="str">
        <v>MANIBUS  LTD</v>
      </c>
      <c r="BW1121" cm="1">
        <f t="array" ref="BW1121">SUM(--(FREQUENCY(IF($R$2:$R$1538=BV1121, MATCH($C$2:$C$1538, $C$2:$C$1538, 0)), ROW($C$2:$C$1538)-ROW($C$2)+1)&gt;0))</f>
        <v>1</v>
      </c>
    </row>
    <row r="1122" spans="1:75" ht="31.8" customHeight="1" x14ac:dyDescent="0.3">
      <c r="A1122" s="58">
        <v>13</v>
      </c>
      <c r="B1122" s="57" t="s">
        <v>3711</v>
      </c>
      <c r="C1122" s="1" t="s">
        <v>1216</v>
      </c>
      <c r="D1122" s="1" t="s">
        <v>1217</v>
      </c>
      <c r="E1122" s="1">
        <v>952936</v>
      </c>
      <c r="F1122" s="21">
        <v>44075</v>
      </c>
      <c r="G1122" s="21">
        <v>45169</v>
      </c>
      <c r="H1122" s="1" t="s">
        <v>22</v>
      </c>
      <c r="I1122" s="1" t="s">
        <v>1319</v>
      </c>
      <c r="J1122" s="1" t="s">
        <v>22</v>
      </c>
      <c r="K1122" s="1" t="s">
        <v>22</v>
      </c>
      <c r="L1122" s="1" t="s">
        <v>1219</v>
      </c>
      <c r="M1122" s="102" t="s">
        <v>1220</v>
      </c>
      <c r="N1122" s="1" t="s">
        <v>1320</v>
      </c>
      <c r="O1122" s="1" t="s">
        <v>1321</v>
      </c>
      <c r="P1122" s="1" t="s">
        <v>457</v>
      </c>
      <c r="Q1122" s="97">
        <f>IFERROR(INDEX(BP:BP, MATCH(R1122, BN:BN, 0)), "")</f>
        <v>1</v>
      </c>
      <c r="R1122" s="1" t="s">
        <v>1322</v>
      </c>
      <c r="S1122" s="1" t="s">
        <v>110</v>
      </c>
      <c r="T1122" s="1" t="s">
        <v>1323</v>
      </c>
      <c r="U1122" s="1" t="s">
        <v>22</v>
      </c>
      <c r="V1122" s="1" t="s">
        <v>22</v>
      </c>
      <c r="W1122" s="1" t="s">
        <v>22</v>
      </c>
      <c r="X1122" s="1" t="s">
        <v>22</v>
      </c>
      <c r="Y1122" s="1" t="s">
        <v>22</v>
      </c>
      <c r="Z1122" s="1" t="s">
        <v>22</v>
      </c>
      <c r="AA1122" s="1" t="s">
        <v>22</v>
      </c>
      <c r="AB1122" s="4" t="s">
        <v>22</v>
      </c>
      <c r="AC1122" s="4" t="s">
        <v>22</v>
      </c>
      <c r="BN1122" s="10" t="str">
        <v>MINISTERIO DA DEFESA NACIONAL</v>
      </c>
      <c r="BO1122" t="s">
        <v>4173</v>
      </c>
      <c r="BP1122" cm="1">
        <f t="array" ref="BP1122">SUM(IF(FREQUENCY(IF($R$2:$R$3000=BO1122, MATCH($C$2:$C$3000, $C$2:$C$3000, 0)), ROW($C$2:$C$3000)-ROW($C$2)+1), 1))</f>
        <v>1</v>
      </c>
      <c r="BV1122" t="str">
        <v>MINISTERIO DA DEFESA NACIONAL</v>
      </c>
      <c r="BW1122" cm="1">
        <f t="array" ref="BW1122">SUM(--(FREQUENCY(IF($R$2:$R$1538=BV1122, MATCH($C$2:$C$1538, $C$2:$C$1538, 0)), ROW($C$2:$C$1538)-ROW($C$2)+1)&gt;0))</f>
        <v>1</v>
      </c>
    </row>
    <row r="1123" spans="1:75" ht="31.8" customHeight="1" x14ac:dyDescent="0.3">
      <c r="A1123" s="58">
        <v>13</v>
      </c>
      <c r="B1123" s="57" t="s">
        <v>3711</v>
      </c>
      <c r="C1123" s="1" t="s">
        <v>1216</v>
      </c>
      <c r="D1123" s="1" t="s">
        <v>1217</v>
      </c>
      <c r="E1123" s="1">
        <v>952936</v>
      </c>
      <c r="F1123" s="21">
        <v>44075</v>
      </c>
      <c r="G1123" s="21">
        <v>45169</v>
      </c>
      <c r="H1123" s="1" t="s">
        <v>22</v>
      </c>
      <c r="I1123" s="1" t="s">
        <v>1309</v>
      </c>
      <c r="J1123" s="1" t="s">
        <v>22</v>
      </c>
      <c r="K1123" s="1" t="s">
        <v>22</v>
      </c>
      <c r="L1123" s="1" t="s">
        <v>1219</v>
      </c>
      <c r="M1123" s="102" t="s">
        <v>1220</v>
      </c>
      <c r="N1123" s="1" t="s">
        <v>1310</v>
      </c>
      <c r="O1123" s="1" t="s">
        <v>1311</v>
      </c>
      <c r="P1123" s="1" t="s">
        <v>457</v>
      </c>
      <c r="Q1123" s="97">
        <f>IFERROR(INDEX(BP:BP, MATCH(R1123, BN:BN, 0)), "")</f>
        <v>1</v>
      </c>
      <c r="R1123" s="1" t="s">
        <v>1312</v>
      </c>
      <c r="S1123" s="1" t="s">
        <v>132</v>
      </c>
      <c r="T1123" s="1" t="s">
        <v>1313</v>
      </c>
      <c r="U1123" s="1" t="s">
        <v>22</v>
      </c>
      <c r="V1123" s="1" t="s">
        <v>22</v>
      </c>
      <c r="W1123" s="1" t="s">
        <v>22</v>
      </c>
      <c r="X1123" s="1" t="s">
        <v>22</v>
      </c>
      <c r="Y1123" s="1" t="s">
        <v>22</v>
      </c>
      <c r="Z1123" s="1" t="s">
        <v>22</v>
      </c>
      <c r="AA1123" s="1" t="s">
        <v>22</v>
      </c>
      <c r="AB1123" s="4" t="s">
        <v>22</v>
      </c>
      <c r="AC1123" s="4" t="s">
        <v>22</v>
      </c>
      <c r="BN1123" s="10" t="str">
        <v>MINISTRY OF DEFENSE</v>
      </c>
      <c r="BO1123" t="s">
        <v>4176</v>
      </c>
      <c r="BP1123" cm="1">
        <f t="array" ref="BP1123">SUM(IF(FREQUENCY(IF($R$2:$R$3000=BO1123, MATCH($C$2:$C$3000, $C$2:$C$3000, 0)), ROW($C$2:$C$3000)-ROW($C$2)+1), 1))</f>
        <v>1</v>
      </c>
      <c r="BV1123" t="str">
        <v>MINISTRY OF DEFENSE</v>
      </c>
      <c r="BW1123" cm="1">
        <f t="array" ref="BW1123">SUM(--(FREQUENCY(IF($R$2:$R$1538=BV1123, MATCH($C$2:$C$1538, $C$2:$C$1538, 0)), ROW($C$2:$C$1538)-ROW($C$2)+1)&gt;0))</f>
        <v>1</v>
      </c>
    </row>
    <row r="1124" spans="1:75" ht="31.8" customHeight="1" x14ac:dyDescent="0.3">
      <c r="A1124" s="58">
        <v>13</v>
      </c>
      <c r="B1124" s="57" t="s">
        <v>3711</v>
      </c>
      <c r="C1124" s="1" t="s">
        <v>1216</v>
      </c>
      <c r="D1124" s="1" t="s">
        <v>1217</v>
      </c>
      <c r="E1124" s="1">
        <v>952936</v>
      </c>
      <c r="F1124" s="21">
        <v>44075</v>
      </c>
      <c r="G1124" s="21">
        <v>45169</v>
      </c>
      <c r="H1124" s="1" t="s">
        <v>22</v>
      </c>
      <c r="I1124" s="1" t="s">
        <v>1299</v>
      </c>
      <c r="J1124" s="1" t="s">
        <v>22</v>
      </c>
      <c r="K1124" s="1" t="s">
        <v>22</v>
      </c>
      <c r="L1124" s="1" t="s">
        <v>1219</v>
      </c>
      <c r="M1124" s="102" t="s">
        <v>1220</v>
      </c>
      <c r="N1124" s="1" t="s">
        <v>1300</v>
      </c>
      <c r="O1124" s="1" t="s">
        <v>1301</v>
      </c>
      <c r="P1124" s="1" t="s">
        <v>457</v>
      </c>
      <c r="Q1124" s="97">
        <f>IFERROR(INDEX(BP:BP, MATCH(R1124, BN:BN, 0)), "")</f>
        <v>2</v>
      </c>
      <c r="R1124" s="1" t="s">
        <v>1302</v>
      </c>
      <c r="S1124" s="1" t="s">
        <v>61</v>
      </c>
      <c r="T1124" s="1" t="s">
        <v>1303</v>
      </c>
      <c r="U1124" s="1" t="s">
        <v>22</v>
      </c>
      <c r="V1124" s="1" t="s">
        <v>22</v>
      </c>
      <c r="W1124" s="1" t="s">
        <v>22</v>
      </c>
      <c r="X1124" s="1" t="s">
        <v>22</v>
      </c>
      <c r="Y1124" s="1" t="s">
        <v>22</v>
      </c>
      <c r="Z1124" s="1" t="s">
        <v>22</v>
      </c>
      <c r="AA1124" s="1" t="s">
        <v>22</v>
      </c>
      <c r="AB1124" s="4" t="s">
        <v>22</v>
      </c>
      <c r="AC1124" s="4" t="s">
        <v>22</v>
      </c>
      <c r="BN1124" s="10" t="str">
        <v>OCEANSCAN - MARINE SYSTEMS &amp; TECHNOLOGY LDA</v>
      </c>
      <c r="BO1124" t="s">
        <v>4178</v>
      </c>
      <c r="BP1124" cm="1">
        <f t="array" ref="BP1124">SUM(IF(FREQUENCY(IF($R$2:$R$3000=BO1124, MATCH($C$2:$C$3000, $C$2:$C$3000, 0)), ROW($C$2:$C$3000)-ROW($C$2)+1), 1))</f>
        <v>1</v>
      </c>
      <c r="BV1124" t="str">
        <v>OCEANSCAN - MARINE SYSTEMS &amp; TECHNOLOGY LDA</v>
      </c>
      <c r="BW1124" cm="1">
        <f t="array" ref="BW1124">SUM(--(FREQUENCY(IF($R$2:$R$1538=BV1124, MATCH($C$2:$C$1538, $C$2:$C$1538, 0)), ROW($C$2:$C$1538)-ROW($C$2)+1)&gt;0))</f>
        <v>1</v>
      </c>
    </row>
    <row r="1125" spans="1:75" ht="31.8" customHeight="1" x14ac:dyDescent="0.3">
      <c r="A1125" s="58">
        <v>13</v>
      </c>
      <c r="B1125" s="57" t="s">
        <v>3711</v>
      </c>
      <c r="C1125" s="1" t="s">
        <v>1216</v>
      </c>
      <c r="D1125" s="1" t="s">
        <v>1217</v>
      </c>
      <c r="E1125" s="1">
        <v>952936</v>
      </c>
      <c r="F1125" s="21">
        <v>44075</v>
      </c>
      <c r="G1125" s="21">
        <v>45169</v>
      </c>
      <c r="H1125" s="1" t="s">
        <v>22</v>
      </c>
      <c r="I1125" s="1" t="s">
        <v>1284</v>
      </c>
      <c r="J1125" s="1" t="s">
        <v>22</v>
      </c>
      <c r="K1125" s="1" t="s">
        <v>22</v>
      </c>
      <c r="L1125" s="1" t="s">
        <v>1219</v>
      </c>
      <c r="M1125" s="102" t="s">
        <v>1220</v>
      </c>
      <c r="N1125" s="1" t="s">
        <v>1285</v>
      </c>
      <c r="O1125" s="1" t="s">
        <v>1286</v>
      </c>
      <c r="P1125" s="1" t="s">
        <v>457</v>
      </c>
      <c r="Q1125" s="97">
        <f>IFERROR(INDEX(BP:BP, MATCH(R1125, BN:BN, 0)), "")</f>
        <v>1</v>
      </c>
      <c r="R1125" s="1" t="s">
        <v>1287</v>
      </c>
      <c r="S1125" s="1" t="s">
        <v>38</v>
      </c>
      <c r="T1125" s="1" t="s">
        <v>1288</v>
      </c>
      <c r="U1125" s="1" t="s">
        <v>22</v>
      </c>
      <c r="V1125" s="1" t="s">
        <v>22</v>
      </c>
      <c r="W1125" s="1" t="s">
        <v>22</v>
      </c>
      <c r="X1125" s="1" t="s">
        <v>22</v>
      </c>
      <c r="Y1125" s="1" t="s">
        <v>22</v>
      </c>
      <c r="Z1125" s="1" t="s">
        <v>22</v>
      </c>
      <c r="AA1125" s="1" t="s">
        <v>22</v>
      </c>
      <c r="AB1125" s="4" t="s">
        <v>22</v>
      </c>
      <c r="AC1125" s="4" t="s">
        <v>22</v>
      </c>
      <c r="BN1125" s="10" t="str">
        <v>ORGANISMOS LIMENOS LAVRIOU ANONYMI ETAIREIA</v>
      </c>
      <c r="BO1125" t="s">
        <v>4180</v>
      </c>
      <c r="BP1125" cm="1">
        <f t="array" ref="BP1125">SUM(IF(FREQUENCY(IF($R$2:$R$3000=BO1125, MATCH($C$2:$C$3000, $C$2:$C$3000, 0)), ROW($C$2:$C$3000)-ROW($C$2)+1), 1))</f>
        <v>1</v>
      </c>
      <c r="BV1125" t="str">
        <v>ORGANISMOS LIMENOS LAVRIOU ANONYMI ETAIREIA</v>
      </c>
      <c r="BW1125" cm="1">
        <f t="array" ref="BW1125">SUM(--(FREQUENCY(IF($R$2:$R$1538=BV1125, MATCH($C$2:$C$1538, $C$2:$C$1538, 0)), ROW($C$2:$C$1538)-ROW($C$2)+1)&gt;0))</f>
        <v>1</v>
      </c>
    </row>
    <row r="1126" spans="1:75" ht="31.8" customHeight="1" x14ac:dyDescent="0.3">
      <c r="A1126" s="56">
        <v>15</v>
      </c>
      <c r="B1126" s="54" t="s">
        <v>3713</v>
      </c>
      <c r="C1126" s="1" t="s">
        <v>1909</v>
      </c>
      <c r="D1126" s="1" t="s">
        <v>1910</v>
      </c>
      <c r="E1126" s="1">
        <v>745204</v>
      </c>
      <c r="F1126" s="21">
        <v>42675</v>
      </c>
      <c r="G1126" s="21">
        <v>42855</v>
      </c>
      <c r="H1126" s="1" t="s">
        <v>22</v>
      </c>
      <c r="I1126" s="1" t="s">
        <v>1911</v>
      </c>
      <c r="J1126" s="1" t="s">
        <v>22</v>
      </c>
      <c r="K1126" s="1" t="s">
        <v>22</v>
      </c>
      <c r="L1126" s="1" t="s">
        <v>745</v>
      </c>
      <c r="M1126" s="102" t="s">
        <v>1912</v>
      </c>
      <c r="N1126" s="1" t="s">
        <v>1913</v>
      </c>
      <c r="O1126" s="1" t="s">
        <v>1914</v>
      </c>
      <c r="P1126" s="1" t="s">
        <v>22</v>
      </c>
      <c r="Q1126" s="97">
        <f>IFERROR(INDEX(BP:BP, MATCH(R1126, BN:BN, 0)), "")</f>
        <v>1</v>
      </c>
      <c r="R1126" s="1" t="s">
        <v>1915</v>
      </c>
      <c r="S1126" s="1" t="s">
        <v>132</v>
      </c>
      <c r="T1126" s="1" t="s">
        <v>1916</v>
      </c>
      <c r="U1126" s="1" t="s">
        <v>1917</v>
      </c>
      <c r="V1126" s="1" t="s">
        <v>22</v>
      </c>
      <c r="W1126" s="1" t="s">
        <v>1918</v>
      </c>
      <c r="X1126" s="1" t="s">
        <v>1273</v>
      </c>
      <c r="Y1126" s="1" t="s">
        <v>22</v>
      </c>
      <c r="Z1126" s="1" t="s">
        <v>22</v>
      </c>
      <c r="AA1126" s="1" t="s">
        <v>1919</v>
      </c>
      <c r="AB1126" s="4" t="s">
        <v>22</v>
      </c>
      <c r="AC1126" s="4" t="s">
        <v>22</v>
      </c>
      <c r="BN1126" s="10" t="str">
        <v>PANEPISTIMIO DYTIKIS ATTIKIS</v>
      </c>
      <c r="BO1126" t="s">
        <v>4182</v>
      </c>
      <c r="BP1126" cm="1">
        <f t="array" ref="BP1126">SUM(IF(FREQUENCY(IF($R$2:$R$3000=BO1126, MATCH($C$2:$C$3000, $C$2:$C$3000, 0)), ROW($C$2:$C$3000)-ROW($C$2)+1), 1))</f>
        <v>1</v>
      </c>
      <c r="BV1126" t="str">
        <v>PANEPISTIMIO DYTIKIS ATTIKIS</v>
      </c>
      <c r="BW1126" cm="1">
        <f t="array" ref="BW1126">SUM(--(FREQUENCY(IF($R$2:$R$1538=BV1126, MATCH($C$2:$C$1538, $C$2:$C$1538, 0)), ROW($C$2:$C$1538)-ROW($C$2)+1)&gt;0))</f>
        <v>1</v>
      </c>
    </row>
    <row r="1127" spans="1:75" ht="31.8" customHeight="1" x14ac:dyDescent="0.3">
      <c r="A1127" s="56">
        <v>2</v>
      </c>
      <c r="B1127" s="54" t="s">
        <v>3679</v>
      </c>
      <c r="C1127" s="1" t="s">
        <v>332</v>
      </c>
      <c r="D1127" s="1" t="s">
        <v>333</v>
      </c>
      <c r="E1127" s="1">
        <v>101156032</v>
      </c>
      <c r="F1127" s="21">
        <v>45566</v>
      </c>
      <c r="G1127" s="21">
        <v>47026</v>
      </c>
      <c r="H1127" s="1" t="s">
        <v>22</v>
      </c>
      <c r="I1127" s="1" t="s">
        <v>22</v>
      </c>
      <c r="J1127" s="1" t="s">
        <v>22</v>
      </c>
      <c r="K1127" s="1" t="s">
        <v>22</v>
      </c>
      <c r="L1127" s="1" t="s">
        <v>23</v>
      </c>
      <c r="M1127" s="102" t="s">
        <v>334</v>
      </c>
      <c r="N1127" s="1" t="s">
        <v>335</v>
      </c>
      <c r="O1127" s="1" t="s">
        <v>336</v>
      </c>
      <c r="P1127" s="1" t="s">
        <v>22</v>
      </c>
      <c r="Q1127" s="97">
        <f>IFERROR(INDEX(BP:BP, MATCH(R1127, BN:BN, 0)), "")</f>
        <v>1</v>
      </c>
      <c r="R1127" s="1" t="s">
        <v>345</v>
      </c>
      <c r="S1127" s="1" t="s">
        <v>318</v>
      </c>
      <c r="T1127" s="1" t="s">
        <v>22</v>
      </c>
      <c r="U1127" s="1" t="s">
        <v>22</v>
      </c>
      <c r="V1127" s="1" t="s">
        <v>22</v>
      </c>
      <c r="W1127" s="1" t="s">
        <v>22</v>
      </c>
      <c r="X1127" s="1" t="s">
        <v>22</v>
      </c>
      <c r="Y1127" s="1" t="s">
        <v>22</v>
      </c>
      <c r="Z1127" s="1" t="s">
        <v>22</v>
      </c>
      <c r="AA1127" s="1" t="s">
        <v>22</v>
      </c>
      <c r="AB1127" s="4" t="s">
        <v>22</v>
      </c>
      <c r="AC1127" s="4" t="s">
        <v>22</v>
      </c>
      <c r="BN1127" s="10" t="str">
        <v>PROBOTEK IKE</v>
      </c>
      <c r="BO1127" t="s">
        <v>4184</v>
      </c>
      <c r="BP1127" cm="1">
        <f t="array" ref="BP1127">SUM(IF(FREQUENCY(IF($R$2:$R$3000=BO1127, MATCH($C$2:$C$3000, $C$2:$C$3000, 0)), ROW($C$2:$C$3000)-ROW($C$2)+1), 1))</f>
        <v>1</v>
      </c>
      <c r="BV1127" t="str">
        <v>PROBOTEK IKE</v>
      </c>
      <c r="BW1127" cm="1">
        <f t="array" ref="BW1127">SUM(--(FREQUENCY(IF($R$2:$R$1538=BV1127, MATCH($C$2:$C$1538, $C$2:$C$1538, 0)), ROW($C$2:$C$1538)-ROW($C$2)+1)&gt;0))</f>
        <v>1</v>
      </c>
    </row>
    <row r="1128" spans="1:75" ht="31.8" customHeight="1" x14ac:dyDescent="0.3">
      <c r="A1128" s="56">
        <v>2</v>
      </c>
      <c r="B1128" s="54" t="s">
        <v>3679</v>
      </c>
      <c r="C1128" s="1" t="s">
        <v>332</v>
      </c>
      <c r="D1128" s="1" t="s">
        <v>333</v>
      </c>
      <c r="E1128" s="1">
        <v>101156032</v>
      </c>
      <c r="F1128" s="21">
        <v>45566</v>
      </c>
      <c r="G1128" s="21">
        <v>47026</v>
      </c>
      <c r="H1128" s="1" t="s">
        <v>22</v>
      </c>
      <c r="I1128" s="1" t="s">
        <v>22</v>
      </c>
      <c r="J1128" s="1" t="s">
        <v>22</v>
      </c>
      <c r="K1128" s="1" t="s">
        <v>22</v>
      </c>
      <c r="L1128" s="1" t="s">
        <v>23</v>
      </c>
      <c r="M1128" s="102" t="s">
        <v>334</v>
      </c>
      <c r="N1128" s="1" t="s">
        <v>335</v>
      </c>
      <c r="O1128" s="1" t="s">
        <v>336</v>
      </c>
      <c r="P1128" s="1" t="s">
        <v>22</v>
      </c>
      <c r="Q1128" s="97">
        <f>IFERROR(INDEX(BP:BP, MATCH(R1128, BN:BN, 0)), "")</f>
        <v>1</v>
      </c>
      <c r="R1128" s="1" t="s">
        <v>344</v>
      </c>
      <c r="S1128" s="1" t="s">
        <v>318</v>
      </c>
      <c r="T1128" s="1" t="s">
        <v>22</v>
      </c>
      <c r="U1128" s="1" t="s">
        <v>22</v>
      </c>
      <c r="V1128" s="1" t="s">
        <v>22</v>
      </c>
      <c r="W1128" s="1" t="s">
        <v>22</v>
      </c>
      <c r="X1128" s="1" t="s">
        <v>22</v>
      </c>
      <c r="Y1128" s="1" t="s">
        <v>22</v>
      </c>
      <c r="Z1128" s="1" t="s">
        <v>22</v>
      </c>
      <c r="AA1128" s="1" t="s">
        <v>22</v>
      </c>
      <c r="AB1128" s="4" t="s">
        <v>22</v>
      </c>
      <c r="AC1128" s="4" t="s">
        <v>22</v>
      </c>
      <c r="BN1128" s="10" t="str">
        <v>RAFAEL ADVANCED DEFENCE SYSTEMS LTD</v>
      </c>
      <c r="BO1128" t="s">
        <v>4186</v>
      </c>
      <c r="BP1128" cm="1">
        <f t="array" ref="BP1128">SUM(IF(FREQUENCY(IF($R$2:$R$3000=BO1128, MATCH($C$2:$C$3000, $C$2:$C$3000, 0)), ROW($C$2:$C$3000)-ROW($C$2)+1), 1))</f>
        <v>1</v>
      </c>
      <c r="BV1128" t="str">
        <v>RAFAEL ADVANCED DEFENCE SYSTEMS LTD</v>
      </c>
      <c r="BW1128" cm="1">
        <f t="array" ref="BW1128">SUM(--(FREQUENCY(IF($R$2:$R$1538=BV1128, MATCH($C$2:$C$1538, $C$2:$C$1538, 0)), ROW($C$2:$C$1538)-ROW($C$2)+1)&gt;0))</f>
        <v>1</v>
      </c>
    </row>
    <row r="1129" spans="1:75" ht="31.8" customHeight="1" x14ac:dyDescent="0.3">
      <c r="A1129" s="56">
        <v>2</v>
      </c>
      <c r="B1129" s="54" t="s">
        <v>3679</v>
      </c>
      <c r="C1129" s="1" t="s">
        <v>332</v>
      </c>
      <c r="D1129" s="1" t="s">
        <v>333</v>
      </c>
      <c r="E1129" s="1">
        <v>101156032</v>
      </c>
      <c r="F1129" s="21">
        <v>45566</v>
      </c>
      <c r="G1129" s="21">
        <v>47026</v>
      </c>
      <c r="H1129" s="1" t="s">
        <v>22</v>
      </c>
      <c r="I1129" s="1" t="s">
        <v>22</v>
      </c>
      <c r="J1129" s="1" t="s">
        <v>22</v>
      </c>
      <c r="K1129" s="1" t="s">
        <v>22</v>
      </c>
      <c r="L1129" s="1" t="s">
        <v>23</v>
      </c>
      <c r="M1129" s="102" t="s">
        <v>334</v>
      </c>
      <c r="N1129" s="1" t="s">
        <v>335</v>
      </c>
      <c r="O1129" s="1" t="s">
        <v>336</v>
      </c>
      <c r="P1129" s="1" t="s">
        <v>22</v>
      </c>
      <c r="Q1129" s="97">
        <f>IFERROR(INDEX(BP:BP, MATCH(R1129, BN:BN, 0)), "")</f>
        <v>1</v>
      </c>
      <c r="R1129" s="1" t="s">
        <v>343</v>
      </c>
      <c r="S1129" s="1" t="s">
        <v>110</v>
      </c>
      <c r="T1129" s="1" t="s">
        <v>22</v>
      </c>
      <c r="U1129" s="1" t="s">
        <v>22</v>
      </c>
      <c r="V1129" s="1" t="s">
        <v>22</v>
      </c>
      <c r="W1129" s="1" t="s">
        <v>22</v>
      </c>
      <c r="X1129" s="1" t="s">
        <v>22</v>
      </c>
      <c r="Y1129" s="1" t="s">
        <v>22</v>
      </c>
      <c r="Z1129" s="1" t="s">
        <v>22</v>
      </c>
      <c r="AA1129" s="1" t="s">
        <v>22</v>
      </c>
      <c r="AB1129" s="4" t="s">
        <v>22</v>
      </c>
      <c r="AC1129" s="4" t="s">
        <v>22</v>
      </c>
      <c r="BN1129" s="10" t="str">
        <v>RUDER BOSKOVIC INSTITUTE</v>
      </c>
      <c r="BO1129" t="s">
        <v>4187</v>
      </c>
      <c r="BP1129" cm="1">
        <f t="array" ref="BP1129">SUM(IF(FREQUENCY(IF($R$2:$R$3000=BO1129, MATCH($C$2:$C$3000, $C$2:$C$3000, 0)), ROW($C$2:$C$3000)-ROW($C$2)+1), 1))</f>
        <v>1</v>
      </c>
      <c r="BV1129" t="str">
        <v>RUDER BOSKOVIC INSTITUTE</v>
      </c>
      <c r="BW1129" cm="1">
        <f t="array" ref="BW1129">SUM(--(FREQUENCY(IF($R$2:$R$1538=BV1129, MATCH($C$2:$C$1538, $C$2:$C$1538, 0)), ROW($C$2:$C$1538)-ROW($C$2)+1)&gt;0))</f>
        <v>1</v>
      </c>
    </row>
    <row r="1130" spans="1:75" ht="31.8" customHeight="1" x14ac:dyDescent="0.3">
      <c r="A1130" s="56">
        <v>2</v>
      </c>
      <c r="B1130" s="54" t="s">
        <v>3679</v>
      </c>
      <c r="C1130" s="1" t="s">
        <v>332</v>
      </c>
      <c r="D1130" s="1" t="s">
        <v>333</v>
      </c>
      <c r="E1130" s="1">
        <v>101156032</v>
      </c>
      <c r="F1130" s="21">
        <v>45566</v>
      </c>
      <c r="G1130" s="21">
        <v>47026</v>
      </c>
      <c r="H1130" s="1" t="s">
        <v>22</v>
      </c>
      <c r="I1130" s="1" t="s">
        <v>22</v>
      </c>
      <c r="J1130" s="1" t="s">
        <v>22</v>
      </c>
      <c r="K1130" s="1" t="s">
        <v>22</v>
      </c>
      <c r="L1130" s="1" t="s">
        <v>23</v>
      </c>
      <c r="M1130" s="102" t="s">
        <v>334</v>
      </c>
      <c r="N1130" s="1" t="s">
        <v>335</v>
      </c>
      <c r="O1130" s="1" t="s">
        <v>336</v>
      </c>
      <c r="P1130" s="1" t="s">
        <v>22</v>
      </c>
      <c r="Q1130" s="97">
        <f>IFERROR(INDEX(BP:BP, MATCH(R1130, BN:BN, 0)), "")</f>
        <v>1</v>
      </c>
      <c r="R1130" s="1" t="s">
        <v>337</v>
      </c>
      <c r="S1130" s="1" t="s">
        <v>338</v>
      </c>
      <c r="T1130" s="1" t="s">
        <v>22</v>
      </c>
      <c r="U1130" s="1" t="s">
        <v>309</v>
      </c>
      <c r="V1130" s="1" t="s">
        <v>22</v>
      </c>
      <c r="W1130" s="1" t="s">
        <v>339</v>
      </c>
      <c r="X1130" s="1" t="s">
        <v>340</v>
      </c>
      <c r="Y1130" s="1" t="s">
        <v>341</v>
      </c>
      <c r="Z1130" s="1" t="s">
        <v>22</v>
      </c>
      <c r="AA1130" s="1" t="s">
        <v>342</v>
      </c>
      <c r="AB1130" s="4" t="s">
        <v>22</v>
      </c>
      <c r="AC1130" s="4" t="s">
        <v>22</v>
      </c>
      <c r="BN1130" s="10" t="str">
        <v>SOCIEDAD ANONIMA DE ELECTRONICA SUBMARINA SME</v>
      </c>
      <c r="BO1130" t="s">
        <v>4189</v>
      </c>
      <c r="BP1130" cm="1">
        <f t="array" ref="BP1130">SUM(IF(FREQUENCY(IF($R$2:$R$3000=BO1130, MATCH($C$2:$C$3000, $C$2:$C$3000, 0)), ROW($C$2:$C$3000)-ROW($C$2)+1), 1))</f>
        <v>1</v>
      </c>
      <c r="BV1130" t="str">
        <v>SOCIEDAD ANONIMA DE ELECTRONICA SUBMARINA SME</v>
      </c>
      <c r="BW1130" cm="1">
        <f t="array" ref="BW1130">SUM(--(FREQUENCY(IF($R$2:$R$1538=BV1130, MATCH($C$2:$C$1538, $C$2:$C$1538, 0)), ROW($C$2:$C$1538)-ROW($C$2)+1)&gt;0))</f>
        <v>1</v>
      </c>
    </row>
    <row r="1131" spans="1:75" ht="31.8" customHeight="1" x14ac:dyDescent="0.3">
      <c r="A1131" s="56">
        <v>17</v>
      </c>
      <c r="B1131" s="54" t="s">
        <v>3715</v>
      </c>
      <c r="C1131" s="19" t="s">
        <v>2911</v>
      </c>
      <c r="D1131" s="19" t="s">
        <v>2912</v>
      </c>
      <c r="E1131" s="10">
        <v>857796</v>
      </c>
      <c r="F1131" s="11">
        <v>43617</v>
      </c>
      <c r="G1131" s="11">
        <v>44895</v>
      </c>
      <c r="H1131" s="11" t="s">
        <v>2900</v>
      </c>
      <c r="I1131" s="19" t="s">
        <v>3107</v>
      </c>
      <c r="J1131" s="19" t="s">
        <v>3108</v>
      </c>
      <c r="K1131" s="19" t="s">
        <v>2913</v>
      </c>
      <c r="L1131" s="19" t="s">
        <v>1219</v>
      </c>
      <c r="M1131" s="127" t="s">
        <v>2914</v>
      </c>
      <c r="N1131" s="19" t="s">
        <v>1221</v>
      </c>
      <c r="O1131" s="45" t="s">
        <v>3109</v>
      </c>
      <c r="P1131" s="10" t="s">
        <v>457</v>
      </c>
      <c r="Q1131" s="97">
        <f>IFERROR(INDEX(BP:BP, MATCH(R1131, BN:BN, 0)), "")</f>
        <v>1</v>
      </c>
      <c r="R1131" s="10" t="s">
        <v>3152</v>
      </c>
      <c r="S1131" s="10" t="s">
        <v>71</v>
      </c>
      <c r="T1131" s="10" t="s">
        <v>3153</v>
      </c>
      <c r="U1131" s="26" t="s">
        <v>22</v>
      </c>
      <c r="V1131" s="10" t="s">
        <v>3110</v>
      </c>
      <c r="W1131" s="26" t="s">
        <v>22</v>
      </c>
      <c r="X1131" s="10" t="s">
        <v>22</v>
      </c>
      <c r="Y1131" s="10" t="s">
        <v>22</v>
      </c>
      <c r="Z1131" s="26" t="s">
        <v>22</v>
      </c>
      <c r="AA1131" s="26" t="s">
        <v>22</v>
      </c>
      <c r="AB1131" s="4" t="s">
        <v>22</v>
      </c>
      <c r="AC1131" s="4" t="s">
        <v>22</v>
      </c>
      <c r="BN1131" s="10" t="str">
        <v>YPOURGEIO NAFTILIAS KAI NISIOTIKIS POLITIKIS</v>
      </c>
      <c r="BO1131" t="s">
        <v>4191</v>
      </c>
      <c r="BP1131" cm="1">
        <f t="array" ref="BP1131">SUM(IF(FREQUENCY(IF($R$2:$R$3000=BO1131, MATCH($C$2:$C$3000, $C$2:$C$3000, 0)), ROW($C$2:$C$3000)-ROW($C$2)+1), 1))</f>
        <v>1</v>
      </c>
      <c r="BV1131" t="str">
        <v>YPOURGEIO NAFTILIAS KAI NISIOTIKIS POLITIKIS</v>
      </c>
      <c r="BW1131" cm="1">
        <f t="array" ref="BW1131">SUM(--(FREQUENCY(IF($R$2:$R$1538=BV1131, MATCH($C$2:$C$1538, $C$2:$C$1538, 0)), ROW($C$2:$C$1538)-ROW($C$2)+1)&gt;0))</f>
        <v>1</v>
      </c>
    </row>
    <row r="1132" spans="1:75" ht="31.8" customHeight="1" x14ac:dyDescent="0.3">
      <c r="A1132" s="56">
        <v>17</v>
      </c>
      <c r="B1132" s="54" t="s">
        <v>3715</v>
      </c>
      <c r="C1132" s="19" t="s">
        <v>2911</v>
      </c>
      <c r="D1132" s="19" t="s">
        <v>2912</v>
      </c>
      <c r="E1132" s="10">
        <v>857796</v>
      </c>
      <c r="F1132" s="11">
        <v>43617</v>
      </c>
      <c r="G1132" s="11">
        <v>44895</v>
      </c>
      <c r="H1132" s="11" t="s">
        <v>2900</v>
      </c>
      <c r="I1132" s="19" t="s">
        <v>3107</v>
      </c>
      <c r="J1132" s="19" t="s">
        <v>3108</v>
      </c>
      <c r="K1132" s="19" t="s">
        <v>2913</v>
      </c>
      <c r="L1132" s="19" t="s">
        <v>1219</v>
      </c>
      <c r="M1132" s="127" t="s">
        <v>2914</v>
      </c>
      <c r="N1132" s="19" t="s">
        <v>1221</v>
      </c>
      <c r="O1132" s="45" t="s">
        <v>3109</v>
      </c>
      <c r="P1132" s="10" t="s">
        <v>457</v>
      </c>
      <c r="Q1132" s="97">
        <f>IFERROR(INDEX(BP:BP, MATCH(R1132, BN:BN, 0)), "")</f>
        <v>1</v>
      </c>
      <c r="R1132" s="10" t="s">
        <v>3137</v>
      </c>
      <c r="S1132" s="10" t="s">
        <v>188</v>
      </c>
      <c r="T1132" s="10" t="s">
        <v>3138</v>
      </c>
      <c r="U1132" s="26" t="s">
        <v>22</v>
      </c>
      <c r="V1132" s="10" t="s">
        <v>3110</v>
      </c>
      <c r="W1132" s="26" t="s">
        <v>22</v>
      </c>
      <c r="X1132" s="10" t="s">
        <v>22</v>
      </c>
      <c r="Y1132" s="10" t="s">
        <v>22</v>
      </c>
      <c r="Z1132" s="26" t="s">
        <v>22</v>
      </c>
      <c r="AA1132" s="26" t="s">
        <v>22</v>
      </c>
      <c r="AB1132" s="4" t="s">
        <v>22</v>
      </c>
      <c r="AC1132" s="4" t="s">
        <v>22</v>
      </c>
      <c r="BN1132" s="10" t="str">
        <v>FUNDACION AITIIP</v>
      </c>
      <c r="BO1132" t="s">
        <v>4193</v>
      </c>
      <c r="BP1132" cm="1">
        <f t="array" ref="BP1132">SUM(IF(FREQUENCY(IF($R$2:$R$3000=BO1132, MATCH($C$2:$C$3000, $C$2:$C$3000, 0)), ROW($C$2:$C$3000)-ROW($C$2)+1), 1))</f>
        <v>1</v>
      </c>
      <c r="BV1132" t="str">
        <v>FUNDACION AITIIP</v>
      </c>
      <c r="BW1132" cm="1">
        <f t="array" ref="BW1132">SUM(--(FREQUENCY(IF($R$2:$R$1538=BV1132, MATCH($C$2:$C$1538, $C$2:$C$1538, 0)), ROW($C$2:$C$1538)-ROW($C$2)+1)&gt;0))</f>
        <v>1</v>
      </c>
    </row>
    <row r="1133" spans="1:75" ht="31.8" customHeight="1" x14ac:dyDescent="0.3">
      <c r="A1133" s="56">
        <v>17</v>
      </c>
      <c r="B1133" s="54" t="s">
        <v>3715</v>
      </c>
      <c r="C1133" s="19" t="s">
        <v>2911</v>
      </c>
      <c r="D1133" s="19" t="s">
        <v>2912</v>
      </c>
      <c r="E1133" s="10">
        <v>857796</v>
      </c>
      <c r="F1133" s="11">
        <v>43617</v>
      </c>
      <c r="G1133" s="11">
        <v>44895</v>
      </c>
      <c r="H1133" s="11" t="s">
        <v>2900</v>
      </c>
      <c r="I1133" s="19" t="s">
        <v>3107</v>
      </c>
      <c r="J1133" s="19" t="s">
        <v>3108</v>
      </c>
      <c r="K1133" s="19" t="s">
        <v>2913</v>
      </c>
      <c r="L1133" s="19" t="s">
        <v>1219</v>
      </c>
      <c r="M1133" s="127" t="s">
        <v>2914</v>
      </c>
      <c r="N1133" s="19" t="s">
        <v>1221</v>
      </c>
      <c r="O1133" s="45" t="s">
        <v>3109</v>
      </c>
      <c r="P1133" s="10" t="s">
        <v>457</v>
      </c>
      <c r="Q1133" s="97">
        <f>IFERROR(INDEX(BP:BP, MATCH(R1133, BN:BN, 0)), "")</f>
        <v>1</v>
      </c>
      <c r="R1133" s="10" t="s">
        <v>3126</v>
      </c>
      <c r="S1133" s="10" t="s">
        <v>132</v>
      </c>
      <c r="T1133" s="10" t="s">
        <v>3127</v>
      </c>
      <c r="U1133" s="26" t="s">
        <v>22</v>
      </c>
      <c r="V1133" s="10" t="s">
        <v>3110</v>
      </c>
      <c r="W1133" s="26" t="s">
        <v>22</v>
      </c>
      <c r="X1133" s="10" t="s">
        <v>22</v>
      </c>
      <c r="Y1133" s="10" t="s">
        <v>22</v>
      </c>
      <c r="Z1133" s="26" t="s">
        <v>22</v>
      </c>
      <c r="AA1133" s="26" t="s">
        <v>22</v>
      </c>
      <c r="AB1133" s="1" t="s">
        <v>22</v>
      </c>
      <c r="AC1133" s="4" t="s">
        <v>22</v>
      </c>
      <c r="BN1133" s="36" t="str">
        <v>VISCOPIC GMBH</v>
      </c>
      <c r="BO1133" t="s">
        <v>4194</v>
      </c>
      <c r="BP1133" cm="1">
        <f t="array" ref="BP1133">SUM(IF(FREQUENCY(IF($R$2:$R$3000=BO1133, MATCH($C$2:$C$3000, $C$2:$C$3000, 0)), ROW($C$2:$C$3000)-ROW($C$2)+1), 1))</f>
        <v>1</v>
      </c>
      <c r="BV1133" t="str">
        <v>VISCOPIC GMBH</v>
      </c>
      <c r="BW1133" cm="1">
        <f t="array" ref="BW1133">SUM(--(FREQUENCY(IF($R$2:$R$1538=BV1133, MATCH($C$2:$C$1538, $C$2:$C$1538, 0)), ROW($C$2:$C$1538)-ROW($C$2)+1)&gt;0))</f>
        <v>1</v>
      </c>
    </row>
    <row r="1134" spans="1:75" ht="31.8" customHeight="1" x14ac:dyDescent="0.3">
      <c r="A1134" s="56">
        <v>17</v>
      </c>
      <c r="B1134" s="54" t="s">
        <v>3715</v>
      </c>
      <c r="C1134" s="19" t="s">
        <v>2911</v>
      </c>
      <c r="D1134" s="19" t="s">
        <v>2912</v>
      </c>
      <c r="E1134" s="10">
        <v>857796</v>
      </c>
      <c r="F1134" s="11">
        <v>43617</v>
      </c>
      <c r="G1134" s="11">
        <v>44895</v>
      </c>
      <c r="H1134" s="11" t="s">
        <v>2900</v>
      </c>
      <c r="I1134" s="19" t="s">
        <v>3107</v>
      </c>
      <c r="J1134" s="19" t="s">
        <v>3108</v>
      </c>
      <c r="K1134" s="19" t="s">
        <v>2913</v>
      </c>
      <c r="L1134" s="19" t="s">
        <v>1219</v>
      </c>
      <c r="M1134" s="127" t="s">
        <v>2914</v>
      </c>
      <c r="N1134" s="19" t="s">
        <v>1221</v>
      </c>
      <c r="O1134" s="45" t="s">
        <v>3109</v>
      </c>
      <c r="P1134" s="10" t="s">
        <v>457</v>
      </c>
      <c r="Q1134" s="97">
        <f>IFERROR(INDEX(BP:BP, MATCH(R1134, BN:BN, 0)), "")</f>
        <v>1</v>
      </c>
      <c r="R1134" s="10" t="s">
        <v>3150</v>
      </c>
      <c r="S1134" s="10" t="s">
        <v>61</v>
      </c>
      <c r="T1134" s="10" t="s">
        <v>3151</v>
      </c>
      <c r="U1134" s="26" t="s">
        <v>22</v>
      </c>
      <c r="V1134" s="10" t="s">
        <v>3110</v>
      </c>
      <c r="W1134" s="26" t="s">
        <v>22</v>
      </c>
      <c r="X1134" s="10" t="s">
        <v>22</v>
      </c>
      <c r="Y1134" s="10" t="s">
        <v>22</v>
      </c>
      <c r="Z1134" s="26" t="s">
        <v>22</v>
      </c>
      <c r="AA1134" s="26" t="s">
        <v>22</v>
      </c>
      <c r="AB1134" s="4" t="s">
        <v>22</v>
      </c>
      <c r="AC1134" s="4" t="s">
        <v>22</v>
      </c>
      <c r="BN1134" s="36" t="str">
        <v>24SEA</v>
      </c>
      <c r="BO1134" t="s">
        <v>4199</v>
      </c>
      <c r="BP1134" cm="1">
        <f t="array" ref="BP1134">SUM(IF(FREQUENCY(IF($R$2:$R$3000=BO1134, MATCH($C$2:$C$3000, $C$2:$C$3000, 0)), ROW($C$2:$C$3000)-ROW($C$2)+1), 1))</f>
        <v>1</v>
      </c>
      <c r="BV1134" t="str">
        <v>24SEA</v>
      </c>
      <c r="BW1134" cm="1">
        <f t="array" ref="BW1134">SUM(--(FREQUENCY(IF($R$2:$R$1538=BV1134, MATCH($C$2:$C$1538, $C$2:$C$1538, 0)), ROW($C$2:$C$1538)-ROW($C$2)+1)&gt;0))</f>
        <v>1</v>
      </c>
    </row>
    <row r="1135" spans="1:75" ht="31.8" customHeight="1" x14ac:dyDescent="0.3">
      <c r="A1135" s="56">
        <v>17</v>
      </c>
      <c r="B1135" s="54" t="s">
        <v>3715</v>
      </c>
      <c r="C1135" s="19" t="s">
        <v>2911</v>
      </c>
      <c r="D1135" s="19" t="s">
        <v>2912</v>
      </c>
      <c r="E1135" s="10">
        <v>857796</v>
      </c>
      <c r="F1135" s="11">
        <v>43617</v>
      </c>
      <c r="G1135" s="11">
        <v>44895</v>
      </c>
      <c r="H1135" s="11" t="s">
        <v>2900</v>
      </c>
      <c r="I1135" s="19" t="s">
        <v>3107</v>
      </c>
      <c r="J1135" s="19" t="s">
        <v>3108</v>
      </c>
      <c r="K1135" s="19" t="s">
        <v>2913</v>
      </c>
      <c r="L1135" s="19" t="s">
        <v>1219</v>
      </c>
      <c r="M1135" s="127" t="s">
        <v>2914</v>
      </c>
      <c r="N1135" s="19" t="s">
        <v>1221</v>
      </c>
      <c r="O1135" s="45" t="s">
        <v>3109</v>
      </c>
      <c r="P1135" s="10" t="s">
        <v>457</v>
      </c>
      <c r="Q1135" s="97">
        <f>IFERROR(INDEX(BP:BP, MATCH(R1135, BN:BN, 0)), "")</f>
        <v>5</v>
      </c>
      <c r="R1135" s="10" t="s">
        <v>3114</v>
      </c>
      <c r="S1135" s="10" t="s">
        <v>3015</v>
      </c>
      <c r="T1135" s="10" t="s">
        <v>3115</v>
      </c>
      <c r="U1135" s="26" t="s">
        <v>22</v>
      </c>
      <c r="V1135" s="10" t="s">
        <v>3110</v>
      </c>
      <c r="W1135" s="26" t="s">
        <v>22</v>
      </c>
      <c r="X1135" s="10" t="s">
        <v>22</v>
      </c>
      <c r="Y1135" s="10" t="s">
        <v>22</v>
      </c>
      <c r="Z1135" s="26" t="s">
        <v>22</v>
      </c>
      <c r="AA1135" s="26" t="s">
        <v>22</v>
      </c>
      <c r="AB1135" s="4" t="s">
        <v>22</v>
      </c>
      <c r="AC1135" s="4" t="s">
        <v>22</v>
      </c>
      <c r="BN1135" s="36" t="str">
        <v>ALERION TECHNOLOGIES SL</v>
      </c>
      <c r="BO1135" t="s">
        <v>4205</v>
      </c>
      <c r="BP1135" cm="1">
        <f t="array" ref="BP1135">SUM(IF(FREQUENCY(IF($R$2:$R$3000=BO1135, MATCH($C$2:$C$3000, $C$2:$C$3000, 0)), ROW($C$2:$C$3000)-ROW($C$2)+1), 1))</f>
        <v>1</v>
      </c>
      <c r="BV1135" t="str">
        <v>ALERION TECHNOLOGIES SL</v>
      </c>
      <c r="BW1135" cm="1">
        <f t="array" ref="BW1135">SUM(--(FREQUENCY(IF($R$2:$R$1538=BV1135, MATCH($C$2:$C$1538, $C$2:$C$1538, 0)), ROW($C$2:$C$1538)-ROW($C$2)+1)&gt;0))</f>
        <v>1</v>
      </c>
    </row>
    <row r="1136" spans="1:75" ht="31.8" customHeight="1" x14ac:dyDescent="0.3">
      <c r="A1136" s="56">
        <v>17</v>
      </c>
      <c r="B1136" s="54" t="s">
        <v>3715</v>
      </c>
      <c r="C1136" s="19" t="s">
        <v>2911</v>
      </c>
      <c r="D1136" s="19" t="s">
        <v>2912</v>
      </c>
      <c r="E1136" s="10">
        <v>857796</v>
      </c>
      <c r="F1136" s="11">
        <v>43617</v>
      </c>
      <c r="G1136" s="11">
        <v>44895</v>
      </c>
      <c r="H1136" s="11" t="s">
        <v>2900</v>
      </c>
      <c r="I1136" s="19" t="s">
        <v>3107</v>
      </c>
      <c r="J1136" s="19" t="s">
        <v>3108</v>
      </c>
      <c r="K1136" s="19" t="s">
        <v>2913</v>
      </c>
      <c r="L1136" s="19" t="s">
        <v>1219</v>
      </c>
      <c r="M1136" s="127" t="s">
        <v>2914</v>
      </c>
      <c r="N1136" s="19" t="s">
        <v>1221</v>
      </c>
      <c r="O1136" s="45" t="s">
        <v>3109</v>
      </c>
      <c r="P1136" s="10" t="s">
        <v>457</v>
      </c>
      <c r="Q1136" s="97">
        <f>IFERROR(INDEX(BP:BP, MATCH(R1136, BN:BN, 0)), "")</f>
        <v>1</v>
      </c>
      <c r="R1136" s="10" t="s">
        <v>2857</v>
      </c>
      <c r="S1136" s="10" t="s">
        <v>61</v>
      </c>
      <c r="T1136" s="10" t="s">
        <v>3125</v>
      </c>
      <c r="U1136" s="26" t="s">
        <v>22</v>
      </c>
      <c r="V1136" s="10" t="s">
        <v>3110</v>
      </c>
      <c r="W1136" s="26" t="s">
        <v>22</v>
      </c>
      <c r="X1136" s="10" t="s">
        <v>22</v>
      </c>
      <c r="Y1136" s="10" t="s">
        <v>22</v>
      </c>
      <c r="Z1136" s="26" t="s">
        <v>22</v>
      </c>
      <c r="AA1136" s="26" t="s">
        <v>22</v>
      </c>
      <c r="AB1136" s="4" t="s">
        <v>22</v>
      </c>
      <c r="AC1136" s="4" t="s">
        <v>22</v>
      </c>
      <c r="BN1136" s="36" t="str">
        <v>ASOCIACION CENTRO TECNOLOGICO CEIT</v>
      </c>
      <c r="BO1136" t="s">
        <v>4211</v>
      </c>
      <c r="BP1136" cm="1">
        <f t="array" ref="BP1136">SUM(IF(FREQUENCY(IF($R$2:$R$3000=BO1136, MATCH($C$2:$C$3000, $C$2:$C$3000, 0)), ROW($C$2:$C$3000)-ROW($C$2)+1), 1))</f>
        <v>1</v>
      </c>
      <c r="BV1136" t="str">
        <v>ASOCIACION CENTRO TECNOLOGICO CEIT</v>
      </c>
      <c r="BW1136" cm="1">
        <f t="array" ref="BW1136">SUM(--(FREQUENCY(IF($R$2:$R$1538=BV1136, MATCH($C$2:$C$1538, $C$2:$C$1538, 0)), ROW($C$2:$C$1538)-ROW($C$2)+1)&gt;0))</f>
        <v>1</v>
      </c>
    </row>
    <row r="1137" spans="1:75" ht="31.8" customHeight="1" x14ac:dyDescent="0.3">
      <c r="A1137" s="56">
        <v>17</v>
      </c>
      <c r="B1137" s="54" t="s">
        <v>3715</v>
      </c>
      <c r="C1137" s="19" t="s">
        <v>2911</v>
      </c>
      <c r="D1137" s="19" t="s">
        <v>2912</v>
      </c>
      <c r="E1137" s="10">
        <v>857796</v>
      </c>
      <c r="F1137" s="11">
        <v>43617</v>
      </c>
      <c r="G1137" s="11">
        <v>44895</v>
      </c>
      <c r="H1137" s="11" t="s">
        <v>2900</v>
      </c>
      <c r="I1137" s="19" t="s">
        <v>3107</v>
      </c>
      <c r="J1137" s="19" t="s">
        <v>3108</v>
      </c>
      <c r="K1137" s="19" t="s">
        <v>2913</v>
      </c>
      <c r="L1137" s="19" t="s">
        <v>1219</v>
      </c>
      <c r="M1137" s="127" t="s">
        <v>2914</v>
      </c>
      <c r="N1137" s="19" t="s">
        <v>1221</v>
      </c>
      <c r="O1137" s="45" t="s">
        <v>3109</v>
      </c>
      <c r="P1137" s="10" t="s">
        <v>457</v>
      </c>
      <c r="Q1137" s="97">
        <f>IFERROR(INDEX(BP:BP, MATCH(R1137, BN:BN, 0)), "")</f>
        <v>3</v>
      </c>
      <c r="R1137" s="10" t="s">
        <v>3132</v>
      </c>
      <c r="S1137" s="10" t="s">
        <v>1412</v>
      </c>
      <c r="T1137" s="10" t="s">
        <v>3133</v>
      </c>
      <c r="U1137" s="26" t="s">
        <v>22</v>
      </c>
      <c r="V1137" s="10" t="s">
        <v>3110</v>
      </c>
      <c r="W1137" s="26" t="s">
        <v>22</v>
      </c>
      <c r="X1137" s="10" t="s">
        <v>22</v>
      </c>
      <c r="Y1137" s="10" t="s">
        <v>22</v>
      </c>
      <c r="Z1137" s="26" t="s">
        <v>22</v>
      </c>
      <c r="AA1137" s="26" t="s">
        <v>22</v>
      </c>
      <c r="AB1137" s="4" t="s">
        <v>22</v>
      </c>
      <c r="AC1137" s="4" t="s">
        <v>22</v>
      </c>
      <c r="BN1137" s="36" t="str">
        <v>C-CUBE INTERNATIONAL BV</v>
      </c>
      <c r="BO1137" t="s">
        <v>4216</v>
      </c>
      <c r="BP1137" cm="1">
        <f t="array" ref="BP1137">SUM(IF(FREQUENCY(IF($R$2:$R$3000=BO1137, MATCH($C$2:$C$3000, $C$2:$C$3000, 0)), ROW($C$2:$C$3000)-ROW($C$2)+1), 1))</f>
        <v>1</v>
      </c>
      <c r="BV1137" t="str">
        <v>C-CUBE INTERNATIONAL BV</v>
      </c>
      <c r="BW1137" cm="1">
        <f t="array" ref="BW1137">SUM(--(FREQUENCY(IF($R$2:$R$1538=BV1137, MATCH($C$2:$C$1538, $C$2:$C$1538, 0)), ROW($C$2:$C$1538)-ROW($C$2)+1)&gt;0))</f>
        <v>1</v>
      </c>
    </row>
    <row r="1138" spans="1:75" ht="31.8" customHeight="1" x14ac:dyDescent="0.3">
      <c r="A1138" s="56">
        <v>17</v>
      </c>
      <c r="B1138" s="54" t="s">
        <v>3715</v>
      </c>
      <c r="C1138" s="19" t="s">
        <v>2911</v>
      </c>
      <c r="D1138" s="19" t="s">
        <v>2912</v>
      </c>
      <c r="E1138" s="10">
        <v>857796</v>
      </c>
      <c r="F1138" s="11">
        <v>43617</v>
      </c>
      <c r="G1138" s="11">
        <v>44895</v>
      </c>
      <c r="H1138" s="11" t="s">
        <v>2900</v>
      </c>
      <c r="I1138" s="19" t="s">
        <v>3107</v>
      </c>
      <c r="J1138" s="19" t="s">
        <v>3108</v>
      </c>
      <c r="K1138" s="19" t="s">
        <v>2913</v>
      </c>
      <c r="L1138" s="19" t="s">
        <v>1219</v>
      </c>
      <c r="M1138" s="127" t="s">
        <v>2914</v>
      </c>
      <c r="N1138" s="19" t="s">
        <v>1221</v>
      </c>
      <c r="O1138" s="45" t="s">
        <v>3109</v>
      </c>
      <c r="P1138" s="10" t="s">
        <v>457</v>
      </c>
      <c r="Q1138" s="97">
        <f>IFERROR(INDEX(BP:BP, MATCH(R1138, BN:BN, 0)), "")</f>
        <v>3</v>
      </c>
      <c r="R1138" s="10" t="s">
        <v>3132</v>
      </c>
      <c r="S1138" s="10" t="s">
        <v>1412</v>
      </c>
      <c r="T1138" s="10" t="s">
        <v>3173</v>
      </c>
      <c r="U1138" s="26" t="s">
        <v>22</v>
      </c>
      <c r="V1138" s="10" t="s">
        <v>3110</v>
      </c>
      <c r="W1138" s="26" t="s">
        <v>22</v>
      </c>
      <c r="X1138" s="10" t="s">
        <v>22</v>
      </c>
      <c r="Y1138" s="10" t="s">
        <v>22</v>
      </c>
      <c r="Z1138" s="26" t="s">
        <v>22</v>
      </c>
      <c r="AA1138" s="26" t="s">
        <v>22</v>
      </c>
      <c r="AB1138" s="4" t="s">
        <v>22</v>
      </c>
      <c r="AC1138" s="4" t="s">
        <v>22</v>
      </c>
      <c r="BN1138" s="36" t="str">
        <v>CLUSTER DE ENERGIA</v>
      </c>
      <c r="BO1138" t="s">
        <v>4218</v>
      </c>
      <c r="BP1138" cm="1">
        <f t="array" ref="BP1138">SUM(IF(FREQUENCY(IF($R$2:$R$3000=BO1138, MATCH($C$2:$C$3000, $C$2:$C$3000, 0)), ROW($C$2:$C$3000)-ROW($C$2)+1), 1))</f>
        <v>1</v>
      </c>
      <c r="BV1138" t="str">
        <v>CLUSTER DE ENERGIA</v>
      </c>
      <c r="BW1138" cm="1">
        <f t="array" ref="BW1138">SUM(--(FREQUENCY(IF($R$2:$R$1538=BV1138, MATCH($C$2:$C$1538, $C$2:$C$1538, 0)), ROW($C$2:$C$1538)-ROW($C$2)+1)&gt;0))</f>
        <v>1</v>
      </c>
    </row>
    <row r="1139" spans="1:75" ht="31.8" customHeight="1" x14ac:dyDescent="0.3">
      <c r="A1139" s="56">
        <v>17</v>
      </c>
      <c r="B1139" s="54" t="s">
        <v>3715</v>
      </c>
      <c r="C1139" s="19" t="s">
        <v>2911</v>
      </c>
      <c r="D1139" s="19" t="s">
        <v>2912</v>
      </c>
      <c r="E1139" s="10">
        <v>857796</v>
      </c>
      <c r="F1139" s="11">
        <v>43617</v>
      </c>
      <c r="G1139" s="11">
        <v>44895</v>
      </c>
      <c r="H1139" s="11" t="s">
        <v>2900</v>
      </c>
      <c r="I1139" s="19" t="s">
        <v>3107</v>
      </c>
      <c r="J1139" s="19" t="s">
        <v>3108</v>
      </c>
      <c r="K1139" s="19" t="s">
        <v>2913</v>
      </c>
      <c r="L1139" s="19" t="s">
        <v>1219</v>
      </c>
      <c r="M1139" s="127" t="s">
        <v>2914</v>
      </c>
      <c r="N1139" s="19" t="s">
        <v>1221</v>
      </c>
      <c r="O1139" s="45" t="s">
        <v>3109</v>
      </c>
      <c r="P1139" s="10" t="s">
        <v>457</v>
      </c>
      <c r="Q1139" s="97">
        <f>IFERROR(INDEX(BP:BP, MATCH(R1139, BN:BN, 0)), "")</f>
        <v>1</v>
      </c>
      <c r="R1139" s="10" t="s">
        <v>3139</v>
      </c>
      <c r="S1139" s="10" t="s">
        <v>318</v>
      </c>
      <c r="T1139" s="10" t="s">
        <v>3140</v>
      </c>
      <c r="U1139" s="26" t="s">
        <v>22</v>
      </c>
      <c r="V1139" s="10" t="s">
        <v>3110</v>
      </c>
      <c r="W1139" s="26" t="s">
        <v>22</v>
      </c>
      <c r="X1139" s="10" t="s">
        <v>22</v>
      </c>
      <c r="Y1139" s="10" t="s">
        <v>22</v>
      </c>
      <c r="Z1139" s="26" t="s">
        <v>22</v>
      </c>
      <c r="AA1139" s="26" t="s">
        <v>22</v>
      </c>
      <c r="AB1139" s="4" t="s">
        <v>22</v>
      </c>
      <c r="AC1139" s="4" t="s">
        <v>22</v>
      </c>
      <c r="BN1139" s="36" t="str">
        <v>FLANDERS MAKE</v>
      </c>
      <c r="BO1139" t="s">
        <v>4220</v>
      </c>
      <c r="BP1139" cm="1">
        <f t="array" ref="BP1139">SUM(IF(FREQUENCY(IF($R$2:$R$3000=BO1139, MATCH($C$2:$C$3000, $C$2:$C$3000, 0)), ROW($C$2:$C$3000)-ROW($C$2)+1), 1))</f>
        <v>1</v>
      </c>
      <c r="BV1139" t="str">
        <v>FLANDERS MAKE</v>
      </c>
    </row>
    <row r="1140" spans="1:75" ht="31.8" customHeight="1" x14ac:dyDescent="0.3">
      <c r="A1140" s="56">
        <v>17</v>
      </c>
      <c r="B1140" s="54" t="s">
        <v>3715</v>
      </c>
      <c r="C1140" s="19" t="s">
        <v>2911</v>
      </c>
      <c r="D1140" s="19" t="s">
        <v>2912</v>
      </c>
      <c r="E1140" s="10">
        <v>857796</v>
      </c>
      <c r="F1140" s="11">
        <v>43617</v>
      </c>
      <c r="G1140" s="11">
        <v>44895</v>
      </c>
      <c r="H1140" s="11" t="s">
        <v>2900</v>
      </c>
      <c r="I1140" s="19" t="s">
        <v>3107</v>
      </c>
      <c r="J1140" s="19" t="s">
        <v>3108</v>
      </c>
      <c r="K1140" s="19" t="s">
        <v>2913</v>
      </c>
      <c r="L1140" s="19" t="s">
        <v>1219</v>
      </c>
      <c r="M1140" s="127" t="s">
        <v>2914</v>
      </c>
      <c r="N1140" s="19" t="s">
        <v>1221</v>
      </c>
      <c r="O1140" s="45" t="s">
        <v>3109</v>
      </c>
      <c r="P1140" s="10" t="s">
        <v>457</v>
      </c>
      <c r="Q1140" s="97">
        <f>IFERROR(INDEX(BP:BP, MATCH(R1140, BN:BN, 0)), "")</f>
        <v>1</v>
      </c>
      <c r="R1140" s="10" t="s">
        <v>2843</v>
      </c>
      <c r="S1140" s="10" t="s">
        <v>38</v>
      </c>
      <c r="T1140" s="10" t="s">
        <v>3149</v>
      </c>
      <c r="U1140" s="26" t="s">
        <v>22</v>
      </c>
      <c r="V1140" s="10" t="s">
        <v>3110</v>
      </c>
      <c r="W1140" s="26" t="s">
        <v>22</v>
      </c>
      <c r="X1140" s="10" t="s">
        <v>22</v>
      </c>
      <c r="Y1140" s="10" t="s">
        <v>22</v>
      </c>
      <c r="Z1140" s="26" t="s">
        <v>22</v>
      </c>
      <c r="AA1140" s="26" t="s">
        <v>22</v>
      </c>
      <c r="AB1140" s="4" t="s">
        <v>22</v>
      </c>
      <c r="AC1140" s="4" t="s">
        <v>22</v>
      </c>
      <c r="BN1140" s="36" t="str">
        <v>NORTHER</v>
      </c>
      <c r="BO1140" t="s">
        <v>4222</v>
      </c>
      <c r="BP1140" cm="1">
        <f t="array" ref="BP1140">SUM(IF(FREQUENCY(IF($R$2:$R$3000=BO1140, MATCH($C$2:$C$3000, $C$2:$C$3000, 0)), ROW($C$2:$C$3000)-ROW($C$2)+1), 1))</f>
        <v>1</v>
      </c>
      <c r="BV1140" t="str">
        <v>NORTHER</v>
      </c>
    </row>
    <row r="1141" spans="1:75" ht="31.8" customHeight="1" x14ac:dyDescent="0.3">
      <c r="A1141" s="56">
        <v>17</v>
      </c>
      <c r="B1141" s="54" t="s">
        <v>3715</v>
      </c>
      <c r="C1141" s="19" t="s">
        <v>2911</v>
      </c>
      <c r="D1141" s="19" t="s">
        <v>2912</v>
      </c>
      <c r="E1141" s="10">
        <v>857796</v>
      </c>
      <c r="F1141" s="11">
        <v>43617</v>
      </c>
      <c r="G1141" s="11">
        <v>44895</v>
      </c>
      <c r="H1141" s="11" t="s">
        <v>2900</v>
      </c>
      <c r="I1141" s="19" t="s">
        <v>3107</v>
      </c>
      <c r="J1141" s="19" t="s">
        <v>3108</v>
      </c>
      <c r="K1141" s="19" t="s">
        <v>2913</v>
      </c>
      <c r="L1141" s="19" t="s">
        <v>1219</v>
      </c>
      <c r="M1141" s="127" t="s">
        <v>2914</v>
      </c>
      <c r="N1141" s="19" t="s">
        <v>1221</v>
      </c>
      <c r="O1141" s="45" t="s">
        <v>3109</v>
      </c>
      <c r="P1141" s="10" t="s">
        <v>457</v>
      </c>
      <c r="Q1141" s="97">
        <f>IFERROR(INDEX(BP:BP, MATCH(R1141, BN:BN, 0)), "")</f>
        <v>1</v>
      </c>
      <c r="R1141" s="10" t="s">
        <v>3141</v>
      </c>
      <c r="S1141" s="10" t="s">
        <v>38</v>
      </c>
      <c r="T1141" s="10" t="s">
        <v>3142</v>
      </c>
      <c r="U1141" s="26" t="s">
        <v>22</v>
      </c>
      <c r="V1141" s="10" t="s">
        <v>3110</v>
      </c>
      <c r="W1141" s="26" t="s">
        <v>22</v>
      </c>
      <c r="X1141" s="10" t="s">
        <v>22</v>
      </c>
      <c r="Y1141" s="10" t="s">
        <v>22</v>
      </c>
      <c r="Z1141" s="26" t="s">
        <v>22</v>
      </c>
      <c r="AA1141" s="26" t="s">
        <v>22</v>
      </c>
      <c r="AB1141" s="4" t="s">
        <v>22</v>
      </c>
      <c r="AC1141" s="4" t="s">
        <v>22</v>
      </c>
      <c r="BN1141" s="36" t="str">
        <v>SIRRIS HET COLLECTIEF CENTRUM VAN DE TECHNOLOGISCHE INDUSTRIE</v>
      </c>
      <c r="BO1141" t="s">
        <v>4224</v>
      </c>
      <c r="BP1141" cm="1">
        <f t="array" ref="BP1141">SUM(IF(FREQUENCY(IF($R$2:$R$3000=BO1141, MATCH($C$2:$C$3000, $C$2:$C$3000, 0)), ROW($C$2:$C$3000)-ROW($C$2)+1), 1))</f>
        <v>1</v>
      </c>
    </row>
    <row r="1142" spans="1:75" ht="31.8" customHeight="1" x14ac:dyDescent="0.3">
      <c r="A1142" s="56">
        <v>17</v>
      </c>
      <c r="B1142" s="54" t="s">
        <v>3715</v>
      </c>
      <c r="C1142" s="19" t="s">
        <v>2911</v>
      </c>
      <c r="D1142" s="19" t="s">
        <v>2912</v>
      </c>
      <c r="E1142" s="10">
        <v>857796</v>
      </c>
      <c r="F1142" s="11">
        <v>43617</v>
      </c>
      <c r="G1142" s="11">
        <v>44895</v>
      </c>
      <c r="H1142" s="11" t="s">
        <v>2900</v>
      </c>
      <c r="I1142" s="19" t="s">
        <v>3107</v>
      </c>
      <c r="J1142" s="19" t="s">
        <v>3108</v>
      </c>
      <c r="K1142" s="19" t="s">
        <v>2913</v>
      </c>
      <c r="L1142" s="19" t="s">
        <v>1219</v>
      </c>
      <c r="M1142" s="127" t="s">
        <v>2914</v>
      </c>
      <c r="N1142" s="19" t="s">
        <v>1221</v>
      </c>
      <c r="O1142" s="45" t="s">
        <v>3109</v>
      </c>
      <c r="P1142" s="10" t="s">
        <v>457</v>
      </c>
      <c r="Q1142" s="97">
        <f>IFERROR(INDEX(BP:BP, MATCH(R1142, BN:BN, 0)), "")</f>
        <v>1</v>
      </c>
      <c r="R1142" s="10" t="s">
        <v>3121</v>
      </c>
      <c r="S1142" s="10" t="s">
        <v>256</v>
      </c>
      <c r="T1142" s="10" t="s">
        <v>3122</v>
      </c>
      <c r="U1142" s="26" t="s">
        <v>22</v>
      </c>
      <c r="V1142" s="10" t="s">
        <v>3110</v>
      </c>
      <c r="W1142" s="26" t="s">
        <v>22</v>
      </c>
      <c r="X1142" s="10" t="s">
        <v>22</v>
      </c>
      <c r="Y1142" s="10" t="s">
        <v>22</v>
      </c>
      <c r="Z1142" s="26" t="s">
        <v>22</v>
      </c>
      <c r="AA1142" s="26" t="s">
        <v>22</v>
      </c>
      <c r="AB1142" s="4" t="s">
        <v>22</v>
      </c>
      <c r="AC1142" s="4" t="s">
        <v>22</v>
      </c>
      <c r="BN1142" s="36" t="str">
        <v>TECNICAS Y SERVICIOS DE INGENIERÃA, S.L.</v>
      </c>
      <c r="BO1142" t="s">
        <v>4226</v>
      </c>
      <c r="BP1142" cm="1">
        <f t="array" ref="BP1142">SUM(IF(FREQUENCY(IF($R$2:$R$3000=BO1142, MATCH($C$2:$C$3000, $C$2:$C$3000, 0)), ROW($C$2:$C$3000)-ROW($C$2)+1), 1))</f>
        <v>1</v>
      </c>
    </row>
    <row r="1143" spans="1:75" ht="31.8" customHeight="1" x14ac:dyDescent="0.3">
      <c r="A1143" s="56">
        <v>17</v>
      </c>
      <c r="B1143" s="54" t="s">
        <v>3715</v>
      </c>
      <c r="C1143" s="19" t="s">
        <v>2911</v>
      </c>
      <c r="D1143" s="19" t="s">
        <v>2912</v>
      </c>
      <c r="E1143" s="10">
        <v>857796</v>
      </c>
      <c r="F1143" s="11">
        <v>43617</v>
      </c>
      <c r="G1143" s="11">
        <v>44895</v>
      </c>
      <c r="H1143" s="11" t="s">
        <v>2900</v>
      </c>
      <c r="I1143" s="19" t="s">
        <v>3107</v>
      </c>
      <c r="J1143" s="19" t="s">
        <v>3108</v>
      </c>
      <c r="K1143" s="19" t="s">
        <v>2913</v>
      </c>
      <c r="L1143" s="19" t="s">
        <v>1219</v>
      </c>
      <c r="M1143" s="127" t="s">
        <v>2914</v>
      </c>
      <c r="N1143" s="19" t="s">
        <v>1221</v>
      </c>
      <c r="O1143" s="45" t="s">
        <v>3109</v>
      </c>
      <c r="P1143" s="10" t="s">
        <v>457</v>
      </c>
      <c r="Q1143" s="97">
        <f>IFERROR(INDEX(BP:BP, MATCH(R1143, BN:BN, 0)), "")</f>
        <v>1</v>
      </c>
      <c r="R1143" s="10" t="s">
        <v>3169</v>
      </c>
      <c r="S1143" s="10" t="s">
        <v>256</v>
      </c>
      <c r="T1143" s="10" t="s">
        <v>3170</v>
      </c>
      <c r="U1143" s="26" t="s">
        <v>22</v>
      </c>
      <c r="V1143" s="10" t="s">
        <v>3110</v>
      </c>
      <c r="W1143" s="26" t="s">
        <v>22</v>
      </c>
      <c r="X1143" s="10" t="s">
        <v>22</v>
      </c>
      <c r="Y1143" s="10" t="s">
        <v>22</v>
      </c>
      <c r="Z1143" s="26" t="s">
        <v>22</v>
      </c>
      <c r="AA1143" s="26" t="s">
        <v>22</v>
      </c>
      <c r="AB1143" s="4" t="s">
        <v>22</v>
      </c>
      <c r="AC1143" s="4" t="s">
        <v>22</v>
      </c>
      <c r="BN1143" s="36" t="str">
        <v>WOLFEL ENGINEERING GMBH + CO. KG</v>
      </c>
      <c r="BO1143" t="s">
        <v>4227</v>
      </c>
      <c r="BP1143" cm="1">
        <f t="array" ref="BP1143">SUM(IF(FREQUENCY(IF($R$2:$R$3000=BO1143, MATCH($C$2:$C$3000, $C$2:$C$3000, 0)), ROW($C$2:$C$3000)-ROW($C$2)+1), 1))</f>
        <v>1</v>
      </c>
    </row>
    <row r="1144" spans="1:75" ht="31.8" customHeight="1" x14ac:dyDescent="0.3">
      <c r="A1144" s="56">
        <v>17</v>
      </c>
      <c r="B1144" s="54" t="s">
        <v>3715</v>
      </c>
      <c r="C1144" s="19" t="s">
        <v>2911</v>
      </c>
      <c r="D1144" s="19" t="s">
        <v>2912</v>
      </c>
      <c r="E1144" s="10">
        <v>857796</v>
      </c>
      <c r="F1144" s="11">
        <v>43617</v>
      </c>
      <c r="G1144" s="11">
        <v>44895</v>
      </c>
      <c r="H1144" s="11" t="s">
        <v>2900</v>
      </c>
      <c r="I1144" s="19" t="s">
        <v>3107</v>
      </c>
      <c r="J1144" s="19" t="s">
        <v>3108</v>
      </c>
      <c r="K1144" s="19" t="s">
        <v>2913</v>
      </c>
      <c r="L1144" s="19" t="s">
        <v>1219</v>
      </c>
      <c r="M1144" s="127" t="s">
        <v>2914</v>
      </c>
      <c r="N1144" s="19" t="s">
        <v>1221</v>
      </c>
      <c r="O1144" s="45" t="s">
        <v>3109</v>
      </c>
      <c r="P1144" s="10" t="s">
        <v>457</v>
      </c>
      <c r="Q1144" s="97">
        <f>IFERROR(INDEX(BP:BP, MATCH(R1144, BN:BN, 0)), "")</f>
        <v>1</v>
      </c>
      <c r="R1144" s="10" t="s">
        <v>3130</v>
      </c>
      <c r="S1144" s="10" t="s">
        <v>47</v>
      </c>
      <c r="T1144" s="10" t="s">
        <v>3131</v>
      </c>
      <c r="U1144" s="26" t="s">
        <v>22</v>
      </c>
      <c r="V1144" s="10" t="s">
        <v>3110</v>
      </c>
      <c r="W1144" s="26" t="s">
        <v>22</v>
      </c>
      <c r="X1144" s="10" t="s">
        <v>22</v>
      </c>
      <c r="Y1144" s="10" t="s">
        <v>22</v>
      </c>
      <c r="Z1144" s="26" t="s">
        <v>22</v>
      </c>
      <c r="AA1144" s="26" t="s">
        <v>22</v>
      </c>
      <c r="AB1144" s="4" t="s">
        <v>22</v>
      </c>
      <c r="AC1144" s="4" t="s">
        <v>22</v>
      </c>
      <c r="BN1144" s="36">
        <v>0</v>
      </c>
      <c r="BO1144">
        <v>0</v>
      </c>
      <c r="BP1144" t="e" cm="1">
        <f t="array" ref="BP1144">SUM(IF(FREQUENCY(IF($R$2:$R$3000=BO1144, MATCH($C$2:$C$3000, $C$2:$C$3000, 0)), ROW($C$2:$C$3000)-ROW($C$2)+1), 1))</f>
        <v>#N/A</v>
      </c>
    </row>
    <row r="1145" spans="1:75" ht="31.8" customHeight="1" x14ac:dyDescent="0.3">
      <c r="A1145" s="56">
        <v>17</v>
      </c>
      <c r="B1145" s="54" t="s">
        <v>3715</v>
      </c>
      <c r="C1145" s="19" t="s">
        <v>2911</v>
      </c>
      <c r="D1145" s="19" t="s">
        <v>2912</v>
      </c>
      <c r="E1145" s="10">
        <v>857796</v>
      </c>
      <c r="F1145" s="11">
        <v>43617</v>
      </c>
      <c r="G1145" s="11">
        <v>44895</v>
      </c>
      <c r="H1145" s="11" t="s">
        <v>2900</v>
      </c>
      <c r="I1145" s="19" t="s">
        <v>3107</v>
      </c>
      <c r="J1145" s="19" t="s">
        <v>3108</v>
      </c>
      <c r="K1145" s="19" t="s">
        <v>2913</v>
      </c>
      <c r="L1145" s="19" t="s">
        <v>1219</v>
      </c>
      <c r="M1145" s="127" t="s">
        <v>2914</v>
      </c>
      <c r="N1145" s="19" t="s">
        <v>1221</v>
      </c>
      <c r="O1145" s="45" t="s">
        <v>3109</v>
      </c>
      <c r="P1145" s="10" t="s">
        <v>457</v>
      </c>
      <c r="Q1145" s="97">
        <f>IFERROR(INDEX(BP:BP, MATCH(R1145, BN:BN, 0)), "")</f>
        <v>2</v>
      </c>
      <c r="R1145" s="10" t="s">
        <v>3128</v>
      </c>
      <c r="S1145" s="10" t="s">
        <v>123</v>
      </c>
      <c r="T1145" s="10" t="s">
        <v>3129</v>
      </c>
      <c r="U1145" s="26" t="s">
        <v>22</v>
      </c>
      <c r="V1145" s="10" t="s">
        <v>3110</v>
      </c>
      <c r="W1145" s="26" t="s">
        <v>22</v>
      </c>
      <c r="X1145" s="10" t="s">
        <v>22</v>
      </c>
      <c r="Y1145" s="10" t="s">
        <v>22</v>
      </c>
      <c r="Z1145" s="26" t="s">
        <v>22</v>
      </c>
      <c r="AA1145" s="26" t="s">
        <v>22</v>
      </c>
      <c r="AB1145" s="4" t="s">
        <v>22</v>
      </c>
      <c r="AC1145" s="4" t="s">
        <v>22</v>
      </c>
      <c r="BN1145" s="1"/>
    </row>
    <row r="1146" spans="1:75" ht="31.8" customHeight="1" x14ac:dyDescent="0.3">
      <c r="A1146" s="56">
        <v>17</v>
      </c>
      <c r="B1146" s="54" t="s">
        <v>3715</v>
      </c>
      <c r="C1146" s="19" t="s">
        <v>2911</v>
      </c>
      <c r="D1146" s="19" t="s">
        <v>2912</v>
      </c>
      <c r="E1146" s="10">
        <v>857796</v>
      </c>
      <c r="F1146" s="11">
        <v>43617</v>
      </c>
      <c r="G1146" s="11">
        <v>44895</v>
      </c>
      <c r="H1146" s="11" t="s">
        <v>2900</v>
      </c>
      <c r="I1146" s="19" t="s">
        <v>3107</v>
      </c>
      <c r="J1146" s="19" t="s">
        <v>3108</v>
      </c>
      <c r="K1146" s="19" t="s">
        <v>2913</v>
      </c>
      <c r="L1146" s="19" t="s">
        <v>1219</v>
      </c>
      <c r="M1146" s="127" t="s">
        <v>2914</v>
      </c>
      <c r="N1146" s="19" t="s">
        <v>1221</v>
      </c>
      <c r="O1146" s="45" t="s">
        <v>3109</v>
      </c>
      <c r="P1146" s="10" t="s">
        <v>689</v>
      </c>
      <c r="Q1146" s="97">
        <f>IFERROR(INDEX(BP:BP, MATCH(R1146, BN:BN, 0)), "")</f>
        <v>1</v>
      </c>
      <c r="R1146" s="10" t="s">
        <v>3166</v>
      </c>
      <c r="S1146" s="10" t="s">
        <v>121</v>
      </c>
      <c r="T1146" s="10" t="s">
        <v>3167</v>
      </c>
      <c r="U1146" s="26" t="s">
        <v>22</v>
      </c>
      <c r="V1146" s="10" t="s">
        <v>3110</v>
      </c>
      <c r="W1146" s="26" t="s">
        <v>22</v>
      </c>
      <c r="X1146" s="10" t="s">
        <v>22</v>
      </c>
      <c r="Y1146" s="10" t="s">
        <v>22</v>
      </c>
      <c r="Z1146" s="26" t="s">
        <v>22</v>
      </c>
      <c r="AA1146" s="26" t="s">
        <v>22</v>
      </c>
      <c r="AB1146" s="4" t="s">
        <v>22</v>
      </c>
      <c r="AC1146" s="4" t="s">
        <v>22</v>
      </c>
      <c r="BN1146" s="36"/>
    </row>
    <row r="1147" spans="1:75" ht="31.8" customHeight="1" x14ac:dyDescent="0.3">
      <c r="A1147" s="56">
        <v>17</v>
      </c>
      <c r="B1147" s="54" t="s">
        <v>3715</v>
      </c>
      <c r="C1147" s="19" t="s">
        <v>2911</v>
      </c>
      <c r="D1147" s="19" t="s">
        <v>2912</v>
      </c>
      <c r="E1147" s="10">
        <v>857796</v>
      </c>
      <c r="F1147" s="11">
        <v>43617</v>
      </c>
      <c r="G1147" s="11">
        <v>44895</v>
      </c>
      <c r="H1147" s="11" t="s">
        <v>2900</v>
      </c>
      <c r="I1147" s="19" t="s">
        <v>3107</v>
      </c>
      <c r="J1147" s="19" t="s">
        <v>3108</v>
      </c>
      <c r="K1147" s="19" t="s">
        <v>2913</v>
      </c>
      <c r="L1147" s="19" t="s">
        <v>1219</v>
      </c>
      <c r="M1147" s="127" t="s">
        <v>2914</v>
      </c>
      <c r="N1147" s="19" t="s">
        <v>1221</v>
      </c>
      <c r="O1147" s="45" t="s">
        <v>3109</v>
      </c>
      <c r="P1147" s="10" t="s">
        <v>457</v>
      </c>
      <c r="Q1147" s="97">
        <f>IFERROR(INDEX(BP:BP, MATCH(R1147, BN:BN, 0)), "")</f>
        <v>4</v>
      </c>
      <c r="R1147" s="10" t="s">
        <v>3111</v>
      </c>
      <c r="S1147" s="10" t="s">
        <v>61</v>
      </c>
      <c r="T1147" s="10" t="s">
        <v>3112</v>
      </c>
      <c r="U1147" s="26" t="s">
        <v>22</v>
      </c>
      <c r="V1147" s="10" t="s">
        <v>3110</v>
      </c>
      <c r="W1147" s="26" t="s">
        <v>22</v>
      </c>
      <c r="X1147" s="10" t="s">
        <v>22</v>
      </c>
      <c r="Y1147" s="10" t="s">
        <v>22</v>
      </c>
      <c r="Z1147" s="26" t="s">
        <v>22</v>
      </c>
      <c r="AA1147" s="26" t="s">
        <v>22</v>
      </c>
      <c r="AB1147" s="4" t="s">
        <v>22</v>
      </c>
      <c r="AC1147" s="25" t="s">
        <v>2949</v>
      </c>
      <c r="BN1147" s="36"/>
    </row>
    <row r="1148" spans="1:75" ht="31.8" customHeight="1" x14ac:dyDescent="0.3">
      <c r="A1148" s="56">
        <v>17</v>
      </c>
      <c r="B1148" s="54" t="s">
        <v>3715</v>
      </c>
      <c r="C1148" s="19" t="s">
        <v>2911</v>
      </c>
      <c r="D1148" s="19" t="s">
        <v>2912</v>
      </c>
      <c r="E1148" s="10">
        <v>857796</v>
      </c>
      <c r="F1148" s="11">
        <v>43617</v>
      </c>
      <c r="G1148" s="11">
        <v>44895</v>
      </c>
      <c r="H1148" s="11" t="s">
        <v>2900</v>
      </c>
      <c r="I1148" s="19" t="s">
        <v>3107</v>
      </c>
      <c r="J1148" s="19" t="s">
        <v>3108</v>
      </c>
      <c r="K1148" s="19" t="s">
        <v>2913</v>
      </c>
      <c r="L1148" s="19" t="s">
        <v>1219</v>
      </c>
      <c r="M1148" s="127" t="s">
        <v>2914</v>
      </c>
      <c r="N1148" s="19" t="s">
        <v>1221</v>
      </c>
      <c r="O1148" s="45" t="s">
        <v>3109</v>
      </c>
      <c r="P1148" s="10" t="s">
        <v>457</v>
      </c>
      <c r="Q1148" s="97">
        <f>IFERROR(INDEX(BP:BP, MATCH(R1148, BN:BN, 0)), "")</f>
        <v>1</v>
      </c>
      <c r="R1148" s="10" t="s">
        <v>3156</v>
      </c>
      <c r="S1148" s="10" t="s">
        <v>61</v>
      </c>
      <c r="T1148" s="10" t="s">
        <v>3157</v>
      </c>
      <c r="U1148" s="26" t="s">
        <v>22</v>
      </c>
      <c r="V1148" s="10" t="s">
        <v>3110</v>
      </c>
      <c r="W1148" s="26" t="s">
        <v>22</v>
      </c>
      <c r="X1148" s="10" t="s">
        <v>22</v>
      </c>
      <c r="Y1148" s="10" t="s">
        <v>22</v>
      </c>
      <c r="Z1148" s="26" t="s">
        <v>22</v>
      </c>
      <c r="AA1148" s="26" t="s">
        <v>22</v>
      </c>
      <c r="AB1148" s="4" t="s">
        <v>22</v>
      </c>
      <c r="AC1148" s="4" t="s">
        <v>22</v>
      </c>
      <c r="BN1148" s="36"/>
    </row>
    <row r="1149" spans="1:75" ht="31.8" customHeight="1" x14ac:dyDescent="0.3">
      <c r="A1149" s="56">
        <v>17</v>
      </c>
      <c r="B1149" s="54" t="s">
        <v>3715</v>
      </c>
      <c r="C1149" s="19" t="s">
        <v>2911</v>
      </c>
      <c r="D1149" s="19" t="s">
        <v>2912</v>
      </c>
      <c r="E1149" s="10">
        <v>857796</v>
      </c>
      <c r="F1149" s="11">
        <v>43617</v>
      </c>
      <c r="G1149" s="11">
        <v>44895</v>
      </c>
      <c r="H1149" s="11" t="s">
        <v>2900</v>
      </c>
      <c r="I1149" s="19" t="s">
        <v>3107</v>
      </c>
      <c r="J1149" s="19" t="s">
        <v>3108</v>
      </c>
      <c r="K1149" s="19" t="s">
        <v>2913</v>
      </c>
      <c r="L1149" s="19" t="s">
        <v>1219</v>
      </c>
      <c r="M1149" s="127" t="s">
        <v>2914</v>
      </c>
      <c r="N1149" s="19" t="s">
        <v>1221</v>
      </c>
      <c r="O1149" s="45" t="s">
        <v>3109</v>
      </c>
      <c r="P1149" s="10" t="s">
        <v>457</v>
      </c>
      <c r="Q1149" s="97">
        <f>IFERROR(INDEX(BP:BP, MATCH(R1149, BN:BN, 0)), "")</f>
        <v>1</v>
      </c>
      <c r="R1149" s="10" t="s">
        <v>3116</v>
      </c>
      <c r="S1149" s="10" t="s">
        <v>38</v>
      </c>
      <c r="T1149" s="10" t="s">
        <v>3117</v>
      </c>
      <c r="U1149" s="26" t="s">
        <v>22</v>
      </c>
      <c r="V1149" s="10" t="s">
        <v>3110</v>
      </c>
      <c r="W1149" s="26" t="s">
        <v>22</v>
      </c>
      <c r="X1149" s="10" t="s">
        <v>22</v>
      </c>
      <c r="Y1149" s="10" t="s">
        <v>22</v>
      </c>
      <c r="Z1149" s="26" t="s">
        <v>22</v>
      </c>
      <c r="AA1149" s="26" t="s">
        <v>22</v>
      </c>
      <c r="AB1149" s="4" t="s">
        <v>22</v>
      </c>
      <c r="AC1149" s="4" t="s">
        <v>22</v>
      </c>
      <c r="BN1149" s="36"/>
    </row>
    <row r="1150" spans="1:75" ht="31.8" customHeight="1" x14ac:dyDescent="0.3">
      <c r="A1150" s="56">
        <v>17</v>
      </c>
      <c r="B1150" s="54" t="s">
        <v>3715</v>
      </c>
      <c r="C1150" s="19" t="s">
        <v>2911</v>
      </c>
      <c r="D1150" s="19" t="s">
        <v>2912</v>
      </c>
      <c r="E1150" s="10">
        <v>857796</v>
      </c>
      <c r="F1150" s="11">
        <v>43617</v>
      </c>
      <c r="G1150" s="11">
        <v>44895</v>
      </c>
      <c r="H1150" s="11" t="s">
        <v>2900</v>
      </c>
      <c r="I1150" s="19" t="s">
        <v>3107</v>
      </c>
      <c r="J1150" s="19" t="s">
        <v>3108</v>
      </c>
      <c r="K1150" s="19" t="s">
        <v>2913</v>
      </c>
      <c r="L1150" s="19" t="s">
        <v>1219</v>
      </c>
      <c r="M1150" s="127" t="s">
        <v>2914</v>
      </c>
      <c r="N1150" s="19" t="s">
        <v>1221</v>
      </c>
      <c r="O1150" s="45" t="s">
        <v>3109</v>
      </c>
      <c r="P1150" s="10" t="s">
        <v>457</v>
      </c>
      <c r="Q1150" s="97">
        <f>IFERROR(INDEX(BP:BP, MATCH(R1150, BN:BN, 0)), "")</f>
        <v>1</v>
      </c>
      <c r="R1150" s="10" t="s">
        <v>3147</v>
      </c>
      <c r="S1150" s="10" t="s">
        <v>61</v>
      </c>
      <c r="T1150" s="10" t="s">
        <v>3148</v>
      </c>
      <c r="U1150" s="26" t="s">
        <v>22</v>
      </c>
      <c r="V1150" s="10" t="s">
        <v>3110</v>
      </c>
      <c r="W1150" s="26" t="s">
        <v>22</v>
      </c>
      <c r="X1150" s="10" t="s">
        <v>22</v>
      </c>
      <c r="Y1150" s="10" t="s">
        <v>22</v>
      </c>
      <c r="Z1150" s="26" t="s">
        <v>22</v>
      </c>
      <c r="AA1150" s="26" t="s">
        <v>22</v>
      </c>
      <c r="AB1150" s="4" t="s">
        <v>22</v>
      </c>
      <c r="AC1150" s="4" t="s">
        <v>22</v>
      </c>
      <c r="BN1150" s="36"/>
    </row>
    <row r="1151" spans="1:75" ht="31.8" customHeight="1" x14ac:dyDescent="0.3">
      <c r="A1151" s="56">
        <v>17</v>
      </c>
      <c r="B1151" s="54" t="s">
        <v>3715</v>
      </c>
      <c r="C1151" s="19" t="s">
        <v>2911</v>
      </c>
      <c r="D1151" s="19" t="s">
        <v>2912</v>
      </c>
      <c r="E1151" s="10">
        <v>857796</v>
      </c>
      <c r="F1151" s="11">
        <v>43617</v>
      </c>
      <c r="G1151" s="11">
        <v>44895</v>
      </c>
      <c r="H1151" s="11" t="s">
        <v>2900</v>
      </c>
      <c r="I1151" s="19" t="s">
        <v>3107</v>
      </c>
      <c r="J1151" s="19" t="s">
        <v>3108</v>
      </c>
      <c r="K1151" s="19" t="s">
        <v>2913</v>
      </c>
      <c r="L1151" s="19" t="s">
        <v>1219</v>
      </c>
      <c r="M1151" s="127" t="s">
        <v>2914</v>
      </c>
      <c r="N1151" s="19" t="s">
        <v>1221</v>
      </c>
      <c r="O1151" s="45" t="s">
        <v>3109</v>
      </c>
      <c r="P1151" s="10" t="s">
        <v>689</v>
      </c>
      <c r="Q1151" s="97">
        <f>IFERROR(INDEX(BP:BP, MATCH(R1151, BN:BN, 0)), "")</f>
        <v>1</v>
      </c>
      <c r="R1151" s="10" t="s">
        <v>3162</v>
      </c>
      <c r="S1151" s="10" t="s">
        <v>867</v>
      </c>
      <c r="T1151" s="10" t="s">
        <v>3163</v>
      </c>
      <c r="U1151" s="26" t="s">
        <v>22</v>
      </c>
      <c r="V1151" s="10" t="s">
        <v>3110</v>
      </c>
      <c r="W1151" s="26" t="s">
        <v>22</v>
      </c>
      <c r="X1151" s="10" t="s">
        <v>22</v>
      </c>
      <c r="Y1151" s="10" t="s">
        <v>22</v>
      </c>
      <c r="Z1151" s="26" t="s">
        <v>22</v>
      </c>
      <c r="AA1151" s="26" t="s">
        <v>22</v>
      </c>
      <c r="AB1151" s="4" t="s">
        <v>22</v>
      </c>
      <c r="AC1151" s="4" t="s">
        <v>22</v>
      </c>
      <c r="BN1151" s="36"/>
    </row>
    <row r="1152" spans="1:75" ht="31.8" customHeight="1" x14ac:dyDescent="0.3">
      <c r="A1152" s="56">
        <v>17</v>
      </c>
      <c r="B1152" s="54" t="s">
        <v>3715</v>
      </c>
      <c r="C1152" s="19" t="s">
        <v>2911</v>
      </c>
      <c r="D1152" s="19" t="s">
        <v>2912</v>
      </c>
      <c r="E1152" s="10">
        <v>857796</v>
      </c>
      <c r="F1152" s="11">
        <v>43617</v>
      </c>
      <c r="G1152" s="11">
        <v>44895</v>
      </c>
      <c r="H1152" s="11" t="s">
        <v>2900</v>
      </c>
      <c r="I1152" s="19" t="s">
        <v>3107</v>
      </c>
      <c r="J1152" s="19" t="s">
        <v>3108</v>
      </c>
      <c r="K1152" s="19" t="s">
        <v>2913</v>
      </c>
      <c r="L1152" s="19" t="s">
        <v>1219</v>
      </c>
      <c r="M1152" s="127" t="s">
        <v>2914</v>
      </c>
      <c r="N1152" s="19" t="s">
        <v>1221</v>
      </c>
      <c r="O1152" s="45" t="s">
        <v>3109</v>
      </c>
      <c r="P1152" s="10" t="s">
        <v>457</v>
      </c>
      <c r="Q1152" s="97">
        <f>IFERROR(INDEX(BP:BP, MATCH(R1152, BN:BN, 0)), "")</f>
        <v>1</v>
      </c>
      <c r="R1152" s="10" t="s">
        <v>3123</v>
      </c>
      <c r="S1152" s="10" t="s">
        <v>316</v>
      </c>
      <c r="T1152" s="10" t="s">
        <v>3124</v>
      </c>
      <c r="U1152" s="26" t="s">
        <v>22</v>
      </c>
      <c r="V1152" s="10" t="s">
        <v>3110</v>
      </c>
      <c r="W1152" s="26" t="s">
        <v>22</v>
      </c>
      <c r="X1152" s="10" t="s">
        <v>22</v>
      </c>
      <c r="Y1152" s="10" t="s">
        <v>22</v>
      </c>
      <c r="Z1152" s="26" t="s">
        <v>22</v>
      </c>
      <c r="AA1152" s="26" t="s">
        <v>22</v>
      </c>
      <c r="AB1152" s="4" t="s">
        <v>22</v>
      </c>
      <c r="AC1152" s="4" t="s">
        <v>22</v>
      </c>
      <c r="BN1152" s="36"/>
    </row>
    <row r="1153" spans="1:66" ht="31.8" customHeight="1" x14ac:dyDescent="0.3">
      <c r="A1153" s="56">
        <v>17</v>
      </c>
      <c r="B1153" s="54" t="s">
        <v>3715</v>
      </c>
      <c r="C1153" s="19" t="s">
        <v>2911</v>
      </c>
      <c r="D1153" s="19" t="s">
        <v>2912</v>
      </c>
      <c r="E1153" s="10">
        <v>857796</v>
      </c>
      <c r="F1153" s="11">
        <v>43617</v>
      </c>
      <c r="G1153" s="11">
        <v>44895</v>
      </c>
      <c r="H1153" s="11" t="s">
        <v>2900</v>
      </c>
      <c r="I1153" s="19" t="s">
        <v>3107</v>
      </c>
      <c r="J1153" s="19" t="s">
        <v>3108</v>
      </c>
      <c r="K1153" s="19" t="s">
        <v>2913</v>
      </c>
      <c r="L1153" s="19" t="s">
        <v>1219</v>
      </c>
      <c r="M1153" s="127" t="s">
        <v>2914</v>
      </c>
      <c r="N1153" s="19" t="s">
        <v>1221</v>
      </c>
      <c r="O1153" s="45" t="s">
        <v>3109</v>
      </c>
      <c r="P1153" s="10" t="s">
        <v>689</v>
      </c>
      <c r="Q1153" s="97">
        <f>IFERROR(INDEX(BP:BP, MATCH(R1153, BN:BN, 0)), "")</f>
        <v>1</v>
      </c>
      <c r="R1153" s="10" t="s">
        <v>3164</v>
      </c>
      <c r="S1153" s="10" t="s">
        <v>36</v>
      </c>
      <c r="T1153" s="10" t="s">
        <v>3165</v>
      </c>
      <c r="U1153" s="26" t="s">
        <v>22</v>
      </c>
      <c r="V1153" s="10" t="s">
        <v>3110</v>
      </c>
      <c r="W1153" s="26" t="s">
        <v>22</v>
      </c>
      <c r="X1153" s="10" t="s">
        <v>22</v>
      </c>
      <c r="Y1153" s="10" t="s">
        <v>22</v>
      </c>
      <c r="Z1153" s="26" t="s">
        <v>22</v>
      </c>
      <c r="AA1153" s="26" t="s">
        <v>22</v>
      </c>
      <c r="AB1153" s="4" t="s">
        <v>22</v>
      </c>
      <c r="AC1153" s="4" t="s">
        <v>22</v>
      </c>
      <c r="BN1153" s="36"/>
    </row>
    <row r="1154" spans="1:66" ht="31.8" customHeight="1" x14ac:dyDescent="0.3">
      <c r="A1154" s="56">
        <v>17</v>
      </c>
      <c r="B1154" s="54" t="s">
        <v>3715</v>
      </c>
      <c r="C1154" s="19" t="s">
        <v>2911</v>
      </c>
      <c r="D1154" s="19" t="s">
        <v>2912</v>
      </c>
      <c r="E1154" s="10">
        <v>857796</v>
      </c>
      <c r="F1154" s="11">
        <v>43617</v>
      </c>
      <c r="G1154" s="11">
        <v>44895</v>
      </c>
      <c r="H1154" s="11" t="s">
        <v>2900</v>
      </c>
      <c r="I1154" s="19" t="s">
        <v>3107</v>
      </c>
      <c r="J1154" s="19" t="s">
        <v>3108</v>
      </c>
      <c r="K1154" s="19" t="s">
        <v>2913</v>
      </c>
      <c r="L1154" s="19" t="s">
        <v>1219</v>
      </c>
      <c r="M1154" s="127" t="s">
        <v>2914</v>
      </c>
      <c r="N1154" s="19" t="s">
        <v>1221</v>
      </c>
      <c r="O1154" s="45" t="s">
        <v>3109</v>
      </c>
      <c r="P1154" s="10" t="s">
        <v>457</v>
      </c>
      <c r="Q1154" s="97">
        <f>IFERROR(INDEX(BP:BP, MATCH(R1154, BN:BN, 0)), "")</f>
        <v>1</v>
      </c>
      <c r="R1154" s="10" t="s">
        <v>3134</v>
      </c>
      <c r="S1154" s="10" t="s">
        <v>780</v>
      </c>
      <c r="T1154" s="10" t="s">
        <v>2970</v>
      </c>
      <c r="U1154" s="26" t="s">
        <v>22</v>
      </c>
      <c r="V1154" s="10" t="s">
        <v>3110</v>
      </c>
      <c r="W1154" s="26" t="s">
        <v>22</v>
      </c>
      <c r="X1154" s="10" t="s">
        <v>22</v>
      </c>
      <c r="Y1154" s="10" t="s">
        <v>22</v>
      </c>
      <c r="Z1154" s="26" t="s">
        <v>22</v>
      </c>
      <c r="AA1154" s="26" t="s">
        <v>22</v>
      </c>
      <c r="AB1154" s="4" t="s">
        <v>22</v>
      </c>
      <c r="AC1154" s="4" t="s">
        <v>22</v>
      </c>
      <c r="BN1154" s="36"/>
    </row>
    <row r="1155" spans="1:66" ht="31.8" customHeight="1" x14ac:dyDescent="0.3">
      <c r="A1155" s="56">
        <v>17</v>
      </c>
      <c r="B1155" s="54" t="s">
        <v>3715</v>
      </c>
      <c r="C1155" s="19" t="s">
        <v>2911</v>
      </c>
      <c r="D1155" s="19" t="s">
        <v>2912</v>
      </c>
      <c r="E1155" s="10">
        <v>857796</v>
      </c>
      <c r="F1155" s="11">
        <v>43617</v>
      </c>
      <c r="G1155" s="11">
        <v>44895</v>
      </c>
      <c r="H1155" s="11" t="s">
        <v>2900</v>
      </c>
      <c r="I1155" s="19" t="s">
        <v>3107</v>
      </c>
      <c r="J1155" s="19" t="s">
        <v>3108</v>
      </c>
      <c r="K1155" s="19" t="s">
        <v>2913</v>
      </c>
      <c r="L1155" s="19" t="s">
        <v>1219</v>
      </c>
      <c r="M1155" s="127" t="s">
        <v>2914</v>
      </c>
      <c r="N1155" s="19" t="s">
        <v>1221</v>
      </c>
      <c r="O1155" s="45" t="s">
        <v>3109</v>
      </c>
      <c r="P1155" s="10" t="s">
        <v>679</v>
      </c>
      <c r="Q1155" s="97">
        <f>IFERROR(INDEX(BP:BP, MATCH(R1155, BN:BN, 0)), "")</f>
        <v>2</v>
      </c>
      <c r="R1155" s="42" t="s">
        <v>2946</v>
      </c>
      <c r="S1155" s="19" t="s">
        <v>318</v>
      </c>
      <c r="T1155" s="19" t="s">
        <v>2945</v>
      </c>
      <c r="U1155" s="10" t="s">
        <v>3177</v>
      </c>
      <c r="V1155" s="10" t="s">
        <v>3110</v>
      </c>
      <c r="W1155" s="10" t="s">
        <v>3174</v>
      </c>
      <c r="X1155" s="10" t="s">
        <v>408</v>
      </c>
      <c r="Y1155" s="10" t="s">
        <v>3175</v>
      </c>
      <c r="Z1155" s="10" t="s">
        <v>3176</v>
      </c>
      <c r="AA1155" s="26" t="s">
        <v>22</v>
      </c>
      <c r="AB1155" s="1" t="s">
        <v>22</v>
      </c>
      <c r="AC1155" s="25" t="s">
        <v>2949</v>
      </c>
      <c r="BN1155" s="10"/>
    </row>
    <row r="1156" spans="1:66" ht="31.8" customHeight="1" x14ac:dyDescent="0.3">
      <c r="A1156" s="56">
        <v>17</v>
      </c>
      <c r="B1156" s="54" t="s">
        <v>3715</v>
      </c>
      <c r="C1156" s="19" t="s">
        <v>2911</v>
      </c>
      <c r="D1156" s="19" t="s">
        <v>2912</v>
      </c>
      <c r="E1156" s="10">
        <v>857796</v>
      </c>
      <c r="F1156" s="11">
        <v>43617</v>
      </c>
      <c r="G1156" s="11">
        <v>44895</v>
      </c>
      <c r="H1156" s="11" t="s">
        <v>2900</v>
      </c>
      <c r="I1156" s="19" t="s">
        <v>3107</v>
      </c>
      <c r="J1156" s="19" t="s">
        <v>3108</v>
      </c>
      <c r="K1156" s="19" t="s">
        <v>2913</v>
      </c>
      <c r="L1156" s="19" t="s">
        <v>1219</v>
      </c>
      <c r="M1156" s="127" t="s">
        <v>2914</v>
      </c>
      <c r="N1156" s="19" t="s">
        <v>1221</v>
      </c>
      <c r="O1156" s="45" t="s">
        <v>3109</v>
      </c>
      <c r="P1156" s="10" t="s">
        <v>457</v>
      </c>
      <c r="Q1156" s="97">
        <f>IFERROR(INDEX(BP:BP, MATCH(R1156, BN:BN, 0)), "")</f>
        <v>1</v>
      </c>
      <c r="R1156" s="10" t="s">
        <v>3118</v>
      </c>
      <c r="S1156" s="10" t="s">
        <v>3119</v>
      </c>
      <c r="T1156" s="10" t="s">
        <v>3120</v>
      </c>
      <c r="U1156" s="26" t="s">
        <v>22</v>
      </c>
      <c r="V1156" s="10" t="s">
        <v>3110</v>
      </c>
      <c r="W1156" s="26" t="s">
        <v>22</v>
      </c>
      <c r="X1156" s="10" t="s">
        <v>22</v>
      </c>
      <c r="Y1156" s="10" t="s">
        <v>22</v>
      </c>
      <c r="Z1156" s="26" t="s">
        <v>22</v>
      </c>
      <c r="AA1156" s="26" t="s">
        <v>22</v>
      </c>
      <c r="AB1156" s="4" t="s">
        <v>22</v>
      </c>
      <c r="AC1156" s="4" t="s">
        <v>22</v>
      </c>
      <c r="BN1156" s="10"/>
    </row>
    <row r="1157" spans="1:66" ht="31.8" customHeight="1" x14ac:dyDescent="0.3">
      <c r="A1157" s="56">
        <v>17</v>
      </c>
      <c r="B1157" s="54" t="s">
        <v>3715</v>
      </c>
      <c r="C1157" s="19" t="s">
        <v>2911</v>
      </c>
      <c r="D1157" s="19" t="s">
        <v>2912</v>
      </c>
      <c r="E1157" s="10">
        <v>857796</v>
      </c>
      <c r="F1157" s="11">
        <v>43617</v>
      </c>
      <c r="G1157" s="11">
        <v>44895</v>
      </c>
      <c r="H1157" s="11" t="s">
        <v>2900</v>
      </c>
      <c r="I1157" s="19" t="s">
        <v>3107</v>
      </c>
      <c r="J1157" s="19" t="s">
        <v>3108</v>
      </c>
      <c r="K1157" s="19" t="s">
        <v>2913</v>
      </c>
      <c r="L1157" s="19" t="s">
        <v>1219</v>
      </c>
      <c r="M1157" s="127" t="s">
        <v>2914</v>
      </c>
      <c r="N1157" s="19" t="s">
        <v>1221</v>
      </c>
      <c r="O1157" s="45" t="s">
        <v>3109</v>
      </c>
      <c r="P1157" s="10" t="s">
        <v>457</v>
      </c>
      <c r="Q1157" s="97">
        <f>IFERROR(INDEX(BP:BP, MATCH(R1157, BN:BN, 0)), "")</f>
        <v>1</v>
      </c>
      <c r="R1157" s="10" t="s">
        <v>3154</v>
      </c>
      <c r="S1157" s="10" t="s">
        <v>132</v>
      </c>
      <c r="T1157" s="10" t="s">
        <v>3155</v>
      </c>
      <c r="U1157" s="26" t="s">
        <v>22</v>
      </c>
      <c r="V1157" s="10" t="s">
        <v>3110</v>
      </c>
      <c r="W1157" s="26" t="s">
        <v>22</v>
      </c>
      <c r="X1157" s="10" t="s">
        <v>22</v>
      </c>
      <c r="Y1157" s="10" t="s">
        <v>22</v>
      </c>
      <c r="Z1157" s="26" t="s">
        <v>22</v>
      </c>
      <c r="AA1157" s="26" t="s">
        <v>22</v>
      </c>
      <c r="AB1157" s="4" t="s">
        <v>22</v>
      </c>
      <c r="AC1157" s="4" t="s">
        <v>22</v>
      </c>
      <c r="BN1157" s="10"/>
    </row>
    <row r="1158" spans="1:66" ht="31.8" customHeight="1" x14ac:dyDescent="0.3">
      <c r="A1158" s="56">
        <v>17</v>
      </c>
      <c r="B1158" s="54" t="s">
        <v>3715</v>
      </c>
      <c r="C1158" s="19" t="s">
        <v>2911</v>
      </c>
      <c r="D1158" s="19" t="s">
        <v>2912</v>
      </c>
      <c r="E1158" s="10">
        <v>857796</v>
      </c>
      <c r="F1158" s="11">
        <v>43617</v>
      </c>
      <c r="G1158" s="11">
        <v>44895</v>
      </c>
      <c r="H1158" s="11" t="s">
        <v>2900</v>
      </c>
      <c r="I1158" s="19" t="s">
        <v>3107</v>
      </c>
      <c r="J1158" s="19" t="s">
        <v>3108</v>
      </c>
      <c r="K1158" s="19" t="s">
        <v>2913</v>
      </c>
      <c r="L1158" s="19" t="s">
        <v>1219</v>
      </c>
      <c r="M1158" s="127" t="s">
        <v>2914</v>
      </c>
      <c r="N1158" s="19" t="s">
        <v>1221</v>
      </c>
      <c r="O1158" s="45" t="s">
        <v>3109</v>
      </c>
      <c r="P1158" s="10" t="s">
        <v>689</v>
      </c>
      <c r="Q1158" s="97">
        <f>IFERROR(INDEX(BP:BP, MATCH(R1158, BN:BN, 0)), "")</f>
        <v>1</v>
      </c>
      <c r="R1158" s="10" t="s">
        <v>3160</v>
      </c>
      <c r="S1158" s="10" t="s">
        <v>123</v>
      </c>
      <c r="T1158" s="10" t="s">
        <v>3161</v>
      </c>
      <c r="U1158" s="26" t="s">
        <v>22</v>
      </c>
      <c r="V1158" s="10" t="s">
        <v>3110</v>
      </c>
      <c r="W1158" s="26" t="s">
        <v>22</v>
      </c>
      <c r="X1158" s="10" t="s">
        <v>22</v>
      </c>
      <c r="Y1158" s="10" t="s">
        <v>22</v>
      </c>
      <c r="Z1158" s="26" t="s">
        <v>22</v>
      </c>
      <c r="AA1158" s="26" t="s">
        <v>22</v>
      </c>
      <c r="AB1158" s="4" t="s">
        <v>22</v>
      </c>
      <c r="AC1158" s="4" t="s">
        <v>22</v>
      </c>
      <c r="BN1158" s="10"/>
    </row>
    <row r="1159" spans="1:66" ht="31.8" customHeight="1" x14ac:dyDescent="0.3">
      <c r="A1159" s="56">
        <v>17</v>
      </c>
      <c r="B1159" s="54" t="s">
        <v>3715</v>
      </c>
      <c r="C1159" s="19" t="s">
        <v>2911</v>
      </c>
      <c r="D1159" s="19" t="s">
        <v>2912</v>
      </c>
      <c r="E1159" s="10">
        <v>857796</v>
      </c>
      <c r="F1159" s="11">
        <v>43617</v>
      </c>
      <c r="G1159" s="11">
        <v>44895</v>
      </c>
      <c r="H1159" s="11" t="s">
        <v>2900</v>
      </c>
      <c r="I1159" s="19" t="s">
        <v>3107</v>
      </c>
      <c r="J1159" s="19" t="s">
        <v>3108</v>
      </c>
      <c r="K1159" s="19" t="s">
        <v>2913</v>
      </c>
      <c r="L1159" s="19" t="s">
        <v>1219</v>
      </c>
      <c r="M1159" s="127" t="s">
        <v>2914</v>
      </c>
      <c r="N1159" s="19" t="s">
        <v>1221</v>
      </c>
      <c r="O1159" s="45" t="s">
        <v>3109</v>
      </c>
      <c r="P1159" s="10" t="s">
        <v>689</v>
      </c>
      <c r="Q1159" s="97">
        <f>IFERROR(INDEX(BP:BP, MATCH(R1159, BN:BN, 0)), "")</f>
        <v>1</v>
      </c>
      <c r="R1159" s="10" t="s">
        <v>3158</v>
      </c>
      <c r="S1159" s="10" t="s">
        <v>449</v>
      </c>
      <c r="T1159" s="10" t="s">
        <v>3159</v>
      </c>
      <c r="U1159" s="26" t="s">
        <v>22</v>
      </c>
      <c r="V1159" s="10" t="s">
        <v>3110</v>
      </c>
      <c r="W1159" s="26" t="s">
        <v>22</v>
      </c>
      <c r="X1159" s="10" t="s">
        <v>22</v>
      </c>
      <c r="Y1159" s="10" t="s">
        <v>22</v>
      </c>
      <c r="Z1159" s="26" t="s">
        <v>22</v>
      </c>
      <c r="AA1159" s="26" t="s">
        <v>22</v>
      </c>
      <c r="AB1159" s="4" t="s">
        <v>22</v>
      </c>
      <c r="AC1159" s="4" t="s">
        <v>22</v>
      </c>
      <c r="BN1159" s="10"/>
    </row>
    <row r="1160" spans="1:66" ht="31.8" customHeight="1" x14ac:dyDescent="0.3">
      <c r="A1160" s="56">
        <v>17</v>
      </c>
      <c r="B1160" s="54" t="s">
        <v>3715</v>
      </c>
      <c r="C1160" s="19" t="s">
        <v>2911</v>
      </c>
      <c r="D1160" s="19" t="s">
        <v>2912</v>
      </c>
      <c r="E1160" s="10">
        <v>857796</v>
      </c>
      <c r="F1160" s="11">
        <v>43617</v>
      </c>
      <c r="G1160" s="11">
        <v>44895</v>
      </c>
      <c r="H1160" s="11" t="s">
        <v>2900</v>
      </c>
      <c r="I1160" s="19" t="s">
        <v>3107</v>
      </c>
      <c r="J1160" s="19" t="s">
        <v>3108</v>
      </c>
      <c r="K1160" s="19" t="s">
        <v>2913</v>
      </c>
      <c r="L1160" s="19" t="s">
        <v>1219</v>
      </c>
      <c r="M1160" s="127" t="s">
        <v>2914</v>
      </c>
      <c r="N1160" s="19" t="s">
        <v>1221</v>
      </c>
      <c r="O1160" s="45" t="s">
        <v>3109</v>
      </c>
      <c r="P1160" s="10" t="s">
        <v>457</v>
      </c>
      <c r="Q1160" s="97">
        <f>IFERROR(INDEX(BP:BP, MATCH(R1160, BN:BN, 0)), "")</f>
        <v>1</v>
      </c>
      <c r="R1160" s="10" t="s">
        <v>3145</v>
      </c>
      <c r="S1160" s="10" t="s">
        <v>338</v>
      </c>
      <c r="T1160" s="10" t="s">
        <v>3146</v>
      </c>
      <c r="U1160" s="26" t="s">
        <v>22</v>
      </c>
      <c r="V1160" s="10" t="s">
        <v>3110</v>
      </c>
      <c r="W1160" s="26" t="s">
        <v>22</v>
      </c>
      <c r="X1160" s="10" t="s">
        <v>22</v>
      </c>
      <c r="Y1160" s="10" t="s">
        <v>22</v>
      </c>
      <c r="Z1160" s="26" t="s">
        <v>22</v>
      </c>
      <c r="AA1160" s="26" t="s">
        <v>22</v>
      </c>
      <c r="AB1160" s="4" t="s">
        <v>22</v>
      </c>
      <c r="AC1160" s="4" t="s">
        <v>22</v>
      </c>
      <c r="BN1160" s="10"/>
    </row>
    <row r="1161" spans="1:66" ht="31.8" customHeight="1" x14ac:dyDescent="0.3">
      <c r="A1161" s="56">
        <v>17</v>
      </c>
      <c r="B1161" s="54" t="s">
        <v>3715</v>
      </c>
      <c r="C1161" s="19" t="s">
        <v>2911</v>
      </c>
      <c r="D1161" s="19" t="s">
        <v>2912</v>
      </c>
      <c r="E1161" s="10">
        <v>857796</v>
      </c>
      <c r="F1161" s="11">
        <v>43617</v>
      </c>
      <c r="G1161" s="11">
        <v>44895</v>
      </c>
      <c r="H1161" s="11" t="s">
        <v>2900</v>
      </c>
      <c r="I1161" s="19" t="s">
        <v>3107</v>
      </c>
      <c r="J1161" s="19" t="s">
        <v>3108</v>
      </c>
      <c r="K1161" s="19" t="s">
        <v>2913</v>
      </c>
      <c r="L1161" s="19" t="s">
        <v>1219</v>
      </c>
      <c r="M1161" s="127" t="s">
        <v>2914</v>
      </c>
      <c r="N1161" s="19" t="s">
        <v>1221</v>
      </c>
      <c r="O1161" s="45" t="s">
        <v>3109</v>
      </c>
      <c r="P1161" s="10" t="s">
        <v>457</v>
      </c>
      <c r="Q1161" s="97">
        <f>IFERROR(INDEX(BP:BP, MATCH(R1161, BN:BN, 0)), "")</f>
        <v>1</v>
      </c>
      <c r="R1161" s="10" t="s">
        <v>3143</v>
      </c>
      <c r="S1161" s="10" t="s">
        <v>701</v>
      </c>
      <c r="T1161" s="10" t="s">
        <v>3144</v>
      </c>
      <c r="U1161" s="26" t="s">
        <v>22</v>
      </c>
      <c r="V1161" s="10" t="s">
        <v>3110</v>
      </c>
      <c r="W1161" s="26" t="s">
        <v>22</v>
      </c>
      <c r="X1161" s="10" t="s">
        <v>22</v>
      </c>
      <c r="Y1161" s="10" t="s">
        <v>22</v>
      </c>
      <c r="Z1161" s="26" t="s">
        <v>22</v>
      </c>
      <c r="AA1161" s="26" t="s">
        <v>22</v>
      </c>
      <c r="AB1161" s="4" t="s">
        <v>22</v>
      </c>
      <c r="AC1161" s="4" t="s">
        <v>22</v>
      </c>
      <c r="BN1161" s="10"/>
    </row>
    <row r="1162" spans="1:66" ht="31.8" customHeight="1" x14ac:dyDescent="0.3">
      <c r="A1162" s="56">
        <v>17</v>
      </c>
      <c r="B1162" s="54" t="s">
        <v>3715</v>
      </c>
      <c r="C1162" s="19" t="s">
        <v>2911</v>
      </c>
      <c r="D1162" s="19" t="s">
        <v>2912</v>
      </c>
      <c r="E1162" s="10">
        <v>857796</v>
      </c>
      <c r="F1162" s="11">
        <v>43617</v>
      </c>
      <c r="G1162" s="11">
        <v>44895</v>
      </c>
      <c r="H1162" s="11" t="s">
        <v>2900</v>
      </c>
      <c r="I1162" s="19" t="s">
        <v>3107</v>
      </c>
      <c r="J1162" s="19" t="s">
        <v>3108</v>
      </c>
      <c r="K1162" s="19" t="s">
        <v>2913</v>
      </c>
      <c r="L1162" s="19" t="s">
        <v>1219</v>
      </c>
      <c r="M1162" s="127" t="s">
        <v>2914</v>
      </c>
      <c r="N1162" s="19" t="s">
        <v>1221</v>
      </c>
      <c r="O1162" s="45" t="s">
        <v>3109</v>
      </c>
      <c r="P1162" s="10" t="s">
        <v>457</v>
      </c>
      <c r="Q1162" s="97">
        <f>IFERROR(INDEX(BP:BP, MATCH(R1162, BN:BN, 0)), "")</f>
        <v>1</v>
      </c>
      <c r="R1162" s="10" t="s">
        <v>3113</v>
      </c>
      <c r="S1162" s="10" t="s">
        <v>125</v>
      </c>
      <c r="T1162" s="10" t="s">
        <v>2970</v>
      </c>
      <c r="U1162" s="26" t="s">
        <v>22</v>
      </c>
      <c r="V1162" s="10" t="s">
        <v>3110</v>
      </c>
      <c r="W1162" s="26" t="s">
        <v>22</v>
      </c>
      <c r="X1162" s="10" t="s">
        <v>22</v>
      </c>
      <c r="Y1162" s="10" t="s">
        <v>22</v>
      </c>
      <c r="Z1162" s="26" t="s">
        <v>22</v>
      </c>
      <c r="AA1162" s="26" t="s">
        <v>22</v>
      </c>
      <c r="AB1162" s="4" t="s">
        <v>22</v>
      </c>
      <c r="AC1162" s="25" t="s">
        <v>2949</v>
      </c>
      <c r="BN1162" s="10"/>
    </row>
    <row r="1163" spans="1:66" ht="31.8" customHeight="1" x14ac:dyDescent="0.3">
      <c r="A1163" s="56">
        <v>17</v>
      </c>
      <c r="B1163" s="54" t="s">
        <v>3715</v>
      </c>
      <c r="C1163" s="19" t="s">
        <v>2911</v>
      </c>
      <c r="D1163" s="19" t="s">
        <v>2912</v>
      </c>
      <c r="E1163" s="10">
        <v>857796</v>
      </c>
      <c r="F1163" s="11">
        <v>43617</v>
      </c>
      <c r="G1163" s="11">
        <v>44895</v>
      </c>
      <c r="H1163" s="11" t="s">
        <v>2900</v>
      </c>
      <c r="I1163" s="19" t="s">
        <v>3107</v>
      </c>
      <c r="J1163" s="19" t="s">
        <v>3108</v>
      </c>
      <c r="K1163" s="19" t="s">
        <v>2913</v>
      </c>
      <c r="L1163" s="19" t="s">
        <v>1219</v>
      </c>
      <c r="M1163" s="127" t="s">
        <v>2914</v>
      </c>
      <c r="N1163" s="19" t="s">
        <v>1221</v>
      </c>
      <c r="O1163" s="45" t="s">
        <v>3109</v>
      </c>
      <c r="P1163" s="10" t="s">
        <v>457</v>
      </c>
      <c r="Q1163" s="97">
        <f>IFERROR(INDEX(BP:BP, MATCH(R1163, BN:BN, 0)), "")</f>
        <v>1</v>
      </c>
      <c r="R1163" s="10" t="s">
        <v>3135</v>
      </c>
      <c r="S1163" s="10" t="s">
        <v>125</v>
      </c>
      <c r="T1163" s="10" t="s">
        <v>3136</v>
      </c>
      <c r="U1163" s="26" t="s">
        <v>22</v>
      </c>
      <c r="V1163" s="10" t="s">
        <v>3110</v>
      </c>
      <c r="W1163" s="26" t="s">
        <v>22</v>
      </c>
      <c r="X1163" s="10" t="s">
        <v>22</v>
      </c>
      <c r="Y1163" s="10" t="s">
        <v>22</v>
      </c>
      <c r="Z1163" s="26" t="s">
        <v>22</v>
      </c>
      <c r="AA1163" s="26" t="s">
        <v>22</v>
      </c>
      <c r="AB1163" s="4" t="s">
        <v>22</v>
      </c>
      <c r="AC1163" s="4" t="s">
        <v>22</v>
      </c>
      <c r="BN1163" s="10"/>
    </row>
    <row r="1164" spans="1:66" ht="31.8" customHeight="1" x14ac:dyDescent="0.3">
      <c r="A1164" s="56">
        <v>17</v>
      </c>
      <c r="B1164" s="54" t="s">
        <v>3715</v>
      </c>
      <c r="C1164" s="19" t="s">
        <v>2911</v>
      </c>
      <c r="D1164" s="19" t="s">
        <v>2912</v>
      </c>
      <c r="E1164" s="10">
        <v>857796</v>
      </c>
      <c r="F1164" s="11">
        <v>43617</v>
      </c>
      <c r="G1164" s="11">
        <v>44895</v>
      </c>
      <c r="H1164" s="11" t="s">
        <v>2900</v>
      </c>
      <c r="I1164" s="19" t="s">
        <v>3107</v>
      </c>
      <c r="J1164" s="19" t="s">
        <v>3108</v>
      </c>
      <c r="K1164" s="19" t="s">
        <v>2913</v>
      </c>
      <c r="L1164" s="19" t="s">
        <v>1219</v>
      </c>
      <c r="M1164" s="127" t="s">
        <v>2914</v>
      </c>
      <c r="N1164" s="19" t="s">
        <v>1221</v>
      </c>
      <c r="O1164" s="45" t="s">
        <v>3109</v>
      </c>
      <c r="P1164" s="10" t="s">
        <v>689</v>
      </c>
      <c r="Q1164" s="97">
        <f>IFERROR(INDEX(BP:BP, MATCH(R1164, BN:BN, 0)), "")</f>
        <v>1</v>
      </c>
      <c r="R1164" s="10" t="s">
        <v>3168</v>
      </c>
      <c r="S1164" s="10" t="s">
        <v>123</v>
      </c>
      <c r="T1164" s="10" t="s">
        <v>2970</v>
      </c>
      <c r="U1164" s="26" t="s">
        <v>22</v>
      </c>
      <c r="V1164" s="10" t="s">
        <v>3110</v>
      </c>
      <c r="W1164" s="26" t="s">
        <v>22</v>
      </c>
      <c r="X1164" s="10" t="s">
        <v>22</v>
      </c>
      <c r="Y1164" s="10" t="s">
        <v>22</v>
      </c>
      <c r="Z1164" s="26" t="s">
        <v>22</v>
      </c>
      <c r="AA1164" s="26" t="s">
        <v>22</v>
      </c>
      <c r="AB1164" s="4" t="s">
        <v>22</v>
      </c>
      <c r="AC1164" s="4" t="s">
        <v>22</v>
      </c>
      <c r="BN1164" s="10"/>
    </row>
    <row r="1165" spans="1:66" ht="31.8" customHeight="1" x14ac:dyDescent="0.3">
      <c r="A1165" s="56">
        <v>17</v>
      </c>
      <c r="B1165" s="54" t="s">
        <v>3715</v>
      </c>
      <c r="C1165" s="19" t="s">
        <v>2911</v>
      </c>
      <c r="D1165" s="19" t="s">
        <v>2912</v>
      </c>
      <c r="E1165" s="10">
        <v>857796</v>
      </c>
      <c r="F1165" s="11">
        <v>43617</v>
      </c>
      <c r="G1165" s="11">
        <v>44895</v>
      </c>
      <c r="H1165" s="11" t="s">
        <v>2900</v>
      </c>
      <c r="I1165" s="19" t="s">
        <v>3107</v>
      </c>
      <c r="J1165" s="19" t="s">
        <v>3108</v>
      </c>
      <c r="K1165" s="19" t="s">
        <v>2913</v>
      </c>
      <c r="L1165" s="19" t="s">
        <v>1219</v>
      </c>
      <c r="M1165" s="127" t="s">
        <v>2914</v>
      </c>
      <c r="N1165" s="19" t="s">
        <v>1221</v>
      </c>
      <c r="O1165" s="45" t="s">
        <v>3109</v>
      </c>
      <c r="P1165" s="10" t="s">
        <v>457</v>
      </c>
      <c r="Q1165" s="97">
        <f>IFERROR(INDEX(BP:BP, MATCH(R1165, BN:BN, 0)), "")</f>
        <v>1</v>
      </c>
      <c r="R1165" s="10" t="s">
        <v>3171</v>
      </c>
      <c r="S1165" s="10" t="s">
        <v>769</v>
      </c>
      <c r="T1165" s="10" t="s">
        <v>3172</v>
      </c>
      <c r="U1165" s="26" t="s">
        <v>22</v>
      </c>
      <c r="V1165" s="10" t="s">
        <v>3110</v>
      </c>
      <c r="W1165" s="26" t="s">
        <v>22</v>
      </c>
      <c r="X1165" s="10" t="s">
        <v>22</v>
      </c>
      <c r="Y1165" s="10" t="s">
        <v>22</v>
      </c>
      <c r="Z1165" s="26" t="s">
        <v>22</v>
      </c>
      <c r="AA1165" s="26" t="s">
        <v>22</v>
      </c>
      <c r="AB1165" s="4" t="s">
        <v>22</v>
      </c>
      <c r="AC1165" s="4" t="s">
        <v>22</v>
      </c>
      <c r="BN1165" s="10"/>
    </row>
    <row r="1166" spans="1:66" ht="31.8" customHeight="1" x14ac:dyDescent="0.3">
      <c r="A1166" s="56">
        <v>2</v>
      </c>
      <c r="B1166" s="54" t="s">
        <v>3679</v>
      </c>
      <c r="C1166" s="1" t="s">
        <v>346</v>
      </c>
      <c r="D1166" s="1" t="s">
        <v>347</v>
      </c>
      <c r="E1166" s="1">
        <v>101093964</v>
      </c>
      <c r="F1166" s="21">
        <v>44910</v>
      </c>
      <c r="G1166" s="21">
        <v>46370</v>
      </c>
      <c r="H1166" s="1" t="s">
        <v>22</v>
      </c>
      <c r="I1166" s="1" t="s">
        <v>22</v>
      </c>
      <c r="J1166" s="1" t="s">
        <v>22</v>
      </c>
      <c r="K1166" s="1" t="s">
        <v>22</v>
      </c>
      <c r="L1166" s="1" t="s">
        <v>23</v>
      </c>
      <c r="M1166" s="102" t="s">
        <v>348</v>
      </c>
      <c r="N1166" s="1" t="s">
        <v>349</v>
      </c>
      <c r="O1166" s="1" t="s">
        <v>350</v>
      </c>
      <c r="P1166" s="1" t="s">
        <v>22</v>
      </c>
      <c r="Q1166" s="97">
        <f>IFERROR(INDEX(BP:BP, MATCH(R1166, BN:BN, 0)), "")</f>
        <v>1</v>
      </c>
      <c r="R1166" s="1" t="s">
        <v>352</v>
      </c>
      <c r="S1166" s="1" t="s">
        <v>47</v>
      </c>
      <c r="T1166" s="1" t="s">
        <v>22</v>
      </c>
      <c r="U1166" s="1" t="s">
        <v>22</v>
      </c>
      <c r="V1166" s="1" t="s">
        <v>22</v>
      </c>
      <c r="W1166" s="1" t="s">
        <v>22</v>
      </c>
      <c r="X1166" s="1" t="s">
        <v>22</v>
      </c>
      <c r="Y1166" s="1" t="s">
        <v>22</v>
      </c>
      <c r="Z1166" s="1" t="s">
        <v>22</v>
      </c>
      <c r="AA1166" s="1" t="s">
        <v>22</v>
      </c>
      <c r="AB1166" s="4" t="s">
        <v>22</v>
      </c>
      <c r="AC1166" s="4" t="s">
        <v>22</v>
      </c>
      <c r="BN1166" s="10"/>
    </row>
    <row r="1167" spans="1:66" ht="31.8" customHeight="1" x14ac:dyDescent="0.3">
      <c r="A1167" s="56">
        <v>2</v>
      </c>
      <c r="B1167" s="54" t="s">
        <v>3679</v>
      </c>
      <c r="C1167" s="1" t="s">
        <v>346</v>
      </c>
      <c r="D1167" s="1" t="s">
        <v>347</v>
      </c>
      <c r="E1167" s="1">
        <v>101093964</v>
      </c>
      <c r="F1167" s="21">
        <v>44910</v>
      </c>
      <c r="G1167" s="21">
        <v>46370</v>
      </c>
      <c r="H1167" s="1" t="s">
        <v>22</v>
      </c>
      <c r="I1167" s="1" t="s">
        <v>22</v>
      </c>
      <c r="J1167" s="1" t="s">
        <v>22</v>
      </c>
      <c r="K1167" s="1" t="s">
        <v>22</v>
      </c>
      <c r="L1167" s="1" t="s">
        <v>23</v>
      </c>
      <c r="M1167" s="102" t="s">
        <v>348</v>
      </c>
      <c r="N1167" s="1" t="s">
        <v>349</v>
      </c>
      <c r="O1167" s="1" t="s">
        <v>350</v>
      </c>
      <c r="P1167" s="1" t="s">
        <v>22</v>
      </c>
      <c r="Q1167" s="97">
        <f>IFERROR(INDEX(BP:BP, MATCH(R1167, BN:BN, 0)), "")</f>
        <v>1</v>
      </c>
      <c r="R1167" s="1" t="s">
        <v>353</v>
      </c>
      <c r="S1167" s="1" t="s">
        <v>316</v>
      </c>
      <c r="T1167" s="1" t="s">
        <v>22</v>
      </c>
      <c r="U1167" s="1" t="s">
        <v>22</v>
      </c>
      <c r="V1167" s="1" t="s">
        <v>22</v>
      </c>
      <c r="W1167" s="1" t="s">
        <v>22</v>
      </c>
      <c r="X1167" s="1" t="s">
        <v>22</v>
      </c>
      <c r="Y1167" s="1" t="s">
        <v>22</v>
      </c>
      <c r="Z1167" s="1" t="s">
        <v>22</v>
      </c>
      <c r="AA1167" s="1" t="s">
        <v>22</v>
      </c>
      <c r="AB1167" s="4" t="s">
        <v>22</v>
      </c>
      <c r="AC1167" s="4" t="s">
        <v>22</v>
      </c>
      <c r="BN1167" s="10"/>
    </row>
    <row r="1168" spans="1:66" ht="31.8" customHeight="1" x14ac:dyDescent="0.3">
      <c r="A1168" s="56">
        <v>2</v>
      </c>
      <c r="B1168" s="54" t="s">
        <v>3679</v>
      </c>
      <c r="C1168" s="1" t="s">
        <v>346</v>
      </c>
      <c r="D1168" s="1" t="s">
        <v>347</v>
      </c>
      <c r="E1168" s="1">
        <v>101093964</v>
      </c>
      <c r="F1168" s="21">
        <v>44910</v>
      </c>
      <c r="G1168" s="21">
        <v>46370</v>
      </c>
      <c r="H1168" s="1" t="s">
        <v>22</v>
      </c>
      <c r="I1168" s="1" t="s">
        <v>22</v>
      </c>
      <c r="J1168" s="1" t="s">
        <v>22</v>
      </c>
      <c r="K1168" s="1" t="s">
        <v>22</v>
      </c>
      <c r="L1168" s="1" t="s">
        <v>23</v>
      </c>
      <c r="M1168" s="102" t="s">
        <v>348</v>
      </c>
      <c r="N1168" s="1" t="s">
        <v>349</v>
      </c>
      <c r="O1168" s="1" t="s">
        <v>350</v>
      </c>
      <c r="P1168" s="1" t="s">
        <v>22</v>
      </c>
      <c r="Q1168" s="97">
        <f>IFERROR(INDEX(BP:BP, MATCH(R1168, BN:BN, 0)), "")</f>
        <v>1</v>
      </c>
      <c r="R1168" s="1" t="s">
        <v>351</v>
      </c>
      <c r="S1168" s="1" t="s">
        <v>316</v>
      </c>
      <c r="T1168" s="1" t="s">
        <v>22</v>
      </c>
      <c r="U1168" s="1" t="s">
        <v>22</v>
      </c>
      <c r="V1168" s="1" t="s">
        <v>22</v>
      </c>
      <c r="W1168" s="1" t="s">
        <v>22</v>
      </c>
      <c r="X1168" s="1" t="s">
        <v>22</v>
      </c>
      <c r="Y1168" s="1" t="s">
        <v>22</v>
      </c>
      <c r="Z1168" s="1" t="s">
        <v>22</v>
      </c>
      <c r="AA1168" s="1" t="s">
        <v>22</v>
      </c>
      <c r="AB1168" s="4" t="s">
        <v>22</v>
      </c>
      <c r="AC1168" s="4" t="s">
        <v>22</v>
      </c>
      <c r="BN1168" s="10"/>
    </row>
    <row r="1169" spans="1:66" ht="31.8" customHeight="1" x14ac:dyDescent="0.3">
      <c r="A1169" s="56">
        <v>2</v>
      </c>
      <c r="B1169" s="54" t="s">
        <v>3679</v>
      </c>
      <c r="C1169" s="1" t="s">
        <v>346</v>
      </c>
      <c r="D1169" s="1" t="s">
        <v>347</v>
      </c>
      <c r="E1169" s="1">
        <v>101093964</v>
      </c>
      <c r="F1169" s="21">
        <v>44910</v>
      </c>
      <c r="G1169" s="21">
        <v>46370</v>
      </c>
      <c r="H1169" s="1" t="s">
        <v>22</v>
      </c>
      <c r="I1169" s="1" t="s">
        <v>22</v>
      </c>
      <c r="J1169" s="1" t="s">
        <v>22</v>
      </c>
      <c r="K1169" s="1" t="s">
        <v>22</v>
      </c>
      <c r="L1169" s="1" t="s">
        <v>23</v>
      </c>
      <c r="M1169" s="102" t="s">
        <v>348</v>
      </c>
      <c r="N1169" s="1" t="s">
        <v>349</v>
      </c>
      <c r="O1169" s="1" t="s">
        <v>350</v>
      </c>
      <c r="P1169" s="1" t="s">
        <v>22</v>
      </c>
      <c r="Q1169" s="97">
        <f>IFERROR(INDEX(BP:BP, MATCH(R1169, BN:BN, 0)), "")</f>
        <v>1</v>
      </c>
      <c r="R1169" s="1" t="s">
        <v>315</v>
      </c>
      <c r="S1169" s="1" t="s">
        <v>316</v>
      </c>
      <c r="T1169" s="1" t="s">
        <v>22</v>
      </c>
      <c r="U1169" s="1" t="s">
        <v>22</v>
      </c>
      <c r="V1169" s="1" t="s">
        <v>22</v>
      </c>
      <c r="W1169" s="1" t="s">
        <v>22</v>
      </c>
      <c r="X1169" s="1" t="s">
        <v>22</v>
      </c>
      <c r="Y1169" s="1" t="s">
        <v>22</v>
      </c>
      <c r="Z1169" s="1" t="s">
        <v>22</v>
      </c>
      <c r="AA1169" s="1" t="s">
        <v>22</v>
      </c>
      <c r="AB1169" s="4" t="s">
        <v>22</v>
      </c>
      <c r="AC1169" s="4" t="s">
        <v>22</v>
      </c>
      <c r="BN1169" s="10"/>
    </row>
    <row r="1170" spans="1:66" ht="31.8" customHeight="1" x14ac:dyDescent="0.3">
      <c r="A1170" s="84">
        <v>17</v>
      </c>
      <c r="B1170" s="1" t="s">
        <v>22</v>
      </c>
      <c r="C1170" s="1" t="s">
        <v>4046</v>
      </c>
      <c r="D1170" s="1" t="s">
        <v>3750</v>
      </c>
      <c r="E1170" s="1">
        <v>779541</v>
      </c>
      <c r="F1170" s="21">
        <v>43101</v>
      </c>
      <c r="G1170" s="21">
        <v>45107</v>
      </c>
      <c r="H1170" s="21" t="s">
        <v>2900</v>
      </c>
      <c r="I1170" s="1" t="s">
        <v>4049</v>
      </c>
      <c r="J1170" s="1" t="s">
        <v>4050</v>
      </c>
      <c r="K1170" s="3" t="s">
        <v>4051</v>
      </c>
      <c r="L1170" s="1" t="s">
        <v>1219</v>
      </c>
      <c r="M1170" s="102" t="s">
        <v>4052</v>
      </c>
      <c r="N1170" s="1" t="s">
        <v>4053</v>
      </c>
      <c r="O1170" s="1" t="s">
        <v>4047</v>
      </c>
      <c r="P1170" s="1" t="s">
        <v>457</v>
      </c>
      <c r="Q1170" s="97">
        <f>IFERROR(INDEX(BP:BP, MATCH(R1170, BN:BN, 0)), "")</f>
        <v>1</v>
      </c>
      <c r="R1170" s="1" t="s">
        <v>4078</v>
      </c>
      <c r="S1170" s="1" t="s">
        <v>121</v>
      </c>
      <c r="T1170" s="1" t="s">
        <v>4077</v>
      </c>
      <c r="U1170" s="26" t="s">
        <v>22</v>
      </c>
      <c r="V1170" s="1" t="s">
        <v>22</v>
      </c>
      <c r="W1170" s="26" t="s">
        <v>22</v>
      </c>
      <c r="X1170" s="10" t="s">
        <v>22</v>
      </c>
      <c r="Y1170" s="10" t="s">
        <v>22</v>
      </c>
      <c r="Z1170" s="26" t="s">
        <v>22</v>
      </c>
      <c r="AA1170" s="26" t="s">
        <v>22</v>
      </c>
      <c r="AB1170" s="1" t="s">
        <v>22</v>
      </c>
      <c r="AC1170" s="4" t="s">
        <v>22</v>
      </c>
      <c r="BN1170" s="36"/>
    </row>
    <row r="1171" spans="1:66" ht="31.8" customHeight="1" x14ac:dyDescent="0.3">
      <c r="A1171" s="84">
        <v>17</v>
      </c>
      <c r="B1171" s="1" t="s">
        <v>22</v>
      </c>
      <c r="C1171" s="1" t="s">
        <v>4046</v>
      </c>
      <c r="D1171" s="1" t="s">
        <v>3750</v>
      </c>
      <c r="E1171" s="1">
        <v>779541</v>
      </c>
      <c r="F1171" s="21">
        <v>43101</v>
      </c>
      <c r="G1171" s="21">
        <v>45107</v>
      </c>
      <c r="H1171" s="21" t="s">
        <v>2900</v>
      </c>
      <c r="I1171" s="1" t="s">
        <v>4049</v>
      </c>
      <c r="J1171" s="1" t="s">
        <v>4050</v>
      </c>
      <c r="K1171" s="3" t="s">
        <v>4051</v>
      </c>
      <c r="L1171" s="1" t="s">
        <v>1219</v>
      </c>
      <c r="M1171" s="102" t="s">
        <v>4052</v>
      </c>
      <c r="N1171" s="1" t="s">
        <v>4053</v>
      </c>
      <c r="O1171" s="1" t="s">
        <v>4047</v>
      </c>
      <c r="P1171" s="1" t="s">
        <v>457</v>
      </c>
      <c r="Q1171" s="97">
        <f>IFERROR(INDEX(BP:BP, MATCH(R1171, BN:BN, 0)), "")</f>
        <v>1</v>
      </c>
      <c r="R1171" s="1" t="s">
        <v>4072</v>
      </c>
      <c r="S1171" s="1" t="s">
        <v>318</v>
      </c>
      <c r="T1171" s="1" t="s">
        <v>4071</v>
      </c>
      <c r="U1171" s="26" t="s">
        <v>22</v>
      </c>
      <c r="V1171" s="1" t="s">
        <v>22</v>
      </c>
      <c r="W1171" s="26" t="s">
        <v>22</v>
      </c>
      <c r="X1171" s="10" t="s">
        <v>22</v>
      </c>
      <c r="Y1171" s="10" t="s">
        <v>22</v>
      </c>
      <c r="Z1171" s="26" t="s">
        <v>22</v>
      </c>
      <c r="AA1171" s="26" t="s">
        <v>22</v>
      </c>
      <c r="AB1171" s="1" t="s">
        <v>22</v>
      </c>
      <c r="AC1171" s="4" t="s">
        <v>22</v>
      </c>
      <c r="BN1171" s="36"/>
    </row>
    <row r="1172" spans="1:66" ht="31.8" customHeight="1" x14ac:dyDescent="0.3">
      <c r="A1172" s="84">
        <v>17</v>
      </c>
      <c r="B1172" s="1" t="s">
        <v>22</v>
      </c>
      <c r="C1172" s="1" t="s">
        <v>4046</v>
      </c>
      <c r="D1172" s="1" t="s">
        <v>3750</v>
      </c>
      <c r="E1172" s="1">
        <v>779541</v>
      </c>
      <c r="F1172" s="21">
        <v>43101</v>
      </c>
      <c r="G1172" s="21">
        <v>45107</v>
      </c>
      <c r="H1172" s="21" t="s">
        <v>2900</v>
      </c>
      <c r="I1172" s="1" t="s">
        <v>4049</v>
      </c>
      <c r="J1172" s="1" t="s">
        <v>4050</v>
      </c>
      <c r="K1172" s="3" t="s">
        <v>4051</v>
      </c>
      <c r="L1172" s="1" t="s">
        <v>1219</v>
      </c>
      <c r="M1172" s="102" t="s">
        <v>4052</v>
      </c>
      <c r="N1172" s="1" t="s">
        <v>4053</v>
      </c>
      <c r="O1172" s="1" t="s">
        <v>4047</v>
      </c>
      <c r="P1172" s="1" t="s">
        <v>457</v>
      </c>
      <c r="Q1172" s="97">
        <f>IFERROR(INDEX(BP:BP, MATCH(R1172, BN:BN, 0)), "")</f>
        <v>3</v>
      </c>
      <c r="R1172" s="1" t="s">
        <v>1090</v>
      </c>
      <c r="S1172" s="1" t="s">
        <v>47</v>
      </c>
      <c r="T1172" s="84" t="s">
        <v>4062</v>
      </c>
      <c r="U1172" s="26" t="s">
        <v>22</v>
      </c>
      <c r="V1172" s="1" t="s">
        <v>22</v>
      </c>
      <c r="W1172" s="26" t="s">
        <v>22</v>
      </c>
      <c r="X1172" s="10" t="s">
        <v>22</v>
      </c>
      <c r="Y1172" s="10" t="s">
        <v>22</v>
      </c>
      <c r="Z1172" s="26" t="s">
        <v>22</v>
      </c>
      <c r="AA1172" s="26" t="s">
        <v>22</v>
      </c>
      <c r="AB1172" s="1" t="s">
        <v>22</v>
      </c>
      <c r="AC1172" s="4" t="s">
        <v>22</v>
      </c>
      <c r="BN1172" s="36"/>
    </row>
    <row r="1173" spans="1:66" ht="31.8" customHeight="1" x14ac:dyDescent="0.3">
      <c r="A1173" s="84">
        <v>17</v>
      </c>
      <c r="B1173" s="1" t="s">
        <v>22</v>
      </c>
      <c r="C1173" s="1" t="s">
        <v>4046</v>
      </c>
      <c r="D1173" s="1" t="s">
        <v>3750</v>
      </c>
      <c r="E1173" s="1">
        <v>779541</v>
      </c>
      <c r="F1173" s="21">
        <v>43101</v>
      </c>
      <c r="G1173" s="21">
        <v>45107</v>
      </c>
      <c r="H1173" s="21" t="s">
        <v>2900</v>
      </c>
      <c r="I1173" s="1" t="s">
        <v>4049</v>
      </c>
      <c r="J1173" s="1" t="s">
        <v>4050</v>
      </c>
      <c r="K1173" s="3" t="s">
        <v>4051</v>
      </c>
      <c r="L1173" s="1" t="s">
        <v>1219</v>
      </c>
      <c r="M1173" s="102" t="s">
        <v>4052</v>
      </c>
      <c r="N1173" s="1" t="s">
        <v>4053</v>
      </c>
      <c r="O1173" s="1" t="s">
        <v>4047</v>
      </c>
      <c r="P1173" s="1" t="s">
        <v>457</v>
      </c>
      <c r="Q1173" s="97">
        <f>IFERROR(INDEX(BP:BP, MATCH(R1173, BN:BN, 0)), "")</f>
        <v>1</v>
      </c>
      <c r="R1173" s="1" t="s">
        <v>4058</v>
      </c>
      <c r="S1173" s="1" t="s">
        <v>132</v>
      </c>
      <c r="T1173" s="84" t="s">
        <v>4057</v>
      </c>
      <c r="U1173" s="26" t="s">
        <v>22</v>
      </c>
      <c r="V1173" s="1" t="s">
        <v>22</v>
      </c>
      <c r="W1173" s="26" t="s">
        <v>22</v>
      </c>
      <c r="X1173" s="10" t="s">
        <v>22</v>
      </c>
      <c r="Y1173" s="10" t="s">
        <v>22</v>
      </c>
      <c r="Z1173" s="26" t="s">
        <v>22</v>
      </c>
      <c r="AA1173" s="26" t="s">
        <v>22</v>
      </c>
      <c r="AB1173" s="4" t="s">
        <v>22</v>
      </c>
      <c r="AC1173" s="4" t="s">
        <v>22</v>
      </c>
      <c r="BN1173" s="36"/>
    </row>
    <row r="1174" spans="1:66" ht="31.8" customHeight="1" x14ac:dyDescent="0.3">
      <c r="A1174" s="84">
        <v>17</v>
      </c>
      <c r="B1174" s="1" t="s">
        <v>22</v>
      </c>
      <c r="C1174" s="1" t="s">
        <v>4046</v>
      </c>
      <c r="D1174" s="1" t="s">
        <v>3750</v>
      </c>
      <c r="E1174" s="1">
        <v>779541</v>
      </c>
      <c r="F1174" s="21">
        <v>43101</v>
      </c>
      <c r="G1174" s="21">
        <v>45107</v>
      </c>
      <c r="H1174" s="21" t="s">
        <v>2900</v>
      </c>
      <c r="I1174" s="1" t="s">
        <v>4049</v>
      </c>
      <c r="J1174" s="1" t="s">
        <v>4050</v>
      </c>
      <c r="K1174" s="3" t="s">
        <v>4051</v>
      </c>
      <c r="L1174" s="1" t="s">
        <v>1219</v>
      </c>
      <c r="M1174" s="102" t="s">
        <v>4052</v>
      </c>
      <c r="N1174" s="1" t="s">
        <v>4053</v>
      </c>
      <c r="O1174" s="1" t="s">
        <v>4047</v>
      </c>
      <c r="P1174" s="1" t="s">
        <v>457</v>
      </c>
      <c r="Q1174" s="97">
        <f>IFERROR(INDEX(BP:BP, MATCH(R1174, BN:BN, 0)), "")</f>
        <v>1</v>
      </c>
      <c r="R1174" s="1" t="s">
        <v>4076</v>
      </c>
      <c r="S1174" s="1" t="s">
        <v>61</v>
      </c>
      <c r="T1174" s="84" t="s">
        <v>4075</v>
      </c>
      <c r="U1174" s="26" t="s">
        <v>22</v>
      </c>
      <c r="V1174" s="1" t="s">
        <v>22</v>
      </c>
      <c r="W1174" s="26" t="s">
        <v>22</v>
      </c>
      <c r="X1174" s="10" t="s">
        <v>22</v>
      </c>
      <c r="Y1174" s="10" t="s">
        <v>22</v>
      </c>
      <c r="Z1174" s="26" t="s">
        <v>22</v>
      </c>
      <c r="AA1174" s="26" t="s">
        <v>22</v>
      </c>
      <c r="AB1174" s="4" t="s">
        <v>22</v>
      </c>
      <c r="AC1174" s="4" t="s">
        <v>22</v>
      </c>
      <c r="BN1174" s="36"/>
    </row>
    <row r="1175" spans="1:66" ht="31.8" customHeight="1" x14ac:dyDescent="0.3">
      <c r="A1175" s="84">
        <v>17</v>
      </c>
      <c r="B1175" s="1" t="s">
        <v>22</v>
      </c>
      <c r="C1175" s="1" t="s">
        <v>4046</v>
      </c>
      <c r="D1175" s="1" t="s">
        <v>3750</v>
      </c>
      <c r="E1175" s="1">
        <v>779541</v>
      </c>
      <c r="F1175" s="21">
        <v>43101</v>
      </c>
      <c r="G1175" s="21">
        <v>45107</v>
      </c>
      <c r="H1175" s="21" t="s">
        <v>2900</v>
      </c>
      <c r="I1175" s="1" t="s">
        <v>4049</v>
      </c>
      <c r="J1175" s="1" t="s">
        <v>4050</v>
      </c>
      <c r="K1175" s="3" t="s">
        <v>4051</v>
      </c>
      <c r="L1175" s="1" t="s">
        <v>1219</v>
      </c>
      <c r="M1175" s="102" t="s">
        <v>4052</v>
      </c>
      <c r="N1175" s="1" t="s">
        <v>4053</v>
      </c>
      <c r="O1175" s="1" t="s">
        <v>4047</v>
      </c>
      <c r="P1175" s="1" t="s">
        <v>457</v>
      </c>
      <c r="Q1175" s="97">
        <f>IFERROR(INDEX(BP:BP, MATCH(R1175, BN:BN, 0)), "")</f>
        <v>1</v>
      </c>
      <c r="R1175" s="1" t="s">
        <v>4056</v>
      </c>
      <c r="S1175" s="1" t="s">
        <v>132</v>
      </c>
      <c r="T1175" s="84" t="s">
        <v>4055</v>
      </c>
      <c r="U1175" s="26" t="s">
        <v>22</v>
      </c>
      <c r="V1175" s="1" t="s">
        <v>22</v>
      </c>
      <c r="W1175" s="26" t="s">
        <v>22</v>
      </c>
      <c r="X1175" s="10" t="s">
        <v>22</v>
      </c>
      <c r="Y1175" s="10" t="s">
        <v>22</v>
      </c>
      <c r="Z1175" s="26" t="s">
        <v>22</v>
      </c>
      <c r="AA1175" s="26" t="s">
        <v>22</v>
      </c>
      <c r="AB1175" s="4" t="s">
        <v>22</v>
      </c>
      <c r="AC1175" s="4" t="s">
        <v>22</v>
      </c>
      <c r="BN1175" s="36"/>
    </row>
    <row r="1176" spans="1:66" ht="31.8" customHeight="1" x14ac:dyDescent="0.3">
      <c r="A1176" s="84">
        <v>17</v>
      </c>
      <c r="B1176" s="1" t="s">
        <v>22</v>
      </c>
      <c r="C1176" s="1" t="s">
        <v>4046</v>
      </c>
      <c r="D1176" s="1" t="s">
        <v>3750</v>
      </c>
      <c r="E1176" s="1">
        <v>779541</v>
      </c>
      <c r="F1176" s="21">
        <v>43101</v>
      </c>
      <c r="G1176" s="21">
        <v>45107</v>
      </c>
      <c r="H1176" s="21" t="s">
        <v>2900</v>
      </c>
      <c r="I1176" s="1" t="s">
        <v>4049</v>
      </c>
      <c r="J1176" s="1" t="s">
        <v>4050</v>
      </c>
      <c r="K1176" s="3" t="s">
        <v>4051</v>
      </c>
      <c r="L1176" s="1" t="s">
        <v>1219</v>
      </c>
      <c r="M1176" s="102" t="s">
        <v>4052</v>
      </c>
      <c r="N1176" s="1" t="s">
        <v>4053</v>
      </c>
      <c r="O1176" s="1" t="s">
        <v>4047</v>
      </c>
      <c r="P1176" s="1" t="s">
        <v>457</v>
      </c>
      <c r="Q1176" s="97">
        <f>IFERROR(INDEX(BP:BP, MATCH(R1176, BN:BN, 0)), "")</f>
        <v>1</v>
      </c>
      <c r="R1176" s="1" t="s">
        <v>4060</v>
      </c>
      <c r="S1176" s="1" t="s">
        <v>132</v>
      </c>
      <c r="T1176" s="84" t="s">
        <v>4059</v>
      </c>
      <c r="U1176" s="26" t="s">
        <v>22</v>
      </c>
      <c r="V1176" s="1" t="s">
        <v>22</v>
      </c>
      <c r="W1176" s="26" t="s">
        <v>22</v>
      </c>
      <c r="X1176" s="10" t="s">
        <v>22</v>
      </c>
      <c r="Y1176" s="10" t="s">
        <v>22</v>
      </c>
      <c r="Z1176" s="26" t="s">
        <v>22</v>
      </c>
      <c r="AA1176" s="26" t="s">
        <v>22</v>
      </c>
      <c r="AB1176" s="4" t="s">
        <v>22</v>
      </c>
      <c r="AC1176" s="4" t="s">
        <v>22</v>
      </c>
      <c r="BN1176" s="36"/>
    </row>
    <row r="1177" spans="1:66" ht="31.8" customHeight="1" x14ac:dyDescent="0.3">
      <c r="A1177" s="84">
        <v>17</v>
      </c>
      <c r="B1177" s="1" t="s">
        <v>22</v>
      </c>
      <c r="C1177" s="1" t="s">
        <v>4046</v>
      </c>
      <c r="D1177" s="1" t="s">
        <v>3750</v>
      </c>
      <c r="E1177" s="1">
        <v>779541</v>
      </c>
      <c r="F1177" s="21">
        <v>43101</v>
      </c>
      <c r="G1177" s="21">
        <v>45107</v>
      </c>
      <c r="H1177" s="21" t="s">
        <v>2900</v>
      </c>
      <c r="I1177" s="1" t="s">
        <v>4049</v>
      </c>
      <c r="J1177" s="1" t="s">
        <v>4050</v>
      </c>
      <c r="K1177" s="3" t="s">
        <v>4051</v>
      </c>
      <c r="L1177" s="1" t="s">
        <v>1219</v>
      </c>
      <c r="M1177" s="102" t="s">
        <v>4052</v>
      </c>
      <c r="N1177" s="1" t="s">
        <v>4053</v>
      </c>
      <c r="O1177" s="1" t="s">
        <v>4047</v>
      </c>
      <c r="P1177" s="1" t="s">
        <v>457</v>
      </c>
      <c r="Q1177" s="97">
        <f>IFERROR(INDEX(BP:BP, MATCH(R1177, BN:BN, 0)), "")</f>
        <v>1</v>
      </c>
      <c r="R1177" s="1" t="s">
        <v>4068</v>
      </c>
      <c r="S1177" s="1" t="s">
        <v>318</v>
      </c>
      <c r="T1177" s="84" t="s">
        <v>4067</v>
      </c>
      <c r="U1177" s="26" t="s">
        <v>22</v>
      </c>
      <c r="V1177" s="1" t="s">
        <v>22</v>
      </c>
      <c r="W1177" s="26" t="s">
        <v>22</v>
      </c>
      <c r="X1177" s="10" t="s">
        <v>22</v>
      </c>
      <c r="Y1177" s="10" t="s">
        <v>22</v>
      </c>
      <c r="Z1177" s="26" t="s">
        <v>22</v>
      </c>
      <c r="AA1177" s="26" t="s">
        <v>22</v>
      </c>
      <c r="AB1177" s="4" t="s">
        <v>22</v>
      </c>
      <c r="AC1177" s="4" t="s">
        <v>22</v>
      </c>
      <c r="BN1177" s="36"/>
    </row>
    <row r="1178" spans="1:66" ht="31.8" customHeight="1" x14ac:dyDescent="0.3">
      <c r="A1178" s="84">
        <v>17</v>
      </c>
      <c r="B1178" s="1" t="s">
        <v>22</v>
      </c>
      <c r="C1178" s="1" t="s">
        <v>4046</v>
      </c>
      <c r="D1178" s="1" t="s">
        <v>3750</v>
      </c>
      <c r="E1178" s="1">
        <v>779541</v>
      </c>
      <c r="F1178" s="21">
        <v>43101</v>
      </c>
      <c r="G1178" s="21">
        <v>45107</v>
      </c>
      <c r="H1178" s="21" t="s">
        <v>2900</v>
      </c>
      <c r="I1178" s="1" t="s">
        <v>4049</v>
      </c>
      <c r="J1178" s="1" t="s">
        <v>4050</v>
      </c>
      <c r="K1178" s="3" t="s">
        <v>4051</v>
      </c>
      <c r="L1178" s="1" t="s">
        <v>1219</v>
      </c>
      <c r="M1178" s="102" t="s">
        <v>4052</v>
      </c>
      <c r="N1178" s="1" t="s">
        <v>4053</v>
      </c>
      <c r="O1178" s="1" t="s">
        <v>4047</v>
      </c>
      <c r="P1178" s="1" t="s">
        <v>457</v>
      </c>
      <c r="Q1178" s="97">
        <f>IFERROR(INDEX(BP:BP, MATCH(R1178, BN:BN, 0)), "")</f>
        <v>1</v>
      </c>
      <c r="R1178" s="1" t="s">
        <v>4064</v>
      </c>
      <c r="S1178" s="1" t="s">
        <v>318</v>
      </c>
      <c r="T1178" s="84" t="s">
        <v>4063</v>
      </c>
      <c r="U1178" s="26" t="s">
        <v>22</v>
      </c>
      <c r="V1178" s="1" t="s">
        <v>22</v>
      </c>
      <c r="W1178" s="26" t="s">
        <v>22</v>
      </c>
      <c r="X1178" s="10" t="s">
        <v>22</v>
      </c>
      <c r="Y1178" s="10" t="s">
        <v>22</v>
      </c>
      <c r="Z1178" s="26" t="s">
        <v>22</v>
      </c>
      <c r="AA1178" s="26" t="s">
        <v>22</v>
      </c>
      <c r="AB1178" s="4" t="s">
        <v>22</v>
      </c>
      <c r="AC1178" s="4" t="s">
        <v>22</v>
      </c>
      <c r="BN1178" s="36"/>
    </row>
    <row r="1179" spans="1:66" ht="31.8" customHeight="1" x14ac:dyDescent="0.3">
      <c r="A1179" s="84">
        <v>17</v>
      </c>
      <c r="B1179" s="1" t="s">
        <v>22</v>
      </c>
      <c r="C1179" s="1" t="s">
        <v>4046</v>
      </c>
      <c r="D1179" s="1" t="s">
        <v>3750</v>
      </c>
      <c r="E1179" s="1">
        <v>779541</v>
      </c>
      <c r="F1179" s="21">
        <v>43101</v>
      </c>
      <c r="G1179" s="21">
        <v>45107</v>
      </c>
      <c r="H1179" s="21" t="s">
        <v>2900</v>
      </c>
      <c r="I1179" s="1" t="s">
        <v>4049</v>
      </c>
      <c r="J1179" s="1" t="s">
        <v>4050</v>
      </c>
      <c r="K1179" s="3" t="s">
        <v>4051</v>
      </c>
      <c r="L1179" s="1" t="s">
        <v>1219</v>
      </c>
      <c r="M1179" s="102" t="s">
        <v>4052</v>
      </c>
      <c r="N1179" s="1" t="s">
        <v>4053</v>
      </c>
      <c r="O1179" s="1" t="s">
        <v>4047</v>
      </c>
      <c r="P1179" s="1" t="s">
        <v>457</v>
      </c>
      <c r="Q1179" s="97">
        <f>IFERROR(INDEX(BP:BP, MATCH(R1179, BN:BN, 0)), "")</f>
        <v>1</v>
      </c>
      <c r="R1179" s="1" t="s">
        <v>4070</v>
      </c>
      <c r="S1179" s="1" t="s">
        <v>47</v>
      </c>
      <c r="T1179" s="84" t="s">
        <v>4069</v>
      </c>
      <c r="U1179" s="26" t="s">
        <v>22</v>
      </c>
      <c r="V1179" s="1" t="s">
        <v>22</v>
      </c>
      <c r="W1179" s="26" t="s">
        <v>22</v>
      </c>
      <c r="X1179" s="10" t="s">
        <v>22</v>
      </c>
      <c r="Y1179" s="10" t="s">
        <v>22</v>
      </c>
      <c r="Z1179" s="26" t="s">
        <v>22</v>
      </c>
      <c r="AA1179" s="26" t="s">
        <v>22</v>
      </c>
      <c r="AB1179" s="4" t="s">
        <v>22</v>
      </c>
      <c r="AC1179" s="4" t="s">
        <v>22</v>
      </c>
      <c r="BN1179" s="36"/>
    </row>
    <row r="1180" spans="1:66" ht="31.8" customHeight="1" x14ac:dyDescent="0.3">
      <c r="A1180" s="84">
        <v>17</v>
      </c>
      <c r="B1180" s="1" t="s">
        <v>22</v>
      </c>
      <c r="C1180" s="1" t="s">
        <v>4046</v>
      </c>
      <c r="D1180" s="1" t="s">
        <v>3750</v>
      </c>
      <c r="E1180" s="1">
        <v>779541</v>
      </c>
      <c r="F1180" s="21">
        <v>43101</v>
      </c>
      <c r="G1180" s="21">
        <v>45107</v>
      </c>
      <c r="H1180" s="21" t="s">
        <v>2900</v>
      </c>
      <c r="I1180" s="1" t="s">
        <v>4049</v>
      </c>
      <c r="J1180" s="1" t="s">
        <v>4050</v>
      </c>
      <c r="K1180" s="3" t="s">
        <v>4051</v>
      </c>
      <c r="L1180" s="1" t="s">
        <v>1219</v>
      </c>
      <c r="M1180" s="102" t="s">
        <v>4052</v>
      </c>
      <c r="N1180" s="1" t="s">
        <v>4053</v>
      </c>
      <c r="O1180" s="1" t="s">
        <v>4047</v>
      </c>
      <c r="P1180" s="1" t="s">
        <v>679</v>
      </c>
      <c r="Q1180" s="97">
        <f>IFERROR(INDEX(BP:BP, MATCH(R1180, BN:BN, 0)), "")</f>
        <v>1</v>
      </c>
      <c r="R1180" s="1" t="s">
        <v>3202</v>
      </c>
      <c r="S1180" s="1" t="s">
        <v>318</v>
      </c>
      <c r="T1180" s="84" t="s">
        <v>4054</v>
      </c>
      <c r="U1180" s="26" t="s">
        <v>22</v>
      </c>
      <c r="V1180" s="1" t="s">
        <v>4048</v>
      </c>
      <c r="W1180" s="26" t="s">
        <v>22</v>
      </c>
      <c r="X1180" s="10" t="s">
        <v>22</v>
      </c>
      <c r="Y1180" s="10" t="s">
        <v>22</v>
      </c>
      <c r="Z1180" s="26" t="s">
        <v>22</v>
      </c>
      <c r="AA1180" s="26" t="s">
        <v>22</v>
      </c>
      <c r="AB1180" s="4" t="s">
        <v>22</v>
      </c>
      <c r="AC1180" s="4" t="s">
        <v>22</v>
      </c>
      <c r="BN1180" s="36"/>
    </row>
    <row r="1181" spans="1:66" ht="31.8" customHeight="1" x14ac:dyDescent="0.3">
      <c r="A1181" s="84">
        <v>17</v>
      </c>
      <c r="B1181" s="1" t="s">
        <v>22</v>
      </c>
      <c r="C1181" s="1" t="s">
        <v>4046</v>
      </c>
      <c r="D1181" s="1" t="s">
        <v>3750</v>
      </c>
      <c r="E1181" s="1">
        <v>779541</v>
      </c>
      <c r="F1181" s="21">
        <v>43101</v>
      </c>
      <c r="G1181" s="21">
        <v>45107</v>
      </c>
      <c r="H1181" s="21" t="s">
        <v>2900</v>
      </c>
      <c r="I1181" s="1" t="s">
        <v>4049</v>
      </c>
      <c r="J1181" s="1" t="s">
        <v>4050</v>
      </c>
      <c r="K1181" s="3" t="s">
        <v>4051</v>
      </c>
      <c r="L1181" s="1" t="s">
        <v>1219</v>
      </c>
      <c r="M1181" s="102" t="s">
        <v>4052</v>
      </c>
      <c r="N1181" s="1" t="s">
        <v>4053</v>
      </c>
      <c r="O1181" s="1" t="s">
        <v>4047</v>
      </c>
      <c r="P1181" s="1" t="s">
        <v>457</v>
      </c>
      <c r="Q1181" s="97">
        <f>IFERROR(INDEX(BP:BP, MATCH(R1181, BN:BN, 0)), "")</f>
        <v>1</v>
      </c>
      <c r="R1181" s="1" t="s">
        <v>4074</v>
      </c>
      <c r="S1181" s="1" t="s">
        <v>36</v>
      </c>
      <c r="T1181" s="84" t="s">
        <v>4073</v>
      </c>
      <c r="U1181" s="26" t="s">
        <v>22</v>
      </c>
      <c r="V1181" s="1" t="s">
        <v>22</v>
      </c>
      <c r="W1181" s="26" t="s">
        <v>22</v>
      </c>
      <c r="X1181" s="10" t="s">
        <v>22</v>
      </c>
      <c r="Y1181" s="10" t="s">
        <v>22</v>
      </c>
      <c r="Z1181" s="26" t="s">
        <v>22</v>
      </c>
      <c r="AA1181" s="26" t="s">
        <v>22</v>
      </c>
      <c r="AB1181" s="4" t="s">
        <v>22</v>
      </c>
      <c r="AC1181" s="4" t="s">
        <v>22</v>
      </c>
      <c r="BN1181" s="36"/>
    </row>
    <row r="1182" spans="1:66" ht="31.8" customHeight="1" x14ac:dyDescent="0.3">
      <c r="A1182" s="84">
        <v>17</v>
      </c>
      <c r="B1182" s="1" t="s">
        <v>22</v>
      </c>
      <c r="C1182" s="1" t="s">
        <v>4046</v>
      </c>
      <c r="D1182" s="1" t="s">
        <v>3750</v>
      </c>
      <c r="E1182" s="1">
        <v>779541</v>
      </c>
      <c r="F1182" s="21">
        <v>43101</v>
      </c>
      <c r="G1182" s="21">
        <v>45107</v>
      </c>
      <c r="H1182" s="21" t="s">
        <v>2900</v>
      </c>
      <c r="I1182" s="1" t="s">
        <v>4049</v>
      </c>
      <c r="J1182" s="1" t="s">
        <v>4050</v>
      </c>
      <c r="K1182" s="3" t="s">
        <v>4051</v>
      </c>
      <c r="L1182" s="1" t="s">
        <v>1219</v>
      </c>
      <c r="M1182" s="102" t="s">
        <v>4052</v>
      </c>
      <c r="N1182" s="1" t="s">
        <v>4053</v>
      </c>
      <c r="O1182" s="1" t="s">
        <v>4047</v>
      </c>
      <c r="P1182" s="1" t="s">
        <v>457</v>
      </c>
      <c r="Q1182" s="97">
        <f>IFERROR(INDEX(BP:BP, MATCH(R1182, BN:BN, 0)), "")</f>
        <v>1</v>
      </c>
      <c r="R1182" s="1" t="s">
        <v>901</v>
      </c>
      <c r="S1182" s="1" t="s">
        <v>238</v>
      </c>
      <c r="T1182" s="84" t="s">
        <v>4061</v>
      </c>
      <c r="U1182" s="26" t="s">
        <v>22</v>
      </c>
      <c r="V1182" s="1" t="s">
        <v>22</v>
      </c>
      <c r="W1182" s="26" t="s">
        <v>22</v>
      </c>
      <c r="X1182" s="10" t="s">
        <v>22</v>
      </c>
      <c r="Y1182" s="10" t="s">
        <v>22</v>
      </c>
      <c r="Z1182" s="26" t="s">
        <v>22</v>
      </c>
      <c r="AA1182" s="26" t="s">
        <v>22</v>
      </c>
      <c r="AB1182" s="4" t="s">
        <v>22</v>
      </c>
      <c r="AC1182" s="4" t="s">
        <v>22</v>
      </c>
      <c r="BN1182" s="36"/>
    </row>
    <row r="1183" spans="1:66" ht="31.8" customHeight="1" x14ac:dyDescent="0.3">
      <c r="A1183" s="84">
        <v>17</v>
      </c>
      <c r="B1183" s="1" t="s">
        <v>22</v>
      </c>
      <c r="C1183" s="1" t="s">
        <v>4046</v>
      </c>
      <c r="D1183" s="1" t="s">
        <v>3750</v>
      </c>
      <c r="E1183" s="1">
        <v>779541</v>
      </c>
      <c r="F1183" s="21">
        <v>43101</v>
      </c>
      <c r="G1183" s="21">
        <v>45107</v>
      </c>
      <c r="H1183" s="21" t="s">
        <v>2900</v>
      </c>
      <c r="I1183" s="1" t="s">
        <v>4049</v>
      </c>
      <c r="J1183" s="1" t="s">
        <v>4050</v>
      </c>
      <c r="K1183" s="3" t="s">
        <v>4051</v>
      </c>
      <c r="L1183" s="1" t="s">
        <v>1219</v>
      </c>
      <c r="M1183" s="102" t="s">
        <v>4052</v>
      </c>
      <c r="N1183" s="1" t="s">
        <v>4053</v>
      </c>
      <c r="O1183" s="1" t="s">
        <v>4047</v>
      </c>
      <c r="P1183" s="1" t="s">
        <v>457</v>
      </c>
      <c r="Q1183" s="97">
        <f>IFERROR(INDEX(BP:BP, MATCH(R1183, BN:BN, 0)), "")</f>
        <v>1</v>
      </c>
      <c r="R1183" s="1" t="s">
        <v>879</v>
      </c>
      <c r="S1183" s="1" t="s">
        <v>238</v>
      </c>
      <c r="T1183" s="84" t="s">
        <v>2970</v>
      </c>
      <c r="U1183" s="26" t="s">
        <v>22</v>
      </c>
      <c r="V1183" s="1" t="s">
        <v>22</v>
      </c>
      <c r="W1183" s="26" t="s">
        <v>22</v>
      </c>
      <c r="X1183" s="10" t="s">
        <v>22</v>
      </c>
      <c r="Y1183" s="10" t="s">
        <v>22</v>
      </c>
      <c r="Z1183" s="26" t="s">
        <v>22</v>
      </c>
      <c r="AA1183" s="26" t="s">
        <v>22</v>
      </c>
      <c r="AB1183" s="4" t="s">
        <v>22</v>
      </c>
      <c r="AC1183" s="4" t="s">
        <v>22</v>
      </c>
      <c r="BN1183" s="36"/>
    </row>
    <row r="1184" spans="1:66" ht="31.8" customHeight="1" x14ac:dyDescent="0.3">
      <c r="A1184" s="84">
        <v>17</v>
      </c>
      <c r="B1184" s="1" t="s">
        <v>22</v>
      </c>
      <c r="C1184" s="1" t="s">
        <v>4046</v>
      </c>
      <c r="D1184" s="1" t="s">
        <v>3750</v>
      </c>
      <c r="E1184" s="1">
        <v>779541</v>
      </c>
      <c r="F1184" s="21">
        <v>43101</v>
      </c>
      <c r="G1184" s="21">
        <v>45107</v>
      </c>
      <c r="H1184" s="21" t="s">
        <v>2900</v>
      </c>
      <c r="I1184" s="1" t="s">
        <v>4049</v>
      </c>
      <c r="J1184" s="1" t="s">
        <v>4050</v>
      </c>
      <c r="K1184" s="3" t="s">
        <v>4051</v>
      </c>
      <c r="L1184" s="1" t="s">
        <v>1219</v>
      </c>
      <c r="M1184" s="102" t="s">
        <v>4052</v>
      </c>
      <c r="N1184" s="1" t="s">
        <v>4053</v>
      </c>
      <c r="O1184" s="1" t="s">
        <v>4047</v>
      </c>
      <c r="P1184" s="1" t="s">
        <v>457</v>
      </c>
      <c r="Q1184" s="97">
        <f>IFERROR(INDEX(BP:BP, MATCH(R1184, BN:BN, 0)), "")</f>
        <v>1</v>
      </c>
      <c r="R1184" s="1" t="s">
        <v>4066</v>
      </c>
      <c r="S1184" s="1" t="s">
        <v>238</v>
      </c>
      <c r="T1184" s="84" t="s">
        <v>4065</v>
      </c>
      <c r="U1184" s="26" t="s">
        <v>22</v>
      </c>
      <c r="V1184" s="1" t="s">
        <v>22</v>
      </c>
      <c r="W1184" s="26" t="s">
        <v>22</v>
      </c>
      <c r="X1184" s="10" t="s">
        <v>22</v>
      </c>
      <c r="Y1184" s="10" t="s">
        <v>22</v>
      </c>
      <c r="Z1184" s="26" t="s">
        <v>22</v>
      </c>
      <c r="AA1184" s="26" t="s">
        <v>22</v>
      </c>
      <c r="AB1184" s="4" t="s">
        <v>22</v>
      </c>
      <c r="AC1184" s="4" t="s">
        <v>22</v>
      </c>
      <c r="BN1184" s="36"/>
    </row>
    <row r="1185" spans="1:66" ht="31.8" customHeight="1" x14ac:dyDescent="0.3">
      <c r="A1185" s="58">
        <v>10</v>
      </c>
      <c r="B1185" s="57" t="s">
        <v>3687</v>
      </c>
      <c r="C1185" s="1" t="s">
        <v>786</v>
      </c>
      <c r="D1185" s="1" t="s">
        <v>787</v>
      </c>
      <c r="E1185" s="1">
        <v>101069682</v>
      </c>
      <c r="F1185" s="21">
        <v>44805</v>
      </c>
      <c r="G1185" s="21">
        <v>45900</v>
      </c>
      <c r="H1185" s="1" t="s">
        <v>22</v>
      </c>
      <c r="I1185" s="1" t="s">
        <v>788</v>
      </c>
      <c r="J1185" s="1" t="s">
        <v>22</v>
      </c>
      <c r="K1185" s="1" t="s">
        <v>22</v>
      </c>
      <c r="L1185" s="1" t="s">
        <v>128</v>
      </c>
      <c r="M1185" s="102" t="s">
        <v>789</v>
      </c>
      <c r="N1185" s="1" t="s">
        <v>790</v>
      </c>
      <c r="O1185" s="1" t="s">
        <v>791</v>
      </c>
      <c r="P1185" s="1" t="s">
        <v>457</v>
      </c>
      <c r="Q1185" s="97">
        <f>IFERROR(INDEX(BP:BP, MATCH(R1185, BN:BN, 0)), "")</f>
        <v>1</v>
      </c>
      <c r="R1185" s="1" t="s">
        <v>832</v>
      </c>
      <c r="S1185" s="1" t="s">
        <v>110</v>
      </c>
      <c r="T1185" s="84" t="s">
        <v>833</v>
      </c>
      <c r="U1185" s="1" t="s">
        <v>22</v>
      </c>
      <c r="V1185" s="1" t="s">
        <v>22</v>
      </c>
      <c r="W1185" s="1" t="s">
        <v>22</v>
      </c>
      <c r="X1185" s="1" t="s">
        <v>22</v>
      </c>
      <c r="Y1185" s="1" t="s">
        <v>22</v>
      </c>
      <c r="Z1185" s="1" t="s">
        <v>22</v>
      </c>
      <c r="AA1185" s="1" t="s">
        <v>22</v>
      </c>
      <c r="AB1185" s="4" t="s">
        <v>22</v>
      </c>
      <c r="AC1185" s="4" t="s">
        <v>22</v>
      </c>
      <c r="BN1185" s="36"/>
    </row>
    <row r="1186" spans="1:66" ht="31.8" customHeight="1" x14ac:dyDescent="0.3">
      <c r="A1186" s="58">
        <v>10</v>
      </c>
      <c r="B1186" s="57" t="s">
        <v>3687</v>
      </c>
      <c r="C1186" s="1" t="s">
        <v>786</v>
      </c>
      <c r="D1186" s="1" t="s">
        <v>787</v>
      </c>
      <c r="E1186" s="1">
        <v>101069682</v>
      </c>
      <c r="F1186" s="21">
        <v>44805</v>
      </c>
      <c r="G1186" s="21">
        <v>45900</v>
      </c>
      <c r="H1186" s="1" t="s">
        <v>22</v>
      </c>
      <c r="I1186" s="1" t="s">
        <v>788</v>
      </c>
      <c r="J1186" s="1" t="s">
        <v>22</v>
      </c>
      <c r="K1186" s="1" t="s">
        <v>22</v>
      </c>
      <c r="L1186" s="1" t="s">
        <v>128</v>
      </c>
      <c r="M1186" s="102" t="s">
        <v>789</v>
      </c>
      <c r="N1186" s="1" t="s">
        <v>790</v>
      </c>
      <c r="O1186" s="1" t="s">
        <v>791</v>
      </c>
      <c r="P1186" s="1" t="s">
        <v>457</v>
      </c>
      <c r="Q1186" s="97">
        <f>IFERROR(INDEX(BP:BP, MATCH(R1186, BN:BN, 0)), "")</f>
        <v>1</v>
      </c>
      <c r="R1186" s="1" t="s">
        <v>815</v>
      </c>
      <c r="S1186" s="1" t="s">
        <v>36</v>
      </c>
      <c r="T1186" s="84" t="s">
        <v>816</v>
      </c>
      <c r="U1186" s="1" t="s">
        <v>22</v>
      </c>
      <c r="V1186" s="1" t="s">
        <v>22</v>
      </c>
      <c r="W1186" s="1" t="s">
        <v>22</v>
      </c>
      <c r="X1186" s="1" t="s">
        <v>22</v>
      </c>
      <c r="Y1186" s="1" t="s">
        <v>22</v>
      </c>
      <c r="Z1186" s="1" t="s">
        <v>22</v>
      </c>
      <c r="AA1186" s="1" t="s">
        <v>22</v>
      </c>
      <c r="AB1186" s="4" t="s">
        <v>22</v>
      </c>
      <c r="AC1186" s="4" t="s">
        <v>22</v>
      </c>
      <c r="BN1186" s="36"/>
    </row>
    <row r="1187" spans="1:66" ht="31.8" customHeight="1" x14ac:dyDescent="0.3">
      <c r="A1187" s="58">
        <v>10</v>
      </c>
      <c r="B1187" s="57" t="s">
        <v>3687</v>
      </c>
      <c r="C1187" s="1" t="s">
        <v>786</v>
      </c>
      <c r="D1187" s="1" t="s">
        <v>787</v>
      </c>
      <c r="E1187" s="1">
        <v>101069682</v>
      </c>
      <c r="F1187" s="21">
        <v>44805</v>
      </c>
      <c r="G1187" s="21">
        <v>45900</v>
      </c>
      <c r="H1187" s="1" t="s">
        <v>22</v>
      </c>
      <c r="I1187" s="1" t="s">
        <v>788</v>
      </c>
      <c r="J1187" s="1" t="s">
        <v>22</v>
      </c>
      <c r="K1187" s="1" t="s">
        <v>22</v>
      </c>
      <c r="L1187" s="1" t="s">
        <v>128</v>
      </c>
      <c r="M1187" s="102" t="s">
        <v>789</v>
      </c>
      <c r="N1187" s="1" t="s">
        <v>790</v>
      </c>
      <c r="O1187" s="1" t="s">
        <v>791</v>
      </c>
      <c r="P1187" s="1" t="s">
        <v>457</v>
      </c>
      <c r="Q1187" s="97">
        <f>IFERROR(INDEX(BP:BP, MATCH(R1187, BN:BN, 0)), "")</f>
        <v>1</v>
      </c>
      <c r="R1187" s="1" t="s">
        <v>821</v>
      </c>
      <c r="S1187" s="1" t="s">
        <v>28</v>
      </c>
      <c r="T1187" s="84" t="s">
        <v>822</v>
      </c>
      <c r="U1187" s="1" t="s">
        <v>22</v>
      </c>
      <c r="V1187" s="1" t="s">
        <v>22</v>
      </c>
      <c r="W1187" s="1" t="s">
        <v>22</v>
      </c>
      <c r="X1187" s="1" t="s">
        <v>22</v>
      </c>
      <c r="Y1187" s="1" t="s">
        <v>22</v>
      </c>
      <c r="Z1187" s="1" t="s">
        <v>22</v>
      </c>
      <c r="AA1187" s="1" t="s">
        <v>22</v>
      </c>
      <c r="AB1187" s="4" t="s">
        <v>22</v>
      </c>
      <c r="AC1187" s="4" t="s">
        <v>22</v>
      </c>
      <c r="BN1187" s="36"/>
    </row>
    <row r="1188" spans="1:66" ht="31.8" customHeight="1" x14ac:dyDescent="0.3">
      <c r="A1188" s="58">
        <v>10</v>
      </c>
      <c r="B1188" s="57" t="s">
        <v>3687</v>
      </c>
      <c r="C1188" s="1" t="s">
        <v>786</v>
      </c>
      <c r="D1188" s="1" t="s">
        <v>787</v>
      </c>
      <c r="E1188" s="1">
        <v>101069682</v>
      </c>
      <c r="F1188" s="21">
        <v>44805</v>
      </c>
      <c r="G1188" s="21">
        <v>45900</v>
      </c>
      <c r="H1188" s="1" t="s">
        <v>22</v>
      </c>
      <c r="I1188" s="1" t="s">
        <v>788</v>
      </c>
      <c r="J1188" s="1" t="s">
        <v>22</v>
      </c>
      <c r="K1188" s="1" t="s">
        <v>22</v>
      </c>
      <c r="L1188" s="1" t="s">
        <v>128</v>
      </c>
      <c r="M1188" s="102" t="s">
        <v>789</v>
      </c>
      <c r="N1188" s="1" t="s">
        <v>790</v>
      </c>
      <c r="O1188" s="1" t="s">
        <v>791</v>
      </c>
      <c r="P1188" s="1" t="s">
        <v>457</v>
      </c>
      <c r="Q1188" s="97">
        <f>IFERROR(INDEX(BP:BP, MATCH(R1188, BN:BN, 0)), "")</f>
        <v>1</v>
      </c>
      <c r="R1188" s="1" t="s">
        <v>739</v>
      </c>
      <c r="S1188" s="1" t="s">
        <v>740</v>
      </c>
      <c r="T1188" s="84" t="s">
        <v>827</v>
      </c>
      <c r="U1188" s="1" t="s">
        <v>22</v>
      </c>
      <c r="V1188" s="1" t="s">
        <v>22</v>
      </c>
      <c r="W1188" s="1" t="s">
        <v>22</v>
      </c>
      <c r="X1188" s="1" t="s">
        <v>22</v>
      </c>
      <c r="Y1188" s="1" t="s">
        <v>22</v>
      </c>
      <c r="Z1188" s="1" t="s">
        <v>22</v>
      </c>
      <c r="AA1188" s="1" t="s">
        <v>22</v>
      </c>
      <c r="AB1188" s="4" t="s">
        <v>22</v>
      </c>
      <c r="AC1188" s="4" t="s">
        <v>22</v>
      </c>
      <c r="BN1188" s="36"/>
    </row>
    <row r="1189" spans="1:66" ht="31.8" customHeight="1" x14ac:dyDescent="0.3">
      <c r="A1189" s="58">
        <v>10</v>
      </c>
      <c r="B1189" s="57" t="s">
        <v>3687</v>
      </c>
      <c r="C1189" s="1" t="s">
        <v>786</v>
      </c>
      <c r="D1189" s="1" t="s">
        <v>787</v>
      </c>
      <c r="E1189" s="1">
        <v>101069682</v>
      </c>
      <c r="F1189" s="21">
        <v>44805</v>
      </c>
      <c r="G1189" s="21">
        <v>45900</v>
      </c>
      <c r="H1189" s="1" t="s">
        <v>22</v>
      </c>
      <c r="I1189" s="1" t="s">
        <v>788</v>
      </c>
      <c r="J1189" s="1" t="s">
        <v>22</v>
      </c>
      <c r="K1189" s="1" t="s">
        <v>22</v>
      </c>
      <c r="L1189" s="1" t="s">
        <v>128</v>
      </c>
      <c r="M1189" s="102" t="s">
        <v>789</v>
      </c>
      <c r="N1189" s="1" t="s">
        <v>790</v>
      </c>
      <c r="O1189" s="1" t="s">
        <v>791</v>
      </c>
      <c r="P1189" s="1" t="s">
        <v>457</v>
      </c>
      <c r="Q1189" s="97">
        <f>IFERROR(INDEX(BP:BP, MATCH(R1189, BN:BN, 0)), "")</f>
        <v>1</v>
      </c>
      <c r="R1189" s="1" t="s">
        <v>828</v>
      </c>
      <c r="S1189" s="1" t="s">
        <v>318</v>
      </c>
      <c r="T1189" s="84" t="s">
        <v>829</v>
      </c>
      <c r="U1189" s="1" t="s">
        <v>22</v>
      </c>
      <c r="V1189" s="1" t="s">
        <v>22</v>
      </c>
      <c r="W1189" s="1" t="s">
        <v>22</v>
      </c>
      <c r="X1189" s="1" t="s">
        <v>22</v>
      </c>
      <c r="Y1189" s="1" t="s">
        <v>22</v>
      </c>
      <c r="Z1189" s="1" t="s">
        <v>22</v>
      </c>
      <c r="AA1189" s="1" t="s">
        <v>22</v>
      </c>
      <c r="AB1189" s="4" t="s">
        <v>22</v>
      </c>
      <c r="AC1189" s="4" t="s">
        <v>22</v>
      </c>
      <c r="BN1189" s="36"/>
    </row>
    <row r="1190" spans="1:66" ht="31.8" customHeight="1" x14ac:dyDescent="0.3">
      <c r="A1190" s="58">
        <v>10</v>
      </c>
      <c r="B1190" s="57" t="s">
        <v>3687</v>
      </c>
      <c r="C1190" s="1" t="s">
        <v>786</v>
      </c>
      <c r="D1190" s="1" t="s">
        <v>787</v>
      </c>
      <c r="E1190" s="1">
        <v>101069682</v>
      </c>
      <c r="F1190" s="21">
        <v>44805</v>
      </c>
      <c r="G1190" s="21">
        <v>45900</v>
      </c>
      <c r="H1190" s="1" t="s">
        <v>22</v>
      </c>
      <c r="I1190" s="1" t="s">
        <v>788</v>
      </c>
      <c r="J1190" s="1" t="s">
        <v>22</v>
      </c>
      <c r="K1190" s="1" t="s">
        <v>22</v>
      </c>
      <c r="L1190" s="1" t="s">
        <v>128</v>
      </c>
      <c r="M1190" s="102" t="s">
        <v>789</v>
      </c>
      <c r="N1190" s="1" t="s">
        <v>790</v>
      </c>
      <c r="O1190" s="1" t="s">
        <v>791</v>
      </c>
      <c r="P1190" s="1" t="s">
        <v>457</v>
      </c>
      <c r="Q1190" s="97">
        <f>IFERROR(INDEX(BP:BP, MATCH(R1190, BN:BN, 0)), "")</f>
        <v>1</v>
      </c>
      <c r="R1190" s="1" t="s">
        <v>825</v>
      </c>
      <c r="S1190" s="1" t="s">
        <v>47</v>
      </c>
      <c r="T1190" s="84" t="s">
        <v>826</v>
      </c>
      <c r="U1190" s="1" t="s">
        <v>22</v>
      </c>
      <c r="V1190" s="1" t="s">
        <v>22</v>
      </c>
      <c r="W1190" s="1" t="s">
        <v>22</v>
      </c>
      <c r="X1190" s="1" t="s">
        <v>22</v>
      </c>
      <c r="Y1190" s="1" t="s">
        <v>22</v>
      </c>
      <c r="Z1190" s="1" t="s">
        <v>22</v>
      </c>
      <c r="AA1190" s="1" t="s">
        <v>22</v>
      </c>
      <c r="AB1190" s="4" t="s">
        <v>22</v>
      </c>
      <c r="AC1190" s="4" t="s">
        <v>22</v>
      </c>
      <c r="BN1190" s="36"/>
    </row>
    <row r="1191" spans="1:66" ht="31.8" customHeight="1" x14ac:dyDescent="0.3">
      <c r="A1191" s="58">
        <v>10</v>
      </c>
      <c r="B1191" s="57" t="s">
        <v>3687</v>
      </c>
      <c r="C1191" s="1" t="s">
        <v>786</v>
      </c>
      <c r="D1191" s="1" t="s">
        <v>787</v>
      </c>
      <c r="E1191" s="1">
        <v>101069682</v>
      </c>
      <c r="F1191" s="21">
        <v>44805</v>
      </c>
      <c r="G1191" s="21">
        <v>45900</v>
      </c>
      <c r="H1191" s="1" t="s">
        <v>22</v>
      </c>
      <c r="I1191" s="1" t="s">
        <v>788</v>
      </c>
      <c r="J1191" s="1" t="s">
        <v>22</v>
      </c>
      <c r="K1191" s="1" t="s">
        <v>22</v>
      </c>
      <c r="L1191" s="1" t="s">
        <v>128</v>
      </c>
      <c r="M1191" s="102" t="s">
        <v>789</v>
      </c>
      <c r="N1191" s="1" t="s">
        <v>790</v>
      </c>
      <c r="O1191" s="1" t="s">
        <v>791</v>
      </c>
      <c r="P1191" s="1" t="s">
        <v>408</v>
      </c>
      <c r="Q1191" s="97">
        <f>IFERROR(INDEX(BP:BP, MATCH(R1191, BN:BN, 0)), "")</f>
        <v>1</v>
      </c>
      <c r="R1191" s="1" t="s">
        <v>792</v>
      </c>
      <c r="S1191" s="1" t="s">
        <v>61</v>
      </c>
      <c r="T1191" s="84" t="s">
        <v>793</v>
      </c>
      <c r="U1191" s="1" t="s">
        <v>794</v>
      </c>
      <c r="V1191" s="1" t="s">
        <v>22</v>
      </c>
      <c r="W1191" s="1" t="s">
        <v>795</v>
      </c>
      <c r="X1191" s="1" t="s">
        <v>408</v>
      </c>
      <c r="Y1191" s="1" t="s">
        <v>796</v>
      </c>
      <c r="Z1191" s="1" t="s">
        <v>22</v>
      </c>
      <c r="AA1191" s="1" t="s">
        <v>797</v>
      </c>
      <c r="AB1191" s="4" t="s">
        <v>22</v>
      </c>
      <c r="AC1191" s="4" t="s">
        <v>22</v>
      </c>
      <c r="BN1191" s="36"/>
    </row>
    <row r="1192" spans="1:66" ht="31.8" customHeight="1" x14ac:dyDescent="0.3">
      <c r="A1192" s="58">
        <v>10</v>
      </c>
      <c r="B1192" s="57" t="s">
        <v>3687</v>
      </c>
      <c r="C1192" s="1" t="s">
        <v>786</v>
      </c>
      <c r="D1192" s="1" t="s">
        <v>787</v>
      </c>
      <c r="E1192" s="1">
        <v>101069682</v>
      </c>
      <c r="F1192" s="21">
        <v>44805</v>
      </c>
      <c r="G1192" s="21">
        <v>45900</v>
      </c>
      <c r="H1192" s="1" t="s">
        <v>22</v>
      </c>
      <c r="I1192" s="1" t="s">
        <v>788</v>
      </c>
      <c r="J1192" s="1" t="s">
        <v>22</v>
      </c>
      <c r="K1192" s="1" t="s">
        <v>22</v>
      </c>
      <c r="L1192" s="1" t="s">
        <v>128</v>
      </c>
      <c r="M1192" s="102" t="s">
        <v>789</v>
      </c>
      <c r="N1192" s="1" t="s">
        <v>790</v>
      </c>
      <c r="O1192" s="1" t="s">
        <v>791</v>
      </c>
      <c r="P1192" s="1" t="s">
        <v>457</v>
      </c>
      <c r="Q1192" s="97">
        <f>IFERROR(INDEX(BP:BP, MATCH(R1192, BN:BN, 0)), "")</f>
        <v>1</v>
      </c>
      <c r="R1192" s="1" t="s">
        <v>173</v>
      </c>
      <c r="S1192" s="1" t="s">
        <v>47</v>
      </c>
      <c r="T1192" s="84" t="s">
        <v>840</v>
      </c>
      <c r="U1192" s="1" t="s">
        <v>22</v>
      </c>
      <c r="V1192" s="1" t="s">
        <v>22</v>
      </c>
      <c r="W1192" s="1" t="s">
        <v>22</v>
      </c>
      <c r="X1192" s="1" t="s">
        <v>22</v>
      </c>
      <c r="Y1192" s="1" t="s">
        <v>22</v>
      </c>
      <c r="Z1192" s="1" t="s">
        <v>22</v>
      </c>
      <c r="AA1192" s="1" t="s">
        <v>22</v>
      </c>
      <c r="AB1192" s="4" t="s">
        <v>22</v>
      </c>
      <c r="AC1192" s="4" t="s">
        <v>22</v>
      </c>
      <c r="BN1192" s="36"/>
    </row>
    <row r="1193" spans="1:66" ht="31.8" customHeight="1" x14ac:dyDescent="0.3">
      <c r="A1193" s="58">
        <v>10</v>
      </c>
      <c r="B1193" s="57" t="s">
        <v>3687</v>
      </c>
      <c r="C1193" s="1" t="s">
        <v>786</v>
      </c>
      <c r="D1193" s="1" t="s">
        <v>787</v>
      </c>
      <c r="E1193" s="1">
        <v>101069682</v>
      </c>
      <c r="F1193" s="21">
        <v>44805</v>
      </c>
      <c r="G1193" s="21">
        <v>45900</v>
      </c>
      <c r="H1193" s="1" t="s">
        <v>22</v>
      </c>
      <c r="I1193" s="1" t="s">
        <v>788</v>
      </c>
      <c r="J1193" s="1" t="s">
        <v>22</v>
      </c>
      <c r="K1193" s="1" t="s">
        <v>22</v>
      </c>
      <c r="L1193" s="1" t="s">
        <v>128</v>
      </c>
      <c r="M1193" s="102" t="s">
        <v>789</v>
      </c>
      <c r="N1193" s="1" t="s">
        <v>790</v>
      </c>
      <c r="O1193" s="1" t="s">
        <v>791</v>
      </c>
      <c r="P1193" s="1" t="s">
        <v>457</v>
      </c>
      <c r="Q1193" s="97">
        <f>IFERROR(INDEX(BP:BP, MATCH(R1193, BN:BN, 0)), "")</f>
        <v>1</v>
      </c>
      <c r="R1193" s="1" t="s">
        <v>807</v>
      </c>
      <c r="S1193" s="1" t="s">
        <v>36</v>
      </c>
      <c r="T1193" s="84" t="s">
        <v>808</v>
      </c>
      <c r="U1193" s="1" t="s">
        <v>22</v>
      </c>
      <c r="V1193" s="1" t="s">
        <v>22</v>
      </c>
      <c r="W1193" s="1" t="s">
        <v>22</v>
      </c>
      <c r="X1193" s="1" t="s">
        <v>22</v>
      </c>
      <c r="Y1193" s="1" t="s">
        <v>22</v>
      </c>
      <c r="Z1193" s="1" t="s">
        <v>22</v>
      </c>
      <c r="AA1193" s="1" t="s">
        <v>22</v>
      </c>
      <c r="AB1193" s="4" t="s">
        <v>22</v>
      </c>
      <c r="AC1193" s="4" t="s">
        <v>22</v>
      </c>
      <c r="BN1193" s="36"/>
    </row>
    <row r="1194" spans="1:66" ht="31.8" customHeight="1" x14ac:dyDescent="0.3">
      <c r="A1194" s="58">
        <v>10</v>
      </c>
      <c r="B1194" s="57" t="s">
        <v>3687</v>
      </c>
      <c r="C1194" s="1" t="s">
        <v>786</v>
      </c>
      <c r="D1194" s="1" t="s">
        <v>787</v>
      </c>
      <c r="E1194" s="1">
        <v>101069682</v>
      </c>
      <c r="F1194" s="21">
        <v>44805</v>
      </c>
      <c r="G1194" s="21">
        <v>45900</v>
      </c>
      <c r="H1194" s="1" t="s">
        <v>22</v>
      </c>
      <c r="I1194" s="1" t="s">
        <v>788</v>
      </c>
      <c r="J1194" s="1" t="s">
        <v>22</v>
      </c>
      <c r="K1194" s="1" t="s">
        <v>22</v>
      </c>
      <c r="L1194" s="1" t="s">
        <v>128</v>
      </c>
      <c r="M1194" s="102" t="s">
        <v>789</v>
      </c>
      <c r="N1194" s="1" t="s">
        <v>790</v>
      </c>
      <c r="O1194" s="1" t="s">
        <v>791</v>
      </c>
      <c r="P1194" s="1" t="s">
        <v>457</v>
      </c>
      <c r="Q1194" s="97">
        <f>IFERROR(INDEX(BP:BP, MATCH(R1194, BN:BN, 0)), "")</f>
        <v>1</v>
      </c>
      <c r="R1194" s="1" t="s">
        <v>803</v>
      </c>
      <c r="S1194" s="1" t="s">
        <v>38</v>
      </c>
      <c r="T1194" s="84" t="s">
        <v>804</v>
      </c>
      <c r="U1194" s="1" t="s">
        <v>22</v>
      </c>
      <c r="V1194" s="1" t="s">
        <v>22</v>
      </c>
      <c r="W1194" s="1" t="s">
        <v>22</v>
      </c>
      <c r="X1194" s="1" t="s">
        <v>22</v>
      </c>
      <c r="Y1194" s="1" t="s">
        <v>22</v>
      </c>
      <c r="Z1194" s="1" t="s">
        <v>22</v>
      </c>
      <c r="AA1194" s="1" t="s">
        <v>22</v>
      </c>
      <c r="AB1194" s="4" t="s">
        <v>22</v>
      </c>
      <c r="AC1194" s="4" t="s">
        <v>22</v>
      </c>
      <c r="BN1194" s="36"/>
    </row>
    <row r="1195" spans="1:66" ht="31.8" customHeight="1" x14ac:dyDescent="0.3">
      <c r="A1195" s="58">
        <v>10</v>
      </c>
      <c r="B1195" s="57" t="s">
        <v>3687</v>
      </c>
      <c r="C1195" s="1" t="s">
        <v>786</v>
      </c>
      <c r="D1195" s="1" t="s">
        <v>787</v>
      </c>
      <c r="E1195" s="1">
        <v>101069682</v>
      </c>
      <c r="F1195" s="21">
        <v>44805</v>
      </c>
      <c r="G1195" s="21">
        <v>45900</v>
      </c>
      <c r="H1195" s="1" t="s">
        <v>22</v>
      </c>
      <c r="I1195" s="1" t="s">
        <v>788</v>
      </c>
      <c r="J1195" s="1" t="s">
        <v>22</v>
      </c>
      <c r="K1195" s="1" t="s">
        <v>22</v>
      </c>
      <c r="L1195" s="1" t="s">
        <v>128</v>
      </c>
      <c r="M1195" s="102" t="s">
        <v>789</v>
      </c>
      <c r="N1195" s="1" t="s">
        <v>790</v>
      </c>
      <c r="O1195" s="1" t="s">
        <v>791</v>
      </c>
      <c r="P1195" s="1" t="s">
        <v>457</v>
      </c>
      <c r="Q1195" s="97">
        <f>IFERROR(INDEX(BP:BP, MATCH(R1195, BN:BN, 0)), "")</f>
        <v>1</v>
      </c>
      <c r="R1195" s="1" t="s">
        <v>805</v>
      </c>
      <c r="S1195" s="1" t="s">
        <v>132</v>
      </c>
      <c r="T1195" s="84" t="s">
        <v>806</v>
      </c>
      <c r="U1195" s="1" t="s">
        <v>22</v>
      </c>
      <c r="V1195" s="1" t="s">
        <v>22</v>
      </c>
      <c r="W1195" s="1" t="s">
        <v>22</v>
      </c>
      <c r="X1195" s="1" t="s">
        <v>22</v>
      </c>
      <c r="Y1195" s="1" t="s">
        <v>22</v>
      </c>
      <c r="Z1195" s="1" t="s">
        <v>22</v>
      </c>
      <c r="AA1195" s="1" t="s">
        <v>22</v>
      </c>
      <c r="AB1195" s="4" t="s">
        <v>22</v>
      </c>
      <c r="AC1195" s="4" t="s">
        <v>22</v>
      </c>
      <c r="BN1195" s="36"/>
    </row>
    <row r="1196" spans="1:66" ht="31.8" customHeight="1" x14ac:dyDescent="0.3">
      <c r="A1196" s="58">
        <v>10</v>
      </c>
      <c r="B1196" s="57" t="s">
        <v>3687</v>
      </c>
      <c r="C1196" s="1" t="s">
        <v>786</v>
      </c>
      <c r="D1196" s="1" t="s">
        <v>787</v>
      </c>
      <c r="E1196" s="1">
        <v>101069682</v>
      </c>
      <c r="F1196" s="21">
        <v>44805</v>
      </c>
      <c r="G1196" s="21">
        <v>45900</v>
      </c>
      <c r="H1196" s="1" t="s">
        <v>22</v>
      </c>
      <c r="I1196" s="1" t="s">
        <v>788</v>
      </c>
      <c r="J1196" s="1" t="s">
        <v>22</v>
      </c>
      <c r="K1196" s="1" t="s">
        <v>22</v>
      </c>
      <c r="L1196" s="1" t="s">
        <v>128</v>
      </c>
      <c r="M1196" s="102" t="s">
        <v>789</v>
      </c>
      <c r="N1196" s="1" t="s">
        <v>790</v>
      </c>
      <c r="O1196" s="1" t="s">
        <v>791</v>
      </c>
      <c r="P1196" s="1" t="s">
        <v>457</v>
      </c>
      <c r="Q1196" s="97">
        <f>IFERROR(INDEX(BP:BP, MATCH(R1196, BN:BN, 0)), "")</f>
        <v>1</v>
      </c>
      <c r="R1196" s="1" t="s">
        <v>813</v>
      </c>
      <c r="S1196" s="1" t="s">
        <v>61</v>
      </c>
      <c r="T1196" s="84" t="s">
        <v>814</v>
      </c>
      <c r="U1196" s="1" t="s">
        <v>22</v>
      </c>
      <c r="V1196" s="1" t="s">
        <v>22</v>
      </c>
      <c r="W1196" s="1" t="s">
        <v>22</v>
      </c>
      <c r="X1196" s="1" t="s">
        <v>22</v>
      </c>
      <c r="Y1196" s="1" t="s">
        <v>22</v>
      </c>
      <c r="Z1196" s="1" t="s">
        <v>22</v>
      </c>
      <c r="AA1196" s="1" t="s">
        <v>22</v>
      </c>
      <c r="AB1196" s="4" t="s">
        <v>22</v>
      </c>
      <c r="AC1196" s="4" t="s">
        <v>22</v>
      </c>
      <c r="BN1196" s="36"/>
    </row>
    <row r="1197" spans="1:66" ht="31.8" customHeight="1" x14ac:dyDescent="0.3">
      <c r="A1197" s="58">
        <v>10</v>
      </c>
      <c r="B1197" s="57" t="s">
        <v>3687</v>
      </c>
      <c r="C1197" s="1" t="s">
        <v>786</v>
      </c>
      <c r="D1197" s="1" t="s">
        <v>787</v>
      </c>
      <c r="E1197" s="1">
        <v>101069682</v>
      </c>
      <c r="F1197" s="21">
        <v>44805</v>
      </c>
      <c r="G1197" s="21">
        <v>45900</v>
      </c>
      <c r="H1197" s="1" t="s">
        <v>22</v>
      </c>
      <c r="I1197" s="1" t="s">
        <v>788</v>
      </c>
      <c r="J1197" s="1" t="s">
        <v>22</v>
      </c>
      <c r="K1197" s="1" t="s">
        <v>22</v>
      </c>
      <c r="L1197" s="1" t="s">
        <v>128</v>
      </c>
      <c r="M1197" s="102" t="s">
        <v>789</v>
      </c>
      <c r="N1197" s="1" t="s">
        <v>790</v>
      </c>
      <c r="O1197" s="1" t="s">
        <v>791</v>
      </c>
      <c r="P1197" s="1" t="s">
        <v>457</v>
      </c>
      <c r="Q1197" s="97">
        <f>IFERROR(INDEX(BP:BP, MATCH(R1197, BN:BN, 0)), "")</f>
        <v>1</v>
      </c>
      <c r="R1197" s="1" t="s">
        <v>823</v>
      </c>
      <c r="S1197" s="1" t="s">
        <v>338</v>
      </c>
      <c r="T1197" s="84" t="s">
        <v>824</v>
      </c>
      <c r="U1197" s="1" t="s">
        <v>22</v>
      </c>
      <c r="V1197" s="1" t="s">
        <v>22</v>
      </c>
      <c r="W1197" s="1" t="s">
        <v>22</v>
      </c>
      <c r="X1197" s="1" t="s">
        <v>22</v>
      </c>
      <c r="Y1197" s="1" t="s">
        <v>22</v>
      </c>
      <c r="Z1197" s="1" t="s">
        <v>22</v>
      </c>
      <c r="AA1197" s="1" t="s">
        <v>22</v>
      </c>
      <c r="AB1197" s="1" t="s">
        <v>22</v>
      </c>
      <c r="AC1197" s="4" t="s">
        <v>22</v>
      </c>
      <c r="BN1197" s="10"/>
    </row>
    <row r="1198" spans="1:66" ht="31.8" customHeight="1" x14ac:dyDescent="0.3">
      <c r="A1198" s="58">
        <v>10</v>
      </c>
      <c r="B1198" s="57" t="s">
        <v>3687</v>
      </c>
      <c r="C1198" s="1" t="s">
        <v>786</v>
      </c>
      <c r="D1198" s="1" t="s">
        <v>787</v>
      </c>
      <c r="E1198" s="1">
        <v>101069682</v>
      </c>
      <c r="F1198" s="21">
        <v>44805</v>
      </c>
      <c r="G1198" s="21">
        <v>45900</v>
      </c>
      <c r="H1198" s="1" t="s">
        <v>22</v>
      </c>
      <c r="I1198" s="1" t="s">
        <v>788</v>
      </c>
      <c r="J1198" s="1" t="s">
        <v>22</v>
      </c>
      <c r="K1198" s="1" t="s">
        <v>22</v>
      </c>
      <c r="L1198" s="1" t="s">
        <v>128</v>
      </c>
      <c r="M1198" s="102" t="s">
        <v>789</v>
      </c>
      <c r="N1198" s="1" t="s">
        <v>790</v>
      </c>
      <c r="O1198" s="1" t="s">
        <v>791</v>
      </c>
      <c r="P1198" s="1" t="s">
        <v>457</v>
      </c>
      <c r="Q1198" s="97">
        <f>IFERROR(INDEX(BP:BP, MATCH(R1198, BN:BN, 0)), "")</f>
        <v>1</v>
      </c>
      <c r="R1198" s="1" t="s">
        <v>819</v>
      </c>
      <c r="S1198" s="1" t="s">
        <v>28</v>
      </c>
      <c r="T1198" s="84" t="s">
        <v>820</v>
      </c>
      <c r="U1198" s="1" t="s">
        <v>22</v>
      </c>
      <c r="V1198" s="1" t="s">
        <v>22</v>
      </c>
      <c r="W1198" s="1" t="s">
        <v>22</v>
      </c>
      <c r="X1198" s="1" t="s">
        <v>22</v>
      </c>
      <c r="Y1198" s="1" t="s">
        <v>22</v>
      </c>
      <c r="Z1198" s="1" t="s">
        <v>22</v>
      </c>
      <c r="AA1198" s="1" t="s">
        <v>22</v>
      </c>
      <c r="AB1198" s="4" t="s">
        <v>22</v>
      </c>
      <c r="AC1198" s="4" t="s">
        <v>22</v>
      </c>
      <c r="BN1198" s="10"/>
    </row>
    <row r="1199" spans="1:66" ht="31.8" customHeight="1" x14ac:dyDescent="0.3">
      <c r="A1199" s="58">
        <v>10</v>
      </c>
      <c r="B1199" s="57" t="s">
        <v>3687</v>
      </c>
      <c r="C1199" s="1" t="s">
        <v>786</v>
      </c>
      <c r="D1199" s="1" t="s">
        <v>787</v>
      </c>
      <c r="E1199" s="1">
        <v>101069682</v>
      </c>
      <c r="F1199" s="21">
        <v>44805</v>
      </c>
      <c r="G1199" s="21">
        <v>45900</v>
      </c>
      <c r="H1199" s="1" t="s">
        <v>22</v>
      </c>
      <c r="I1199" s="1" t="s">
        <v>788</v>
      </c>
      <c r="J1199" s="1" t="s">
        <v>22</v>
      </c>
      <c r="K1199" s="1" t="s">
        <v>22</v>
      </c>
      <c r="L1199" s="1" t="s">
        <v>128</v>
      </c>
      <c r="M1199" s="102" t="s">
        <v>789</v>
      </c>
      <c r="N1199" s="1" t="s">
        <v>790</v>
      </c>
      <c r="O1199" s="1" t="s">
        <v>791</v>
      </c>
      <c r="P1199" s="1" t="s">
        <v>457</v>
      </c>
      <c r="Q1199" s="97">
        <f>IFERROR(INDEX(BP:BP, MATCH(R1199, BN:BN, 0)), "")</f>
        <v>1</v>
      </c>
      <c r="R1199" s="1" t="s">
        <v>834</v>
      </c>
      <c r="S1199" s="1" t="s">
        <v>61</v>
      </c>
      <c r="T1199" s="84" t="s">
        <v>835</v>
      </c>
      <c r="U1199" s="1" t="s">
        <v>22</v>
      </c>
      <c r="V1199" s="1" t="s">
        <v>22</v>
      </c>
      <c r="W1199" s="1" t="s">
        <v>22</v>
      </c>
      <c r="X1199" s="1" t="s">
        <v>22</v>
      </c>
      <c r="Y1199" s="1" t="s">
        <v>22</v>
      </c>
      <c r="Z1199" s="1" t="s">
        <v>22</v>
      </c>
      <c r="AA1199" s="1" t="s">
        <v>22</v>
      </c>
      <c r="AB1199" s="4" t="s">
        <v>22</v>
      </c>
      <c r="AC1199" s="4" t="s">
        <v>22</v>
      </c>
      <c r="BN1199" s="10"/>
    </row>
    <row r="1200" spans="1:66" ht="31.8" customHeight="1" x14ac:dyDescent="0.3">
      <c r="A1200" s="58">
        <v>10</v>
      </c>
      <c r="B1200" s="57" t="s">
        <v>3687</v>
      </c>
      <c r="C1200" s="1" t="s">
        <v>786</v>
      </c>
      <c r="D1200" s="1" t="s">
        <v>787</v>
      </c>
      <c r="E1200" s="1">
        <v>101069682</v>
      </c>
      <c r="F1200" s="21">
        <v>44805</v>
      </c>
      <c r="G1200" s="21">
        <v>45900</v>
      </c>
      <c r="H1200" s="1" t="s">
        <v>22</v>
      </c>
      <c r="I1200" s="1" t="s">
        <v>788</v>
      </c>
      <c r="J1200" s="1" t="s">
        <v>22</v>
      </c>
      <c r="K1200" s="1" t="s">
        <v>22</v>
      </c>
      <c r="L1200" s="1" t="s">
        <v>128</v>
      </c>
      <c r="M1200" s="102" t="s">
        <v>789</v>
      </c>
      <c r="N1200" s="1" t="s">
        <v>790</v>
      </c>
      <c r="O1200" s="1" t="s">
        <v>791</v>
      </c>
      <c r="P1200" s="1" t="s">
        <v>457</v>
      </c>
      <c r="Q1200" s="97">
        <f>IFERROR(INDEX(BP:BP, MATCH(R1200, BN:BN, 0)), "")</f>
        <v>1</v>
      </c>
      <c r="R1200" s="1" t="s">
        <v>801</v>
      </c>
      <c r="S1200" s="1" t="s">
        <v>110</v>
      </c>
      <c r="T1200" s="84" t="s">
        <v>802</v>
      </c>
      <c r="U1200" s="1" t="s">
        <v>22</v>
      </c>
      <c r="V1200" s="1" t="s">
        <v>22</v>
      </c>
      <c r="W1200" s="1" t="s">
        <v>22</v>
      </c>
      <c r="X1200" s="1" t="s">
        <v>22</v>
      </c>
      <c r="Y1200" s="1" t="s">
        <v>22</v>
      </c>
      <c r="Z1200" s="1" t="s">
        <v>22</v>
      </c>
      <c r="AA1200" s="1" t="s">
        <v>22</v>
      </c>
      <c r="AB1200" s="4" t="s">
        <v>22</v>
      </c>
      <c r="AC1200" s="4" t="s">
        <v>22</v>
      </c>
      <c r="BN1200" s="10"/>
    </row>
    <row r="1201" spans="1:66" ht="31.8" customHeight="1" x14ac:dyDescent="0.3">
      <c r="A1201" s="58">
        <v>10</v>
      </c>
      <c r="B1201" s="57" t="s">
        <v>3687</v>
      </c>
      <c r="C1201" s="1" t="s">
        <v>786</v>
      </c>
      <c r="D1201" s="1" t="s">
        <v>787</v>
      </c>
      <c r="E1201" s="1">
        <v>101069682</v>
      </c>
      <c r="F1201" s="21">
        <v>44805</v>
      </c>
      <c r="G1201" s="21">
        <v>45900</v>
      </c>
      <c r="H1201" s="1" t="s">
        <v>22</v>
      </c>
      <c r="I1201" s="1" t="s">
        <v>788</v>
      </c>
      <c r="J1201" s="1" t="s">
        <v>22</v>
      </c>
      <c r="K1201" s="1" t="s">
        <v>22</v>
      </c>
      <c r="L1201" s="1" t="s">
        <v>128</v>
      </c>
      <c r="M1201" s="102" t="s">
        <v>789</v>
      </c>
      <c r="N1201" s="1" t="s">
        <v>790</v>
      </c>
      <c r="O1201" s="1" t="s">
        <v>791</v>
      </c>
      <c r="P1201" s="1" t="s">
        <v>457</v>
      </c>
      <c r="Q1201" s="97">
        <f>IFERROR(INDEX(BP:BP, MATCH(R1201, BN:BN, 0)), "")</f>
        <v>1</v>
      </c>
      <c r="R1201" s="1" t="s">
        <v>811</v>
      </c>
      <c r="S1201" s="1" t="s">
        <v>338</v>
      </c>
      <c r="T1201" s="84" t="s">
        <v>812</v>
      </c>
      <c r="U1201" s="1" t="s">
        <v>22</v>
      </c>
      <c r="V1201" s="1" t="s">
        <v>22</v>
      </c>
      <c r="W1201" s="1" t="s">
        <v>22</v>
      </c>
      <c r="X1201" s="1" t="s">
        <v>22</v>
      </c>
      <c r="Y1201" s="1" t="s">
        <v>22</v>
      </c>
      <c r="Z1201" s="1" t="s">
        <v>22</v>
      </c>
      <c r="AA1201" s="1" t="s">
        <v>22</v>
      </c>
      <c r="AB1201" s="4" t="s">
        <v>22</v>
      </c>
      <c r="AC1201" s="4" t="s">
        <v>22</v>
      </c>
      <c r="BN1201" s="10"/>
    </row>
    <row r="1202" spans="1:66" ht="31.8" customHeight="1" x14ac:dyDescent="0.3">
      <c r="A1202" s="58">
        <v>10</v>
      </c>
      <c r="B1202" s="57" t="s">
        <v>3687</v>
      </c>
      <c r="C1202" s="1" t="s">
        <v>786</v>
      </c>
      <c r="D1202" s="1" t="s">
        <v>787</v>
      </c>
      <c r="E1202" s="1">
        <v>101069682</v>
      </c>
      <c r="F1202" s="21">
        <v>44805</v>
      </c>
      <c r="G1202" s="21">
        <v>45900</v>
      </c>
      <c r="H1202" s="1" t="s">
        <v>22</v>
      </c>
      <c r="I1202" s="1" t="s">
        <v>788</v>
      </c>
      <c r="J1202" s="1" t="s">
        <v>22</v>
      </c>
      <c r="K1202" s="1" t="s">
        <v>22</v>
      </c>
      <c r="L1202" s="1" t="s">
        <v>128</v>
      </c>
      <c r="M1202" s="102" t="s">
        <v>789</v>
      </c>
      <c r="N1202" s="1" t="s">
        <v>790</v>
      </c>
      <c r="O1202" s="1" t="s">
        <v>791</v>
      </c>
      <c r="P1202" s="1" t="s">
        <v>457</v>
      </c>
      <c r="Q1202" s="97">
        <f>IFERROR(INDEX(BP:BP, MATCH(R1202, BN:BN, 0)), "")</f>
        <v>1</v>
      </c>
      <c r="R1202" s="1" t="s">
        <v>830</v>
      </c>
      <c r="S1202" s="1" t="s">
        <v>61</v>
      </c>
      <c r="T1202" s="84" t="s">
        <v>831</v>
      </c>
      <c r="U1202" s="1" t="s">
        <v>22</v>
      </c>
      <c r="V1202" s="1" t="s">
        <v>22</v>
      </c>
      <c r="W1202" s="1" t="s">
        <v>22</v>
      </c>
      <c r="X1202" s="1" t="s">
        <v>22</v>
      </c>
      <c r="Y1202" s="1" t="s">
        <v>22</v>
      </c>
      <c r="Z1202" s="1" t="s">
        <v>22</v>
      </c>
      <c r="AA1202" s="1" t="s">
        <v>22</v>
      </c>
      <c r="AB1202" s="4" t="s">
        <v>22</v>
      </c>
      <c r="AC1202" s="4" t="s">
        <v>22</v>
      </c>
      <c r="BN1202" s="10"/>
    </row>
    <row r="1203" spans="1:66" ht="31.8" customHeight="1" x14ac:dyDescent="0.3">
      <c r="A1203" s="58">
        <v>10</v>
      </c>
      <c r="B1203" s="57" t="s">
        <v>3687</v>
      </c>
      <c r="C1203" s="1" t="s">
        <v>786</v>
      </c>
      <c r="D1203" s="1" t="s">
        <v>787</v>
      </c>
      <c r="E1203" s="1">
        <v>101069682</v>
      </c>
      <c r="F1203" s="21">
        <v>44805</v>
      </c>
      <c r="G1203" s="21">
        <v>45900</v>
      </c>
      <c r="H1203" s="1" t="s">
        <v>22</v>
      </c>
      <c r="I1203" s="1" t="s">
        <v>788</v>
      </c>
      <c r="J1203" s="1" t="s">
        <v>22</v>
      </c>
      <c r="K1203" s="1" t="s">
        <v>22</v>
      </c>
      <c r="L1203" s="1" t="s">
        <v>128</v>
      </c>
      <c r="M1203" s="102" t="s">
        <v>789</v>
      </c>
      <c r="N1203" s="1" t="s">
        <v>790</v>
      </c>
      <c r="O1203" s="1" t="s">
        <v>791</v>
      </c>
      <c r="P1203" s="1" t="s">
        <v>457</v>
      </c>
      <c r="Q1203" s="97">
        <f>IFERROR(INDEX(BP:BP, MATCH(R1203, BN:BN, 0)), "")</f>
        <v>1</v>
      </c>
      <c r="R1203" s="1" t="s">
        <v>798</v>
      </c>
      <c r="S1203" s="1" t="s">
        <v>238</v>
      </c>
      <c r="T1203" s="84" t="s">
        <v>799</v>
      </c>
      <c r="U1203" s="1" t="s">
        <v>22</v>
      </c>
      <c r="V1203" s="1" t="s">
        <v>22</v>
      </c>
      <c r="W1203" s="1" t="s">
        <v>22</v>
      </c>
      <c r="X1203" s="1" t="s">
        <v>22</v>
      </c>
      <c r="Y1203" s="1" t="s">
        <v>22</v>
      </c>
      <c r="Z1203" s="1" t="s">
        <v>22</v>
      </c>
      <c r="AA1203" s="1" t="s">
        <v>22</v>
      </c>
      <c r="AB1203" s="4" t="s">
        <v>22</v>
      </c>
      <c r="AC1203" s="4" t="s">
        <v>22</v>
      </c>
      <c r="BN1203" s="10"/>
    </row>
    <row r="1204" spans="1:66" ht="31.8" customHeight="1" x14ac:dyDescent="0.3">
      <c r="A1204" s="58">
        <v>10</v>
      </c>
      <c r="B1204" s="57" t="s">
        <v>3687</v>
      </c>
      <c r="C1204" s="1" t="s">
        <v>786</v>
      </c>
      <c r="D1204" s="1" t="s">
        <v>787</v>
      </c>
      <c r="E1204" s="1">
        <v>101069682</v>
      </c>
      <c r="F1204" s="21">
        <v>44805</v>
      </c>
      <c r="G1204" s="21">
        <v>45900</v>
      </c>
      <c r="H1204" s="1" t="s">
        <v>22</v>
      </c>
      <c r="I1204" s="1" t="s">
        <v>788</v>
      </c>
      <c r="J1204" s="1" t="s">
        <v>22</v>
      </c>
      <c r="K1204" s="1" t="s">
        <v>22</v>
      </c>
      <c r="L1204" s="1" t="s">
        <v>128</v>
      </c>
      <c r="M1204" s="102" t="s">
        <v>789</v>
      </c>
      <c r="N1204" s="1" t="s">
        <v>790</v>
      </c>
      <c r="O1204" s="1" t="s">
        <v>791</v>
      </c>
      <c r="P1204" s="1" t="s">
        <v>457</v>
      </c>
      <c r="Q1204" s="97">
        <f>IFERROR(INDEX(BP:BP, MATCH(R1204, BN:BN, 0)), "")</f>
        <v>1</v>
      </c>
      <c r="R1204" s="1" t="s">
        <v>359</v>
      </c>
      <c r="S1204" s="1" t="s">
        <v>238</v>
      </c>
      <c r="T1204" s="84" t="s">
        <v>800</v>
      </c>
      <c r="U1204" s="1" t="s">
        <v>22</v>
      </c>
      <c r="V1204" s="1" t="s">
        <v>22</v>
      </c>
      <c r="W1204" s="1" t="s">
        <v>22</v>
      </c>
      <c r="X1204" s="1" t="s">
        <v>22</v>
      </c>
      <c r="Y1204" s="1" t="s">
        <v>22</v>
      </c>
      <c r="Z1204" s="1" t="s">
        <v>22</v>
      </c>
      <c r="AA1204" s="1" t="s">
        <v>22</v>
      </c>
      <c r="AB1204" s="4" t="s">
        <v>22</v>
      </c>
      <c r="AC1204" s="4" t="s">
        <v>22</v>
      </c>
      <c r="BN1204" s="10"/>
    </row>
    <row r="1205" spans="1:66" ht="31.8" customHeight="1" x14ac:dyDescent="0.3">
      <c r="A1205" s="58">
        <v>10</v>
      </c>
      <c r="B1205" s="57" t="s">
        <v>3687</v>
      </c>
      <c r="C1205" s="1" t="s">
        <v>786</v>
      </c>
      <c r="D1205" s="1" t="s">
        <v>787</v>
      </c>
      <c r="E1205" s="1">
        <v>101069682</v>
      </c>
      <c r="F1205" s="21">
        <v>44805</v>
      </c>
      <c r="G1205" s="21">
        <v>45900</v>
      </c>
      <c r="H1205" s="1" t="s">
        <v>22</v>
      </c>
      <c r="I1205" s="1" t="s">
        <v>788</v>
      </c>
      <c r="J1205" s="1" t="s">
        <v>22</v>
      </c>
      <c r="K1205" s="1" t="s">
        <v>22</v>
      </c>
      <c r="L1205" s="1" t="s">
        <v>128</v>
      </c>
      <c r="M1205" s="102" t="s">
        <v>789</v>
      </c>
      <c r="N1205" s="1" t="s">
        <v>790</v>
      </c>
      <c r="O1205" s="1" t="s">
        <v>791</v>
      </c>
      <c r="P1205" s="1" t="s">
        <v>457</v>
      </c>
      <c r="Q1205" s="97">
        <f>IFERROR(INDEX(BP:BP, MATCH(R1205, BN:BN, 0)), "")</f>
        <v>1</v>
      </c>
      <c r="R1205" s="1" t="s">
        <v>836</v>
      </c>
      <c r="S1205" s="1" t="s">
        <v>701</v>
      </c>
      <c r="T1205" s="84" t="s">
        <v>837</v>
      </c>
      <c r="U1205" s="1" t="s">
        <v>22</v>
      </c>
      <c r="V1205" s="1" t="s">
        <v>22</v>
      </c>
      <c r="W1205" s="1" t="s">
        <v>22</v>
      </c>
      <c r="X1205" s="1" t="s">
        <v>22</v>
      </c>
      <c r="Y1205" s="1" t="s">
        <v>22</v>
      </c>
      <c r="Z1205" s="1" t="s">
        <v>22</v>
      </c>
      <c r="AA1205" s="1" t="s">
        <v>22</v>
      </c>
      <c r="AB1205" s="4" t="s">
        <v>22</v>
      </c>
      <c r="AC1205" s="4" t="s">
        <v>22</v>
      </c>
      <c r="BN1205" s="10"/>
    </row>
    <row r="1206" spans="1:66" ht="31.8" customHeight="1" x14ac:dyDescent="0.3">
      <c r="A1206" s="58">
        <v>10</v>
      </c>
      <c r="B1206" s="57" t="s">
        <v>3687</v>
      </c>
      <c r="C1206" s="1" t="s">
        <v>786</v>
      </c>
      <c r="D1206" s="1" t="s">
        <v>787</v>
      </c>
      <c r="E1206" s="1">
        <v>101069682</v>
      </c>
      <c r="F1206" s="21">
        <v>44805</v>
      </c>
      <c r="G1206" s="21">
        <v>45900</v>
      </c>
      <c r="H1206" s="1" t="s">
        <v>22</v>
      </c>
      <c r="I1206" s="1" t="s">
        <v>788</v>
      </c>
      <c r="J1206" s="1" t="s">
        <v>22</v>
      </c>
      <c r="K1206" s="1" t="s">
        <v>22</v>
      </c>
      <c r="L1206" s="1" t="s">
        <v>128</v>
      </c>
      <c r="M1206" s="102" t="s">
        <v>789</v>
      </c>
      <c r="N1206" s="1" t="s">
        <v>790</v>
      </c>
      <c r="O1206" s="1" t="s">
        <v>791</v>
      </c>
      <c r="P1206" s="1" t="s">
        <v>457</v>
      </c>
      <c r="Q1206" s="97">
        <f>IFERROR(INDEX(BP:BP, MATCH(R1206, BN:BN, 0)), "")</f>
        <v>1</v>
      </c>
      <c r="R1206" s="1" t="s">
        <v>809</v>
      </c>
      <c r="S1206" s="1" t="s">
        <v>61</v>
      </c>
      <c r="T1206" s="84" t="s">
        <v>810</v>
      </c>
      <c r="U1206" s="1" t="s">
        <v>22</v>
      </c>
      <c r="V1206" s="1" t="s">
        <v>22</v>
      </c>
      <c r="W1206" s="1" t="s">
        <v>22</v>
      </c>
      <c r="X1206" s="1" t="s">
        <v>22</v>
      </c>
      <c r="Y1206" s="1" t="s">
        <v>22</v>
      </c>
      <c r="Z1206" s="1" t="s">
        <v>22</v>
      </c>
      <c r="AA1206" s="1" t="s">
        <v>22</v>
      </c>
      <c r="AB1206" s="4" t="s">
        <v>22</v>
      </c>
      <c r="AC1206" s="4" t="s">
        <v>22</v>
      </c>
      <c r="BN1206" s="10"/>
    </row>
    <row r="1207" spans="1:66" ht="31.8" customHeight="1" x14ac:dyDescent="0.3">
      <c r="A1207" s="58">
        <v>10</v>
      </c>
      <c r="B1207" s="57" t="s">
        <v>3687</v>
      </c>
      <c r="C1207" s="1" t="s">
        <v>786</v>
      </c>
      <c r="D1207" s="1" t="s">
        <v>787</v>
      </c>
      <c r="E1207" s="1">
        <v>101069682</v>
      </c>
      <c r="F1207" s="21">
        <v>44805</v>
      </c>
      <c r="G1207" s="21">
        <v>45900</v>
      </c>
      <c r="H1207" s="1" t="s">
        <v>22</v>
      </c>
      <c r="I1207" s="1" t="s">
        <v>788</v>
      </c>
      <c r="J1207" s="1" t="s">
        <v>22</v>
      </c>
      <c r="K1207" s="1" t="s">
        <v>22</v>
      </c>
      <c r="L1207" s="1" t="s">
        <v>128</v>
      </c>
      <c r="M1207" s="102" t="s">
        <v>789</v>
      </c>
      <c r="N1207" s="1" t="s">
        <v>790</v>
      </c>
      <c r="O1207" s="1" t="s">
        <v>791</v>
      </c>
      <c r="P1207" s="1" t="s">
        <v>457</v>
      </c>
      <c r="Q1207" s="97">
        <f>IFERROR(INDEX(BP:BP, MATCH(R1207, BN:BN, 0)), "")</f>
        <v>1</v>
      </c>
      <c r="R1207" s="1" t="s">
        <v>817</v>
      </c>
      <c r="S1207" s="1" t="s">
        <v>61</v>
      </c>
      <c r="T1207" s="84" t="s">
        <v>818</v>
      </c>
      <c r="U1207" s="1" t="s">
        <v>22</v>
      </c>
      <c r="V1207" s="1" t="s">
        <v>22</v>
      </c>
      <c r="W1207" s="1" t="s">
        <v>22</v>
      </c>
      <c r="X1207" s="1" t="s">
        <v>22</v>
      </c>
      <c r="Y1207" s="1" t="s">
        <v>22</v>
      </c>
      <c r="Z1207" s="1" t="s">
        <v>22</v>
      </c>
      <c r="AA1207" s="1" t="s">
        <v>22</v>
      </c>
      <c r="AB1207" s="4" t="s">
        <v>22</v>
      </c>
      <c r="AC1207" s="4" t="s">
        <v>22</v>
      </c>
      <c r="BN1207" s="10"/>
    </row>
    <row r="1208" spans="1:66" s="38" customFormat="1" ht="31.8" customHeight="1" x14ac:dyDescent="0.3">
      <c r="A1208" s="58">
        <v>10</v>
      </c>
      <c r="B1208" s="57" t="s">
        <v>3687</v>
      </c>
      <c r="C1208" s="1" t="s">
        <v>786</v>
      </c>
      <c r="D1208" s="1" t="s">
        <v>787</v>
      </c>
      <c r="E1208" s="1">
        <v>101069682</v>
      </c>
      <c r="F1208" s="21">
        <v>44805</v>
      </c>
      <c r="G1208" s="21">
        <v>45900</v>
      </c>
      <c r="H1208" s="1" t="s">
        <v>22</v>
      </c>
      <c r="I1208" s="1" t="s">
        <v>788</v>
      </c>
      <c r="J1208" s="1" t="s">
        <v>22</v>
      </c>
      <c r="K1208" s="1" t="s">
        <v>22</v>
      </c>
      <c r="L1208" s="1" t="s">
        <v>128</v>
      </c>
      <c r="M1208" s="102" t="s">
        <v>789</v>
      </c>
      <c r="N1208" s="1" t="s">
        <v>790</v>
      </c>
      <c r="O1208" s="1" t="s">
        <v>791</v>
      </c>
      <c r="P1208" s="1" t="s">
        <v>457</v>
      </c>
      <c r="Q1208" s="97">
        <f>IFERROR(INDEX(BP:BP, MATCH(R1208, BN:BN, 0)), "")</f>
        <v>1</v>
      </c>
      <c r="R1208" s="1" t="s">
        <v>838</v>
      </c>
      <c r="S1208" s="1" t="s">
        <v>61</v>
      </c>
      <c r="T1208" s="84" t="s">
        <v>839</v>
      </c>
      <c r="U1208" s="1" t="s">
        <v>22</v>
      </c>
      <c r="V1208" s="1" t="s">
        <v>22</v>
      </c>
      <c r="W1208" s="1" t="s">
        <v>22</v>
      </c>
      <c r="X1208" s="1" t="s">
        <v>22</v>
      </c>
      <c r="Y1208" s="1" t="s">
        <v>22</v>
      </c>
      <c r="Z1208" s="1" t="s">
        <v>22</v>
      </c>
      <c r="AA1208" s="1" t="s">
        <v>22</v>
      </c>
      <c r="AB1208" s="4" t="s">
        <v>22</v>
      </c>
      <c r="AC1208" s="4" t="s">
        <v>22</v>
      </c>
      <c r="BN1208" s="36"/>
    </row>
    <row r="1209" spans="1:66" s="38" customFormat="1" ht="31.8" customHeight="1" x14ac:dyDescent="0.3">
      <c r="A1209" s="58">
        <v>10</v>
      </c>
      <c r="B1209" s="57" t="s">
        <v>3687</v>
      </c>
      <c r="C1209" s="1" t="s">
        <v>841</v>
      </c>
      <c r="D1209" s="1" t="s">
        <v>842</v>
      </c>
      <c r="E1209" s="1">
        <v>892077</v>
      </c>
      <c r="F1209" s="21">
        <v>44197</v>
      </c>
      <c r="G1209" s="21">
        <v>45038</v>
      </c>
      <c r="H1209" s="1" t="s">
        <v>22</v>
      </c>
      <c r="I1209" s="1" t="s">
        <v>843</v>
      </c>
      <c r="J1209" s="1" t="s">
        <v>22</v>
      </c>
      <c r="K1209" s="1" t="s">
        <v>22</v>
      </c>
      <c r="L1209" s="1" t="s">
        <v>90</v>
      </c>
      <c r="M1209" s="102" t="s">
        <v>844</v>
      </c>
      <c r="N1209" s="1" t="s">
        <v>845</v>
      </c>
      <c r="O1209" s="1" t="s">
        <v>846</v>
      </c>
      <c r="P1209" s="1" t="s">
        <v>408</v>
      </c>
      <c r="Q1209" s="97">
        <f>IFERROR(INDEX(BP:BP, MATCH(R1209, BN:BN, 0)), "")</f>
        <v>1</v>
      </c>
      <c r="R1209" s="1" t="s">
        <v>847</v>
      </c>
      <c r="S1209" s="1" t="s">
        <v>132</v>
      </c>
      <c r="T1209" s="84" t="s">
        <v>843</v>
      </c>
      <c r="U1209" s="1" t="s">
        <v>848</v>
      </c>
      <c r="V1209" s="1" t="s">
        <v>22</v>
      </c>
      <c r="W1209" s="1" t="s">
        <v>849</v>
      </c>
      <c r="X1209" s="1" t="s">
        <v>850</v>
      </c>
      <c r="Y1209" s="1" t="s">
        <v>851</v>
      </c>
      <c r="Z1209" s="1" t="s">
        <v>22</v>
      </c>
      <c r="AA1209" s="1" t="s">
        <v>852</v>
      </c>
      <c r="AB1209" s="4" t="s">
        <v>22</v>
      </c>
      <c r="AC1209" s="4" t="s">
        <v>22</v>
      </c>
      <c r="BN1209" s="36"/>
    </row>
    <row r="1210" spans="1:66" s="38" customFormat="1" ht="31.8" customHeight="1" x14ac:dyDescent="0.3">
      <c r="A1210" s="56">
        <v>15</v>
      </c>
      <c r="B1210" s="54" t="s">
        <v>3713</v>
      </c>
      <c r="C1210" s="1" t="s">
        <v>1920</v>
      </c>
      <c r="D1210" s="1" t="s">
        <v>1921</v>
      </c>
      <c r="E1210" s="1">
        <v>653260</v>
      </c>
      <c r="F1210" s="21">
        <v>42125</v>
      </c>
      <c r="G1210" s="21">
        <v>43220</v>
      </c>
      <c r="H1210" s="1" t="s">
        <v>22</v>
      </c>
      <c r="I1210" s="1" t="s">
        <v>22</v>
      </c>
      <c r="J1210" s="1" t="s">
        <v>22</v>
      </c>
      <c r="K1210" s="1" t="s">
        <v>22</v>
      </c>
      <c r="L1210" s="1" t="s">
        <v>712</v>
      </c>
      <c r="M1210" s="102" t="s">
        <v>713</v>
      </c>
      <c r="N1210" s="1" t="s">
        <v>714</v>
      </c>
      <c r="O1210" s="1" t="s">
        <v>1922</v>
      </c>
      <c r="P1210" s="1" t="s">
        <v>22</v>
      </c>
      <c r="Q1210" s="97">
        <f>IFERROR(INDEX(BP:BP, MATCH(R1210, BN:BN, 0)), "")</f>
        <v>1</v>
      </c>
      <c r="R1210" s="1" t="s">
        <v>360</v>
      </c>
      <c r="S1210" s="1" t="s">
        <v>38</v>
      </c>
      <c r="T1210" s="84" t="s">
        <v>22</v>
      </c>
      <c r="U1210" s="1" t="s">
        <v>22</v>
      </c>
      <c r="V1210" s="1" t="s">
        <v>22</v>
      </c>
      <c r="W1210" s="1" t="s">
        <v>22</v>
      </c>
      <c r="X1210" s="1" t="s">
        <v>22</v>
      </c>
      <c r="Y1210" s="1" t="s">
        <v>22</v>
      </c>
      <c r="Z1210" s="1" t="s">
        <v>22</v>
      </c>
      <c r="AA1210" s="1" t="s">
        <v>22</v>
      </c>
      <c r="AB1210" s="4" t="s">
        <v>22</v>
      </c>
      <c r="AC1210" s="4" t="s">
        <v>22</v>
      </c>
      <c r="BN1210" s="36"/>
    </row>
    <row r="1211" spans="1:66" s="38" customFormat="1" ht="31.8" customHeight="1" x14ac:dyDescent="0.3">
      <c r="A1211" s="56">
        <v>15</v>
      </c>
      <c r="B1211" s="54" t="s">
        <v>3713</v>
      </c>
      <c r="C1211" s="1" t="s">
        <v>1920</v>
      </c>
      <c r="D1211" s="1" t="s">
        <v>1921</v>
      </c>
      <c r="E1211" s="1">
        <v>653260</v>
      </c>
      <c r="F1211" s="21">
        <v>42125</v>
      </c>
      <c r="G1211" s="21">
        <v>43220</v>
      </c>
      <c r="H1211" s="1" t="s">
        <v>22</v>
      </c>
      <c r="I1211" s="1" t="s">
        <v>22</v>
      </c>
      <c r="J1211" s="1" t="s">
        <v>22</v>
      </c>
      <c r="K1211" s="1" t="s">
        <v>22</v>
      </c>
      <c r="L1211" s="1" t="s">
        <v>712</v>
      </c>
      <c r="M1211" s="102" t="s">
        <v>713</v>
      </c>
      <c r="N1211" s="1" t="s">
        <v>714</v>
      </c>
      <c r="O1211" s="1" t="s">
        <v>1922</v>
      </c>
      <c r="P1211" s="1" t="s">
        <v>22</v>
      </c>
      <c r="Q1211" s="97">
        <f>IFERROR(INDEX(BP:BP, MATCH(R1211, BN:BN, 0)), "")</f>
        <v>1</v>
      </c>
      <c r="R1211" s="1" t="s">
        <v>1923</v>
      </c>
      <c r="S1211" s="1" t="s">
        <v>338</v>
      </c>
      <c r="T1211" s="84" t="s">
        <v>22</v>
      </c>
      <c r="U1211" s="1" t="s">
        <v>1924</v>
      </c>
      <c r="V1211" s="1" t="s">
        <v>22</v>
      </c>
      <c r="W1211" s="1" t="s">
        <v>1925</v>
      </c>
      <c r="X1211" s="1" t="s">
        <v>1926</v>
      </c>
      <c r="Y1211" s="1" t="s">
        <v>1927</v>
      </c>
      <c r="Z1211" s="1" t="s">
        <v>1928</v>
      </c>
      <c r="AA1211" s="1" t="s">
        <v>1929</v>
      </c>
      <c r="AB1211" s="1" t="s">
        <v>22</v>
      </c>
      <c r="AC1211" s="4" t="s">
        <v>22</v>
      </c>
      <c r="BN1211" s="36"/>
    </row>
    <row r="1212" spans="1:66" s="38" customFormat="1" ht="31.8" customHeight="1" x14ac:dyDescent="0.3">
      <c r="A1212" s="56">
        <v>15</v>
      </c>
      <c r="B1212" s="54" t="s">
        <v>3713</v>
      </c>
      <c r="C1212" s="1" t="s">
        <v>1920</v>
      </c>
      <c r="D1212" s="1" t="s">
        <v>1921</v>
      </c>
      <c r="E1212" s="1">
        <v>653260</v>
      </c>
      <c r="F1212" s="21">
        <v>42125</v>
      </c>
      <c r="G1212" s="21">
        <v>43220</v>
      </c>
      <c r="H1212" s="1" t="s">
        <v>22</v>
      </c>
      <c r="I1212" s="1" t="s">
        <v>22</v>
      </c>
      <c r="J1212" s="1" t="s">
        <v>22</v>
      </c>
      <c r="K1212" s="1" t="s">
        <v>22</v>
      </c>
      <c r="L1212" s="1" t="s">
        <v>712</v>
      </c>
      <c r="M1212" s="102" t="s">
        <v>713</v>
      </c>
      <c r="N1212" s="1" t="s">
        <v>714</v>
      </c>
      <c r="O1212" s="1" t="s">
        <v>1922</v>
      </c>
      <c r="P1212" s="1" t="s">
        <v>22</v>
      </c>
      <c r="Q1212" s="97">
        <f>IFERROR(INDEX(BP:BP, MATCH(R1212, BN:BN, 0)), "")</f>
        <v>1</v>
      </c>
      <c r="R1212" s="1" t="s">
        <v>406</v>
      </c>
      <c r="S1212" s="1" t="s">
        <v>338</v>
      </c>
      <c r="T1212" s="84" t="s">
        <v>22</v>
      </c>
      <c r="U1212" s="1" t="s">
        <v>22</v>
      </c>
      <c r="V1212" s="1" t="s">
        <v>22</v>
      </c>
      <c r="W1212" s="1" t="s">
        <v>22</v>
      </c>
      <c r="X1212" s="1" t="s">
        <v>22</v>
      </c>
      <c r="Y1212" s="1" t="s">
        <v>22</v>
      </c>
      <c r="Z1212" s="1" t="s">
        <v>22</v>
      </c>
      <c r="AA1212" s="1" t="s">
        <v>22</v>
      </c>
      <c r="AB1212" s="4" t="s">
        <v>22</v>
      </c>
      <c r="AC1212" s="4" t="s">
        <v>22</v>
      </c>
      <c r="BN1212" s="36"/>
    </row>
    <row r="1213" spans="1:66" s="38" customFormat="1" ht="31.8" customHeight="1" x14ac:dyDescent="0.3">
      <c r="A1213" s="56">
        <v>15</v>
      </c>
      <c r="B1213" s="54" t="s">
        <v>3713</v>
      </c>
      <c r="C1213" s="1" t="s">
        <v>1920</v>
      </c>
      <c r="D1213" s="1" t="s">
        <v>1921</v>
      </c>
      <c r="E1213" s="1">
        <v>653260</v>
      </c>
      <c r="F1213" s="21">
        <v>42125</v>
      </c>
      <c r="G1213" s="21">
        <v>43220</v>
      </c>
      <c r="H1213" s="1" t="s">
        <v>22</v>
      </c>
      <c r="I1213" s="1" t="s">
        <v>22</v>
      </c>
      <c r="J1213" s="1" t="s">
        <v>22</v>
      </c>
      <c r="K1213" s="1" t="s">
        <v>22</v>
      </c>
      <c r="L1213" s="1" t="s">
        <v>712</v>
      </c>
      <c r="M1213" s="102" t="s">
        <v>713</v>
      </c>
      <c r="N1213" s="1" t="s">
        <v>714</v>
      </c>
      <c r="O1213" s="1" t="s">
        <v>1922</v>
      </c>
      <c r="P1213" s="1" t="s">
        <v>22</v>
      </c>
      <c r="Q1213" s="97">
        <f>IFERROR(INDEX(BP:BP, MATCH(R1213, BN:BN, 0)), "")</f>
        <v>1</v>
      </c>
      <c r="R1213" s="1" t="s">
        <v>1930</v>
      </c>
      <c r="S1213" s="1" t="s">
        <v>449</v>
      </c>
      <c r="T1213" s="84" t="s">
        <v>22</v>
      </c>
      <c r="U1213" s="1" t="s">
        <v>22</v>
      </c>
      <c r="V1213" s="1" t="s">
        <v>22</v>
      </c>
      <c r="W1213" s="1" t="s">
        <v>22</v>
      </c>
      <c r="X1213" s="1" t="s">
        <v>22</v>
      </c>
      <c r="Y1213" s="1" t="s">
        <v>22</v>
      </c>
      <c r="Z1213" s="1" t="s">
        <v>22</v>
      </c>
      <c r="AA1213" s="1" t="s">
        <v>22</v>
      </c>
      <c r="AB1213" s="4" t="s">
        <v>22</v>
      </c>
      <c r="AC1213" s="4" t="s">
        <v>22</v>
      </c>
      <c r="BN1213" s="36"/>
    </row>
    <row r="1214" spans="1:66" s="38" customFormat="1" ht="31.8" customHeight="1" x14ac:dyDescent="0.3">
      <c r="A1214" s="56">
        <v>4</v>
      </c>
      <c r="B1214" s="54" t="s">
        <v>3681</v>
      </c>
      <c r="C1214" s="1" t="s">
        <v>497</v>
      </c>
      <c r="D1214" s="1" t="s">
        <v>498</v>
      </c>
      <c r="E1214" s="1">
        <v>101096943</v>
      </c>
      <c r="F1214" s="21">
        <v>44927</v>
      </c>
      <c r="G1214" s="21">
        <v>46387</v>
      </c>
      <c r="H1214" s="1" t="s">
        <v>22</v>
      </c>
      <c r="I1214" s="1" t="s">
        <v>22</v>
      </c>
      <c r="J1214" s="1" t="s">
        <v>22</v>
      </c>
      <c r="K1214" s="1" t="s">
        <v>22</v>
      </c>
      <c r="L1214" s="1" t="s">
        <v>128</v>
      </c>
      <c r="M1214" s="102" t="s">
        <v>499</v>
      </c>
      <c r="N1214" s="1" t="s">
        <v>500</v>
      </c>
      <c r="O1214" s="1" t="s">
        <v>501</v>
      </c>
      <c r="P1214" s="1" t="s">
        <v>22</v>
      </c>
      <c r="Q1214" s="97">
        <f>IFERROR(INDEX(BP:BP, MATCH(R1214, BN:BN, 0)), "")</f>
        <v>1</v>
      </c>
      <c r="R1214" s="1" t="s">
        <v>503</v>
      </c>
      <c r="S1214" s="1" t="s">
        <v>238</v>
      </c>
      <c r="T1214" s="84" t="s">
        <v>22</v>
      </c>
      <c r="U1214" s="1" t="s">
        <v>22</v>
      </c>
      <c r="V1214" s="1" t="s">
        <v>22</v>
      </c>
      <c r="W1214" s="1" t="s">
        <v>22</v>
      </c>
      <c r="X1214" s="1" t="s">
        <v>22</v>
      </c>
      <c r="Y1214" s="1" t="s">
        <v>22</v>
      </c>
      <c r="Z1214" s="1" t="s">
        <v>22</v>
      </c>
      <c r="AA1214" s="1" t="s">
        <v>22</v>
      </c>
      <c r="AB1214" s="4" t="s">
        <v>22</v>
      </c>
      <c r="AC1214" s="4" t="s">
        <v>22</v>
      </c>
      <c r="BN1214" s="36"/>
    </row>
    <row r="1215" spans="1:66" s="38" customFormat="1" ht="31.8" customHeight="1" x14ac:dyDescent="0.3">
      <c r="A1215" s="56">
        <v>4</v>
      </c>
      <c r="B1215" s="54" t="s">
        <v>3681</v>
      </c>
      <c r="C1215" s="1" t="s">
        <v>497</v>
      </c>
      <c r="D1215" s="1" t="s">
        <v>498</v>
      </c>
      <c r="E1215" s="1">
        <v>101096943</v>
      </c>
      <c r="F1215" s="21">
        <v>44927</v>
      </c>
      <c r="G1215" s="21">
        <v>46387</v>
      </c>
      <c r="H1215" s="1" t="s">
        <v>22</v>
      </c>
      <c r="I1215" s="1" t="s">
        <v>22</v>
      </c>
      <c r="J1215" s="1" t="s">
        <v>22</v>
      </c>
      <c r="K1215" s="1" t="s">
        <v>22</v>
      </c>
      <c r="L1215" s="1" t="s">
        <v>128</v>
      </c>
      <c r="M1215" s="102" t="s">
        <v>499</v>
      </c>
      <c r="N1215" s="1" t="s">
        <v>500</v>
      </c>
      <c r="O1215" s="1" t="s">
        <v>501</v>
      </c>
      <c r="P1215" s="1" t="s">
        <v>22</v>
      </c>
      <c r="Q1215" s="97">
        <f>IFERROR(INDEX(BP:BP, MATCH(R1215, BN:BN, 0)), "")</f>
        <v>1</v>
      </c>
      <c r="R1215" s="1" t="s">
        <v>505</v>
      </c>
      <c r="S1215" s="1" t="s">
        <v>318</v>
      </c>
      <c r="T1215" s="84" t="s">
        <v>22</v>
      </c>
      <c r="U1215" s="1" t="s">
        <v>22</v>
      </c>
      <c r="V1215" s="1" t="s">
        <v>22</v>
      </c>
      <c r="W1215" s="1" t="s">
        <v>22</v>
      </c>
      <c r="X1215" s="1" t="s">
        <v>22</v>
      </c>
      <c r="Y1215" s="1" t="s">
        <v>22</v>
      </c>
      <c r="Z1215" s="1" t="s">
        <v>22</v>
      </c>
      <c r="AA1215" s="1" t="s">
        <v>22</v>
      </c>
      <c r="AB1215" s="4" t="s">
        <v>22</v>
      </c>
      <c r="AC1215" s="4" t="s">
        <v>22</v>
      </c>
      <c r="BN1215" s="36"/>
    </row>
    <row r="1216" spans="1:66" s="38" customFormat="1" ht="31.8" customHeight="1" x14ac:dyDescent="0.3">
      <c r="A1216" s="56">
        <v>4</v>
      </c>
      <c r="B1216" s="54" t="s">
        <v>3681</v>
      </c>
      <c r="C1216" s="1" t="s">
        <v>497</v>
      </c>
      <c r="D1216" s="1" t="s">
        <v>498</v>
      </c>
      <c r="E1216" s="1">
        <v>101096943</v>
      </c>
      <c r="F1216" s="21">
        <v>44927</v>
      </c>
      <c r="G1216" s="21">
        <v>46387</v>
      </c>
      <c r="H1216" s="1" t="s">
        <v>22</v>
      </c>
      <c r="I1216" s="1" t="s">
        <v>22</v>
      </c>
      <c r="J1216" s="1" t="s">
        <v>22</v>
      </c>
      <c r="K1216" s="1" t="s">
        <v>22</v>
      </c>
      <c r="L1216" s="1" t="s">
        <v>128</v>
      </c>
      <c r="M1216" s="102" t="s">
        <v>499</v>
      </c>
      <c r="N1216" s="1" t="s">
        <v>500</v>
      </c>
      <c r="O1216" s="1" t="s">
        <v>501</v>
      </c>
      <c r="P1216" s="1" t="s">
        <v>22</v>
      </c>
      <c r="Q1216" s="97">
        <f>IFERROR(INDEX(BP:BP, MATCH(R1216, BN:BN, 0)), "")</f>
        <v>1</v>
      </c>
      <c r="R1216" s="1" t="s">
        <v>502</v>
      </c>
      <c r="S1216" s="1" t="s">
        <v>238</v>
      </c>
      <c r="T1216" s="84" t="s">
        <v>22</v>
      </c>
      <c r="U1216" s="1" t="s">
        <v>22</v>
      </c>
      <c r="V1216" s="1" t="s">
        <v>22</v>
      </c>
      <c r="W1216" s="1" t="s">
        <v>22</v>
      </c>
      <c r="X1216" s="1" t="s">
        <v>22</v>
      </c>
      <c r="Y1216" s="1" t="s">
        <v>22</v>
      </c>
      <c r="Z1216" s="1" t="s">
        <v>22</v>
      </c>
      <c r="AA1216" s="1" t="s">
        <v>22</v>
      </c>
      <c r="AB1216" s="1" t="s">
        <v>22</v>
      </c>
      <c r="AC1216" s="4" t="s">
        <v>22</v>
      </c>
      <c r="BN1216" s="36"/>
    </row>
    <row r="1217" spans="1:66" s="38" customFormat="1" ht="31.8" customHeight="1" x14ac:dyDescent="0.3">
      <c r="A1217" s="56">
        <v>4</v>
      </c>
      <c r="B1217" s="54" t="s">
        <v>3681</v>
      </c>
      <c r="C1217" s="1" t="s">
        <v>497</v>
      </c>
      <c r="D1217" s="1" t="s">
        <v>498</v>
      </c>
      <c r="E1217" s="1">
        <v>101096943</v>
      </c>
      <c r="F1217" s="21">
        <v>44927</v>
      </c>
      <c r="G1217" s="21">
        <v>46387</v>
      </c>
      <c r="H1217" s="1" t="s">
        <v>22</v>
      </c>
      <c r="I1217" s="1" t="s">
        <v>22</v>
      </c>
      <c r="J1217" s="1" t="s">
        <v>22</v>
      </c>
      <c r="K1217" s="1" t="s">
        <v>22</v>
      </c>
      <c r="L1217" s="1" t="s">
        <v>128</v>
      </c>
      <c r="M1217" s="102" t="s">
        <v>499</v>
      </c>
      <c r="N1217" s="1" t="s">
        <v>500</v>
      </c>
      <c r="O1217" s="1" t="s">
        <v>501</v>
      </c>
      <c r="P1217" s="1" t="s">
        <v>22</v>
      </c>
      <c r="Q1217" s="97">
        <f>IFERROR(INDEX(BP:BP, MATCH(R1217, BN:BN, 0)), "")</f>
        <v>1</v>
      </c>
      <c r="R1217" s="1" t="s">
        <v>504</v>
      </c>
      <c r="S1217" s="1" t="s">
        <v>61</v>
      </c>
      <c r="T1217" s="84" t="s">
        <v>22</v>
      </c>
      <c r="U1217" s="1" t="s">
        <v>22</v>
      </c>
      <c r="V1217" s="1" t="s">
        <v>22</v>
      </c>
      <c r="W1217" s="1" t="s">
        <v>22</v>
      </c>
      <c r="X1217" s="1" t="s">
        <v>22</v>
      </c>
      <c r="Y1217" s="1" t="s">
        <v>22</v>
      </c>
      <c r="Z1217" s="1" t="s">
        <v>22</v>
      </c>
      <c r="AA1217" s="1" t="s">
        <v>22</v>
      </c>
      <c r="AB1217" s="4" t="s">
        <v>22</v>
      </c>
      <c r="AC1217" s="4" t="s">
        <v>22</v>
      </c>
      <c r="BN1217" s="36"/>
    </row>
    <row r="1218" spans="1:66" s="38" customFormat="1" ht="31.8" customHeight="1" x14ac:dyDescent="0.3">
      <c r="A1218" s="56">
        <v>16</v>
      </c>
      <c r="B1218" s="54" t="s">
        <v>3714</v>
      </c>
      <c r="C1218" s="1" t="s">
        <v>2502</v>
      </c>
      <c r="D1218" s="1" t="s">
        <v>2503</v>
      </c>
      <c r="E1218" s="1">
        <v>646441</v>
      </c>
      <c r="F1218" s="21">
        <v>42005</v>
      </c>
      <c r="G1218" s="21">
        <v>42551</v>
      </c>
      <c r="H1218" s="1" t="s">
        <v>22</v>
      </c>
      <c r="I1218" s="1" t="s">
        <v>2531</v>
      </c>
      <c r="J1218" s="1" t="s">
        <v>22</v>
      </c>
      <c r="K1218" s="1" t="s">
        <v>22</v>
      </c>
      <c r="L1218" s="1" t="s">
        <v>1219</v>
      </c>
      <c r="M1218" s="102" t="s">
        <v>2505</v>
      </c>
      <c r="N1218" s="1" t="s">
        <v>2532</v>
      </c>
      <c r="O1218" s="1" t="s">
        <v>2533</v>
      </c>
      <c r="P1218" s="1" t="s">
        <v>457</v>
      </c>
      <c r="Q1218" s="97">
        <f>IFERROR(INDEX(BP:BP, MATCH(R1218, BN:BN, 0)), "")</f>
        <v>1</v>
      </c>
      <c r="R1218" s="1" t="s">
        <v>2534</v>
      </c>
      <c r="S1218" s="1" t="s">
        <v>36</v>
      </c>
      <c r="T1218" s="84" t="s">
        <v>2535</v>
      </c>
      <c r="U1218" s="1" t="s">
        <v>22</v>
      </c>
      <c r="V1218" s="1" t="s">
        <v>22</v>
      </c>
      <c r="W1218" s="1" t="s">
        <v>22</v>
      </c>
      <c r="X1218" s="1" t="s">
        <v>22</v>
      </c>
      <c r="Y1218" s="1" t="s">
        <v>22</v>
      </c>
      <c r="Z1218" s="1" t="s">
        <v>22</v>
      </c>
      <c r="AA1218" s="1" t="s">
        <v>22</v>
      </c>
      <c r="AB1218" s="4" t="s">
        <v>22</v>
      </c>
      <c r="AC1218" s="4" t="s">
        <v>22</v>
      </c>
      <c r="BN1218" s="36"/>
    </row>
    <row r="1219" spans="1:66" s="38" customFormat="1" ht="31.8" customHeight="1" x14ac:dyDescent="0.3">
      <c r="A1219" s="56">
        <v>16</v>
      </c>
      <c r="B1219" s="54" t="s">
        <v>3714</v>
      </c>
      <c r="C1219" s="1" t="s">
        <v>2502</v>
      </c>
      <c r="D1219" s="1" t="s">
        <v>2503</v>
      </c>
      <c r="E1219" s="1">
        <v>646440</v>
      </c>
      <c r="F1219" s="21">
        <v>42005</v>
      </c>
      <c r="G1219" s="21">
        <v>42551</v>
      </c>
      <c r="H1219" s="1" t="s">
        <v>22</v>
      </c>
      <c r="I1219" s="1" t="s">
        <v>2527</v>
      </c>
      <c r="J1219" s="1" t="s">
        <v>22</v>
      </c>
      <c r="K1219" s="1" t="s">
        <v>22</v>
      </c>
      <c r="L1219" s="1" t="s">
        <v>1219</v>
      </c>
      <c r="M1219" s="102" t="s">
        <v>2505</v>
      </c>
      <c r="N1219" s="1" t="s">
        <v>2528</v>
      </c>
      <c r="O1219" s="1" t="s">
        <v>2529</v>
      </c>
      <c r="P1219" s="1" t="s">
        <v>457</v>
      </c>
      <c r="Q1219" s="97">
        <f>IFERROR(INDEX(BP:BP, MATCH(R1219, BN:BN, 0)), "")</f>
        <v>1</v>
      </c>
      <c r="R1219" s="1" t="s">
        <v>358</v>
      </c>
      <c r="S1219" s="1" t="s">
        <v>132</v>
      </c>
      <c r="T1219" s="84" t="s">
        <v>2530</v>
      </c>
      <c r="U1219" s="1" t="s">
        <v>22</v>
      </c>
      <c r="V1219" s="1" t="s">
        <v>22</v>
      </c>
      <c r="W1219" s="1" t="s">
        <v>22</v>
      </c>
      <c r="X1219" s="1" t="s">
        <v>22</v>
      </c>
      <c r="Y1219" s="1" t="s">
        <v>22</v>
      </c>
      <c r="Z1219" s="1" t="s">
        <v>22</v>
      </c>
      <c r="AA1219" s="1" t="s">
        <v>22</v>
      </c>
      <c r="AB1219" s="4" t="s">
        <v>22</v>
      </c>
      <c r="AC1219" s="4" t="s">
        <v>22</v>
      </c>
      <c r="BN1219" s="36"/>
    </row>
    <row r="1220" spans="1:66" s="38" customFormat="1" ht="31.8" customHeight="1" x14ac:dyDescent="0.3">
      <c r="A1220" s="56">
        <v>16</v>
      </c>
      <c r="B1220" s="54" t="s">
        <v>3714</v>
      </c>
      <c r="C1220" s="1" t="s">
        <v>2502</v>
      </c>
      <c r="D1220" s="1" t="s">
        <v>2503</v>
      </c>
      <c r="E1220" s="1">
        <v>646437</v>
      </c>
      <c r="F1220" s="21">
        <v>42005</v>
      </c>
      <c r="G1220" s="21">
        <v>42551</v>
      </c>
      <c r="H1220" s="1" t="s">
        <v>22</v>
      </c>
      <c r="I1220" s="1" t="s">
        <v>2513</v>
      </c>
      <c r="J1220" s="1" t="s">
        <v>22</v>
      </c>
      <c r="K1220" s="1" t="s">
        <v>22</v>
      </c>
      <c r="L1220" s="1" t="s">
        <v>1219</v>
      </c>
      <c r="M1220" s="102" t="s">
        <v>2505</v>
      </c>
      <c r="N1220" s="1" t="s">
        <v>2514</v>
      </c>
      <c r="O1220" s="1" t="s">
        <v>2515</v>
      </c>
      <c r="P1220" s="1" t="s">
        <v>457</v>
      </c>
      <c r="Q1220" s="97">
        <f>IFERROR(INDEX(BP:BP, MATCH(R1220, BN:BN, 0)), "")</f>
        <v>1</v>
      </c>
      <c r="R1220" s="1" t="s">
        <v>2516</v>
      </c>
      <c r="S1220" s="1" t="s">
        <v>449</v>
      </c>
      <c r="T1220" s="84" t="s">
        <v>2517</v>
      </c>
      <c r="U1220" s="1" t="s">
        <v>22</v>
      </c>
      <c r="V1220" s="1" t="s">
        <v>22</v>
      </c>
      <c r="W1220" s="1" t="s">
        <v>22</v>
      </c>
      <c r="X1220" s="1" t="s">
        <v>22</v>
      </c>
      <c r="Y1220" s="1" t="s">
        <v>22</v>
      </c>
      <c r="Z1220" s="1" t="s">
        <v>22</v>
      </c>
      <c r="AA1220" s="1" t="s">
        <v>22</v>
      </c>
      <c r="AB1220" s="4" t="s">
        <v>22</v>
      </c>
      <c r="AC1220" s="4" t="s">
        <v>22</v>
      </c>
      <c r="BN1220" s="36"/>
    </row>
    <row r="1221" spans="1:66" s="38" customFormat="1" ht="31.8" customHeight="1" x14ac:dyDescent="0.3">
      <c r="A1221" s="56">
        <v>16</v>
      </c>
      <c r="B1221" s="54" t="s">
        <v>3714</v>
      </c>
      <c r="C1221" s="1" t="s">
        <v>2502</v>
      </c>
      <c r="D1221" s="1" t="s">
        <v>2503</v>
      </c>
      <c r="E1221" s="1">
        <v>646436</v>
      </c>
      <c r="F1221" s="21">
        <v>42005</v>
      </c>
      <c r="G1221" s="21">
        <v>42551</v>
      </c>
      <c r="H1221" s="1" t="s">
        <v>22</v>
      </c>
      <c r="I1221" s="1" t="s">
        <v>2504</v>
      </c>
      <c r="J1221" s="1" t="s">
        <v>22</v>
      </c>
      <c r="K1221" s="1" t="s">
        <v>22</v>
      </c>
      <c r="L1221" s="1" t="s">
        <v>1219</v>
      </c>
      <c r="M1221" s="102" t="s">
        <v>2505</v>
      </c>
      <c r="N1221" s="1" t="s">
        <v>1456</v>
      </c>
      <c r="O1221" s="1" t="s">
        <v>2506</v>
      </c>
      <c r="P1221" s="1" t="s">
        <v>679</v>
      </c>
      <c r="Q1221" s="97">
        <f>IFERROR(INDEX(BP:BP, MATCH(R1221, BN:BN, 0)), "")</f>
        <v>1</v>
      </c>
      <c r="R1221" s="1" t="s">
        <v>2507</v>
      </c>
      <c r="S1221" s="1" t="s">
        <v>449</v>
      </c>
      <c r="T1221" s="84" t="s">
        <v>2508</v>
      </c>
      <c r="U1221" s="1" t="s">
        <v>2509</v>
      </c>
      <c r="V1221" s="1" t="s">
        <v>22</v>
      </c>
      <c r="W1221" s="1" t="s">
        <v>2510</v>
      </c>
      <c r="X1221" s="1" t="s">
        <v>408</v>
      </c>
      <c r="Y1221" s="1" t="s">
        <v>2511</v>
      </c>
      <c r="Z1221" s="1" t="s">
        <v>2512</v>
      </c>
      <c r="AA1221" s="1" t="s">
        <v>22</v>
      </c>
      <c r="AB1221" s="4" t="s">
        <v>22</v>
      </c>
      <c r="AC1221" s="4" t="s">
        <v>22</v>
      </c>
      <c r="BN1221" s="36"/>
    </row>
    <row r="1222" spans="1:66" s="38" customFormat="1" ht="31.8" customHeight="1" x14ac:dyDescent="0.3">
      <c r="A1222" s="56">
        <v>16</v>
      </c>
      <c r="B1222" s="54" t="s">
        <v>3714</v>
      </c>
      <c r="C1222" s="1" t="s">
        <v>2502</v>
      </c>
      <c r="D1222" s="1" t="s">
        <v>2503</v>
      </c>
      <c r="E1222" s="1">
        <v>646438</v>
      </c>
      <c r="F1222" s="21">
        <v>42005</v>
      </c>
      <c r="G1222" s="21">
        <v>42551</v>
      </c>
      <c r="H1222" s="1" t="s">
        <v>22</v>
      </c>
      <c r="I1222" s="1" t="s">
        <v>2518</v>
      </c>
      <c r="J1222" s="1" t="s">
        <v>22</v>
      </c>
      <c r="K1222" s="1" t="s">
        <v>22</v>
      </c>
      <c r="L1222" s="1" t="s">
        <v>1219</v>
      </c>
      <c r="M1222" s="102" t="s">
        <v>2505</v>
      </c>
      <c r="N1222" s="1" t="s">
        <v>2519</v>
      </c>
      <c r="O1222" s="1" t="s">
        <v>2520</v>
      </c>
      <c r="P1222" s="1" t="s">
        <v>457</v>
      </c>
      <c r="Q1222" s="97">
        <f>IFERROR(INDEX(BP:BP, MATCH(R1222, BN:BN, 0)), "")</f>
        <v>1</v>
      </c>
      <c r="R1222" s="1" t="s">
        <v>1542</v>
      </c>
      <c r="S1222" s="1" t="s">
        <v>338</v>
      </c>
      <c r="T1222" s="84" t="s">
        <v>2521</v>
      </c>
      <c r="U1222" s="1" t="s">
        <v>22</v>
      </c>
      <c r="V1222" s="1" t="s">
        <v>22</v>
      </c>
      <c r="W1222" s="1" t="s">
        <v>22</v>
      </c>
      <c r="X1222" s="1" t="s">
        <v>22</v>
      </c>
      <c r="Y1222" s="1" t="s">
        <v>22</v>
      </c>
      <c r="Z1222" s="1" t="s">
        <v>22</v>
      </c>
      <c r="AA1222" s="1" t="s">
        <v>22</v>
      </c>
      <c r="AB1222" s="4" t="s">
        <v>22</v>
      </c>
      <c r="AC1222" s="4" t="s">
        <v>22</v>
      </c>
      <c r="BN1222" s="36"/>
    </row>
    <row r="1223" spans="1:66" s="38" customFormat="1" ht="31.8" customHeight="1" x14ac:dyDescent="0.3">
      <c r="A1223" s="56">
        <v>16</v>
      </c>
      <c r="B1223" s="54" t="s">
        <v>3714</v>
      </c>
      <c r="C1223" s="1" t="s">
        <v>2502</v>
      </c>
      <c r="D1223" s="1" t="s">
        <v>2503</v>
      </c>
      <c r="E1223" s="1">
        <v>646439</v>
      </c>
      <c r="F1223" s="21">
        <v>42005</v>
      </c>
      <c r="G1223" s="21">
        <v>42551</v>
      </c>
      <c r="H1223" s="1" t="s">
        <v>22</v>
      </c>
      <c r="I1223" s="1" t="s">
        <v>2522</v>
      </c>
      <c r="J1223" s="1" t="s">
        <v>22</v>
      </c>
      <c r="K1223" s="1" t="s">
        <v>22</v>
      </c>
      <c r="L1223" s="1" t="s">
        <v>1219</v>
      </c>
      <c r="M1223" s="102" t="s">
        <v>2505</v>
      </c>
      <c r="N1223" s="1" t="s">
        <v>2523</v>
      </c>
      <c r="O1223" s="1" t="s">
        <v>2524</v>
      </c>
      <c r="P1223" s="1" t="s">
        <v>457</v>
      </c>
      <c r="Q1223" s="97">
        <f>IFERROR(INDEX(BP:BP, MATCH(R1223, BN:BN, 0)), "")</f>
        <v>1</v>
      </c>
      <c r="R1223" s="1" t="s">
        <v>2525</v>
      </c>
      <c r="S1223" s="1" t="s">
        <v>28</v>
      </c>
      <c r="T1223" s="84" t="s">
        <v>2526</v>
      </c>
      <c r="U1223" s="1" t="s">
        <v>22</v>
      </c>
      <c r="V1223" s="1" t="s">
        <v>22</v>
      </c>
      <c r="W1223" s="1" t="s">
        <v>22</v>
      </c>
      <c r="X1223" s="1" t="s">
        <v>22</v>
      </c>
      <c r="Y1223" s="1" t="s">
        <v>22</v>
      </c>
      <c r="Z1223" s="1" t="s">
        <v>22</v>
      </c>
      <c r="AA1223" s="1" t="s">
        <v>22</v>
      </c>
      <c r="AB1223" s="4" t="s">
        <v>22</v>
      </c>
      <c r="AC1223" s="4" t="s">
        <v>22</v>
      </c>
      <c r="BN1223" s="36"/>
    </row>
    <row r="1224" spans="1:66" s="38" customFormat="1" ht="31.8" customHeight="1" x14ac:dyDescent="0.3">
      <c r="A1224" s="58">
        <v>16</v>
      </c>
      <c r="B1224" s="57" t="s">
        <v>3714</v>
      </c>
      <c r="C1224" s="1" t="s">
        <v>1471</v>
      </c>
      <c r="D1224" s="1" t="s">
        <v>1472</v>
      </c>
      <c r="E1224" s="1">
        <v>745632</v>
      </c>
      <c r="F1224" s="21">
        <v>42887</v>
      </c>
      <c r="G1224" s="21">
        <v>44712</v>
      </c>
      <c r="H1224" s="1" t="s">
        <v>22</v>
      </c>
      <c r="I1224" s="1" t="s">
        <v>2568</v>
      </c>
      <c r="J1224" s="1" t="s">
        <v>22</v>
      </c>
      <c r="K1224" s="1" t="s">
        <v>22</v>
      </c>
      <c r="L1224" s="1" t="s">
        <v>1219</v>
      </c>
      <c r="M1224" s="102" t="s">
        <v>1473</v>
      </c>
      <c r="N1224" s="1" t="s">
        <v>2569</v>
      </c>
      <c r="O1224" s="1" t="s">
        <v>2570</v>
      </c>
      <c r="P1224" s="1" t="s">
        <v>457</v>
      </c>
      <c r="Q1224" s="97">
        <f>IFERROR(INDEX(BP:BP, MATCH(R1224, BN:BN, 0)), "")</f>
        <v>1</v>
      </c>
      <c r="R1224" s="1" t="s">
        <v>2571</v>
      </c>
      <c r="S1224" s="1" t="s">
        <v>132</v>
      </c>
      <c r="T1224" s="116">
        <v>0</v>
      </c>
      <c r="U1224" s="1" t="s">
        <v>22</v>
      </c>
      <c r="V1224" s="1" t="s">
        <v>22</v>
      </c>
      <c r="W1224" s="1" t="s">
        <v>22</v>
      </c>
      <c r="X1224" s="1" t="s">
        <v>22</v>
      </c>
      <c r="Y1224" s="1" t="s">
        <v>22</v>
      </c>
      <c r="Z1224" s="1" t="s">
        <v>22</v>
      </c>
      <c r="AA1224" s="1" t="s">
        <v>22</v>
      </c>
      <c r="AB1224" s="4" t="s">
        <v>22</v>
      </c>
      <c r="AC1224" s="4" t="s">
        <v>22</v>
      </c>
      <c r="BN1224" s="36"/>
    </row>
    <row r="1225" spans="1:66" s="38" customFormat="1" ht="31.8" customHeight="1" x14ac:dyDescent="0.3">
      <c r="A1225" s="58">
        <v>16</v>
      </c>
      <c r="B1225" s="57" t="s">
        <v>3714</v>
      </c>
      <c r="C1225" s="1" t="s">
        <v>1471</v>
      </c>
      <c r="D1225" s="1" t="s">
        <v>1472</v>
      </c>
      <c r="E1225" s="1">
        <v>745640</v>
      </c>
      <c r="F1225" s="21">
        <v>42887</v>
      </c>
      <c r="G1225" s="21">
        <v>44712</v>
      </c>
      <c r="H1225" s="1" t="s">
        <v>22</v>
      </c>
      <c r="I1225" s="1" t="s">
        <v>2602</v>
      </c>
      <c r="J1225" s="1" t="s">
        <v>22</v>
      </c>
      <c r="K1225" s="1" t="s">
        <v>22</v>
      </c>
      <c r="L1225" s="1" t="s">
        <v>1219</v>
      </c>
      <c r="M1225" s="102" t="s">
        <v>1473</v>
      </c>
      <c r="N1225" s="1" t="s">
        <v>2603</v>
      </c>
      <c r="O1225" s="1" t="s">
        <v>2604</v>
      </c>
      <c r="P1225" s="1" t="s">
        <v>457</v>
      </c>
      <c r="Q1225" s="97">
        <f>IFERROR(INDEX(BP:BP, MATCH(R1225, BN:BN, 0)), "")</f>
        <v>1</v>
      </c>
      <c r="R1225" s="1" t="s">
        <v>2605</v>
      </c>
      <c r="S1225" s="1" t="s">
        <v>38</v>
      </c>
      <c r="T1225" s="84" t="s">
        <v>2606</v>
      </c>
      <c r="U1225" s="1" t="s">
        <v>22</v>
      </c>
      <c r="V1225" s="1" t="s">
        <v>22</v>
      </c>
      <c r="W1225" s="1" t="s">
        <v>22</v>
      </c>
      <c r="X1225" s="1" t="s">
        <v>22</v>
      </c>
      <c r="Y1225" s="1" t="s">
        <v>22</v>
      </c>
      <c r="Z1225" s="1" t="s">
        <v>22</v>
      </c>
      <c r="AA1225" s="1" t="s">
        <v>22</v>
      </c>
      <c r="AB1225" s="4" t="s">
        <v>22</v>
      </c>
      <c r="AC1225" s="4" t="s">
        <v>22</v>
      </c>
      <c r="BN1225" s="36"/>
    </row>
    <row r="1226" spans="1:66" s="38" customFormat="1" ht="31.8" customHeight="1" x14ac:dyDescent="0.3">
      <c r="A1226" s="58">
        <v>16</v>
      </c>
      <c r="B1226" s="57" t="s">
        <v>3714</v>
      </c>
      <c r="C1226" s="1" t="s">
        <v>1471</v>
      </c>
      <c r="D1226" s="1" t="s">
        <v>1472</v>
      </c>
      <c r="E1226" s="1">
        <v>745642</v>
      </c>
      <c r="F1226" s="21">
        <v>42887</v>
      </c>
      <c r="G1226" s="21">
        <v>44712</v>
      </c>
      <c r="H1226" s="1" t="s">
        <v>22</v>
      </c>
      <c r="I1226" s="1" t="s">
        <v>2612</v>
      </c>
      <c r="J1226" s="1" t="s">
        <v>22</v>
      </c>
      <c r="K1226" s="1" t="s">
        <v>22</v>
      </c>
      <c r="L1226" s="1" t="s">
        <v>1219</v>
      </c>
      <c r="M1226" s="102" t="s">
        <v>1473</v>
      </c>
      <c r="N1226" s="1" t="s">
        <v>2613</v>
      </c>
      <c r="O1226" s="1" t="s">
        <v>2614</v>
      </c>
      <c r="P1226" s="1" t="s">
        <v>457</v>
      </c>
      <c r="Q1226" s="97">
        <f>IFERROR(INDEX(BP:BP, MATCH(R1226, BN:BN, 0)), "")</f>
        <v>1</v>
      </c>
      <c r="R1226" s="1" t="s">
        <v>2615</v>
      </c>
      <c r="S1226" s="1" t="s">
        <v>449</v>
      </c>
      <c r="T1226" s="84" t="s">
        <v>2616</v>
      </c>
      <c r="U1226" s="1" t="s">
        <v>22</v>
      </c>
      <c r="V1226" s="1" t="s">
        <v>22</v>
      </c>
      <c r="W1226" s="1" t="s">
        <v>22</v>
      </c>
      <c r="X1226" s="1" t="s">
        <v>22</v>
      </c>
      <c r="Y1226" s="1" t="s">
        <v>22</v>
      </c>
      <c r="Z1226" s="1" t="s">
        <v>22</v>
      </c>
      <c r="AA1226" s="1" t="s">
        <v>22</v>
      </c>
      <c r="AB1226" s="4" t="s">
        <v>22</v>
      </c>
      <c r="AC1226" s="4" t="s">
        <v>22</v>
      </c>
      <c r="BN1226" s="36"/>
    </row>
    <row r="1227" spans="1:66" s="38" customFormat="1" ht="31.8" customHeight="1" x14ac:dyDescent="0.3">
      <c r="A1227" s="56">
        <v>16</v>
      </c>
      <c r="B1227" s="54" t="s">
        <v>3714</v>
      </c>
      <c r="C1227" s="1" t="s">
        <v>1471</v>
      </c>
      <c r="D1227" s="1" t="s">
        <v>1472</v>
      </c>
      <c r="E1227" s="1">
        <v>745630</v>
      </c>
      <c r="F1227" s="21">
        <v>42887</v>
      </c>
      <c r="G1227" s="21">
        <v>44712</v>
      </c>
      <c r="H1227" s="1" t="s">
        <v>22</v>
      </c>
      <c r="I1227" s="1" t="s">
        <v>2558</v>
      </c>
      <c r="J1227" s="1" t="s">
        <v>22</v>
      </c>
      <c r="K1227" s="1" t="s">
        <v>22</v>
      </c>
      <c r="L1227" s="1" t="s">
        <v>1219</v>
      </c>
      <c r="M1227" s="102" t="s">
        <v>1473</v>
      </c>
      <c r="N1227" s="1" t="s">
        <v>2559</v>
      </c>
      <c r="O1227" s="1" t="s">
        <v>2560</v>
      </c>
      <c r="P1227" s="1" t="s">
        <v>689</v>
      </c>
      <c r="Q1227" s="97">
        <f>IFERROR(INDEX(BP:BP, MATCH(R1227, BN:BN, 0)), "")</f>
        <v>1</v>
      </c>
      <c r="R1227" s="1" t="s">
        <v>2561</v>
      </c>
      <c r="S1227" s="1" t="s">
        <v>449</v>
      </c>
      <c r="T1227" s="84" t="s">
        <v>2562</v>
      </c>
      <c r="U1227" s="1" t="s">
        <v>22</v>
      </c>
      <c r="V1227" s="1" t="s">
        <v>22</v>
      </c>
      <c r="W1227" s="1" t="s">
        <v>22</v>
      </c>
      <c r="X1227" s="1" t="s">
        <v>22</v>
      </c>
      <c r="Y1227" s="1" t="s">
        <v>22</v>
      </c>
      <c r="Z1227" s="1" t="s">
        <v>22</v>
      </c>
      <c r="AA1227" s="1" t="s">
        <v>22</v>
      </c>
      <c r="AB1227" s="4" t="s">
        <v>22</v>
      </c>
      <c r="AC1227" s="4" t="s">
        <v>22</v>
      </c>
      <c r="BN1227" s="36"/>
    </row>
    <row r="1228" spans="1:66" s="38" customFormat="1" ht="31.8" customHeight="1" x14ac:dyDescent="0.3">
      <c r="A1228" s="58">
        <v>16</v>
      </c>
      <c r="B1228" s="57" t="s">
        <v>3714</v>
      </c>
      <c r="C1228" s="1" t="s">
        <v>1471</v>
      </c>
      <c r="D1228" s="1" t="s">
        <v>1472</v>
      </c>
      <c r="E1228" s="1">
        <v>745631</v>
      </c>
      <c r="F1228" s="21">
        <v>42887</v>
      </c>
      <c r="G1228" s="21">
        <v>44712</v>
      </c>
      <c r="H1228" s="1" t="s">
        <v>22</v>
      </c>
      <c r="I1228" s="1" t="s">
        <v>2563</v>
      </c>
      <c r="J1228" s="1" t="s">
        <v>22</v>
      </c>
      <c r="K1228" s="1" t="s">
        <v>22</v>
      </c>
      <c r="L1228" s="1" t="s">
        <v>1219</v>
      </c>
      <c r="M1228" s="102" t="s">
        <v>1473</v>
      </c>
      <c r="N1228" s="1" t="s">
        <v>2564</v>
      </c>
      <c r="O1228" s="1" t="s">
        <v>2565</v>
      </c>
      <c r="P1228" s="1" t="s">
        <v>689</v>
      </c>
      <c r="Q1228" s="97">
        <f>IFERROR(INDEX(BP:BP, MATCH(R1228, BN:BN, 0)), "")</f>
        <v>1</v>
      </c>
      <c r="R1228" s="1" t="s">
        <v>2566</v>
      </c>
      <c r="S1228" s="1" t="s">
        <v>449</v>
      </c>
      <c r="T1228" s="84" t="s">
        <v>2567</v>
      </c>
      <c r="U1228" s="1" t="s">
        <v>22</v>
      </c>
      <c r="V1228" s="1" t="s">
        <v>22</v>
      </c>
      <c r="W1228" s="1" t="s">
        <v>22</v>
      </c>
      <c r="X1228" s="1" t="s">
        <v>22</v>
      </c>
      <c r="Y1228" s="1" t="s">
        <v>22</v>
      </c>
      <c r="Z1228" s="1" t="s">
        <v>22</v>
      </c>
      <c r="AA1228" s="1" t="s">
        <v>22</v>
      </c>
      <c r="AB1228" s="4" t="s">
        <v>22</v>
      </c>
      <c r="AC1228" s="4" t="s">
        <v>22</v>
      </c>
      <c r="BN1228" s="36"/>
    </row>
    <row r="1229" spans="1:66" s="38" customFormat="1" ht="31.8" customHeight="1" x14ac:dyDescent="0.3">
      <c r="A1229" s="56">
        <v>14</v>
      </c>
      <c r="B1229" s="54" t="s">
        <v>3712</v>
      </c>
      <c r="C1229" s="1" t="s">
        <v>1471</v>
      </c>
      <c r="D1229" s="1" t="s">
        <v>1472</v>
      </c>
      <c r="E1229" s="1">
        <v>745625</v>
      </c>
      <c r="F1229" s="21">
        <v>42887</v>
      </c>
      <c r="G1229" s="21">
        <v>44712</v>
      </c>
      <c r="H1229" s="1" t="s">
        <v>22</v>
      </c>
      <c r="I1229" s="1" t="s">
        <v>22</v>
      </c>
      <c r="J1229" s="1" t="s">
        <v>22</v>
      </c>
      <c r="K1229" s="1" t="s">
        <v>22</v>
      </c>
      <c r="L1229" s="1" t="s">
        <v>1219</v>
      </c>
      <c r="M1229" s="102" t="s">
        <v>1473</v>
      </c>
      <c r="N1229" s="1" t="s">
        <v>1474</v>
      </c>
      <c r="O1229" s="1" t="s">
        <v>1475</v>
      </c>
      <c r="P1229" s="1" t="s">
        <v>22</v>
      </c>
      <c r="Q1229" s="97">
        <f>IFERROR(INDEX(BP:BP, MATCH(R1229, BN:BN, 0)), "")</f>
        <v>1</v>
      </c>
      <c r="R1229" s="1" t="s">
        <v>1484</v>
      </c>
      <c r="S1229" s="1" t="s">
        <v>36</v>
      </c>
      <c r="T1229" s="84" t="s">
        <v>22</v>
      </c>
      <c r="U1229" s="1" t="s">
        <v>22</v>
      </c>
      <c r="V1229" s="1" t="s">
        <v>22</v>
      </c>
      <c r="W1229" s="1" t="s">
        <v>22</v>
      </c>
      <c r="X1229" s="1" t="s">
        <v>22</v>
      </c>
      <c r="Y1229" s="1" t="s">
        <v>22</v>
      </c>
      <c r="Z1229" s="1" t="s">
        <v>22</v>
      </c>
      <c r="AA1229" s="1" t="s">
        <v>22</v>
      </c>
      <c r="AB1229" s="4" t="s">
        <v>22</v>
      </c>
      <c r="AC1229" s="4" t="s">
        <v>22</v>
      </c>
      <c r="BN1229" s="36"/>
    </row>
    <row r="1230" spans="1:66" s="38" customFormat="1" ht="31.8" customHeight="1" x14ac:dyDescent="0.3">
      <c r="A1230" s="56">
        <v>16</v>
      </c>
      <c r="B1230" s="54" t="s">
        <v>3714</v>
      </c>
      <c r="C1230" s="1" t="s">
        <v>1471</v>
      </c>
      <c r="D1230" s="1" t="s">
        <v>1472</v>
      </c>
      <c r="E1230" s="1">
        <v>745629</v>
      </c>
      <c r="F1230" s="21">
        <v>42887</v>
      </c>
      <c r="G1230" s="21">
        <v>44712</v>
      </c>
      <c r="H1230" s="1" t="s">
        <v>22</v>
      </c>
      <c r="I1230" s="1" t="s">
        <v>2554</v>
      </c>
      <c r="J1230" s="1" t="s">
        <v>22</v>
      </c>
      <c r="K1230" s="1" t="s">
        <v>22</v>
      </c>
      <c r="L1230" s="1" t="s">
        <v>1219</v>
      </c>
      <c r="M1230" s="102" t="s">
        <v>1473</v>
      </c>
      <c r="N1230" s="1" t="s">
        <v>2555</v>
      </c>
      <c r="O1230" s="1" t="s">
        <v>2556</v>
      </c>
      <c r="P1230" s="1" t="s">
        <v>457</v>
      </c>
      <c r="Q1230" s="97">
        <f>IFERROR(INDEX(BP:BP, MATCH(R1230, BN:BN, 0)), "")</f>
        <v>1</v>
      </c>
      <c r="R1230" s="1" t="s">
        <v>1484</v>
      </c>
      <c r="S1230" s="1" t="s">
        <v>36</v>
      </c>
      <c r="T1230" s="84" t="s">
        <v>2557</v>
      </c>
      <c r="U1230" s="1" t="s">
        <v>22</v>
      </c>
      <c r="V1230" s="1" t="s">
        <v>22</v>
      </c>
      <c r="W1230" s="1" t="s">
        <v>22</v>
      </c>
      <c r="X1230" s="1" t="s">
        <v>22</v>
      </c>
      <c r="Y1230" s="1" t="s">
        <v>22</v>
      </c>
      <c r="Z1230" s="1" t="s">
        <v>22</v>
      </c>
      <c r="AA1230" s="1" t="s">
        <v>22</v>
      </c>
      <c r="AB1230" s="4" t="s">
        <v>22</v>
      </c>
      <c r="AC1230" s="4" t="s">
        <v>22</v>
      </c>
      <c r="BN1230" s="36"/>
    </row>
    <row r="1231" spans="1:66" s="38" customFormat="1" ht="31.8" customHeight="1" x14ac:dyDescent="0.3">
      <c r="A1231" s="56">
        <v>14</v>
      </c>
      <c r="B1231" s="54" t="s">
        <v>3712</v>
      </c>
      <c r="C1231" s="1" t="s">
        <v>1471</v>
      </c>
      <c r="D1231" s="1" t="s">
        <v>1472</v>
      </c>
      <c r="E1231" s="1">
        <v>745625</v>
      </c>
      <c r="F1231" s="21">
        <v>42887</v>
      </c>
      <c r="G1231" s="21">
        <v>44712</v>
      </c>
      <c r="H1231" s="1" t="s">
        <v>22</v>
      </c>
      <c r="I1231" s="1" t="s">
        <v>22</v>
      </c>
      <c r="J1231" s="1" t="s">
        <v>22</v>
      </c>
      <c r="K1231" s="1" t="s">
        <v>22</v>
      </c>
      <c r="L1231" s="1" t="s">
        <v>1219</v>
      </c>
      <c r="M1231" s="102" t="s">
        <v>1473</v>
      </c>
      <c r="N1231" s="1" t="s">
        <v>1474</v>
      </c>
      <c r="O1231" s="1" t="s">
        <v>1475</v>
      </c>
      <c r="P1231" s="1" t="s">
        <v>408</v>
      </c>
      <c r="Q1231" s="97">
        <f>IFERROR(INDEX(BP:BP, MATCH(R1231, BN:BN, 0)), "")</f>
        <v>1</v>
      </c>
      <c r="R1231" s="1" t="s">
        <v>1476</v>
      </c>
      <c r="S1231" s="1" t="s">
        <v>132</v>
      </c>
      <c r="T1231" s="84" t="s">
        <v>22</v>
      </c>
      <c r="U1231" s="1" t="s">
        <v>1477</v>
      </c>
      <c r="V1231" s="1" t="s">
        <v>22</v>
      </c>
      <c r="W1231" s="1" t="s">
        <v>1478</v>
      </c>
      <c r="X1231" s="1" t="s">
        <v>1479</v>
      </c>
      <c r="Y1231" s="1" t="s">
        <v>1480</v>
      </c>
      <c r="Z1231" s="1" t="s">
        <v>22</v>
      </c>
      <c r="AA1231" s="1" t="s">
        <v>1481</v>
      </c>
      <c r="AB1231" s="4" t="s">
        <v>22</v>
      </c>
      <c r="AC1231" s="4" t="s">
        <v>22</v>
      </c>
      <c r="BN1231" s="36"/>
    </row>
    <row r="1232" spans="1:66" s="38" customFormat="1" ht="31.8" customHeight="1" x14ac:dyDescent="0.3">
      <c r="A1232" s="56">
        <v>16</v>
      </c>
      <c r="B1232" s="54" t="s">
        <v>3714</v>
      </c>
      <c r="C1232" s="1" t="s">
        <v>1471</v>
      </c>
      <c r="D1232" s="1" t="s">
        <v>1472</v>
      </c>
      <c r="E1232" s="1">
        <v>745625</v>
      </c>
      <c r="F1232" s="21">
        <v>42887</v>
      </c>
      <c r="G1232" s="21">
        <v>44712</v>
      </c>
      <c r="H1232" s="1" t="s">
        <v>22</v>
      </c>
      <c r="I1232" s="1" t="s">
        <v>2536</v>
      </c>
      <c r="J1232" s="1" t="s">
        <v>22</v>
      </c>
      <c r="K1232" s="1" t="s">
        <v>22</v>
      </c>
      <c r="L1232" s="1" t="s">
        <v>1219</v>
      </c>
      <c r="M1232" s="102" t="s">
        <v>1473</v>
      </c>
      <c r="N1232" s="1" t="s">
        <v>1474</v>
      </c>
      <c r="O1232" s="1" t="s">
        <v>1475</v>
      </c>
      <c r="P1232" s="1" t="s">
        <v>679</v>
      </c>
      <c r="Q1232" s="97">
        <f>IFERROR(INDEX(BP:BP, MATCH(R1232, BN:BN, 0)), "")</f>
        <v>1</v>
      </c>
      <c r="R1232" s="1" t="s">
        <v>1476</v>
      </c>
      <c r="S1232" s="1" t="s">
        <v>132</v>
      </c>
      <c r="T1232" s="84" t="s">
        <v>2537</v>
      </c>
      <c r="U1232" s="1" t="s">
        <v>2538</v>
      </c>
      <c r="V1232" s="1" t="s">
        <v>22</v>
      </c>
      <c r="W1232" s="1" t="s">
        <v>2539</v>
      </c>
      <c r="X1232" s="1" t="s">
        <v>408</v>
      </c>
      <c r="Y1232" s="1" t="s">
        <v>2540</v>
      </c>
      <c r="Z1232" s="1" t="s">
        <v>22</v>
      </c>
      <c r="AA1232" s="1" t="s">
        <v>1481</v>
      </c>
      <c r="AB1232" s="4" t="s">
        <v>22</v>
      </c>
      <c r="AC1232" s="4" t="s">
        <v>22</v>
      </c>
      <c r="BN1232" s="36"/>
    </row>
    <row r="1233" spans="1:66" s="38" customFormat="1" ht="31.8" customHeight="1" x14ac:dyDescent="0.3">
      <c r="A1233" s="56">
        <v>14</v>
      </c>
      <c r="B1233" s="54" t="s">
        <v>3712</v>
      </c>
      <c r="C1233" s="1" t="s">
        <v>1471</v>
      </c>
      <c r="D1233" s="1" t="s">
        <v>1472</v>
      </c>
      <c r="E1233" s="1">
        <v>745625</v>
      </c>
      <c r="F1233" s="21">
        <v>42887</v>
      </c>
      <c r="G1233" s="21">
        <v>44712</v>
      </c>
      <c r="H1233" s="1" t="s">
        <v>22</v>
      </c>
      <c r="I1233" s="1" t="s">
        <v>22</v>
      </c>
      <c r="J1233" s="1" t="s">
        <v>22</v>
      </c>
      <c r="K1233" s="1" t="s">
        <v>22</v>
      </c>
      <c r="L1233" s="1" t="s">
        <v>1219</v>
      </c>
      <c r="M1233" s="102" t="s">
        <v>1473</v>
      </c>
      <c r="N1233" s="1" t="s">
        <v>1474</v>
      </c>
      <c r="O1233" s="1" t="s">
        <v>1475</v>
      </c>
      <c r="P1233" s="1" t="s">
        <v>22</v>
      </c>
      <c r="Q1233" s="97">
        <f>IFERROR(INDEX(BP:BP, MATCH(R1233, BN:BN, 0)), "")</f>
        <v>1</v>
      </c>
      <c r="R1233" s="1" t="s">
        <v>1483</v>
      </c>
      <c r="S1233" s="1" t="s">
        <v>38</v>
      </c>
      <c r="T1233" s="84" t="s">
        <v>22</v>
      </c>
      <c r="U1233" s="1" t="s">
        <v>22</v>
      </c>
      <c r="V1233" s="1" t="s">
        <v>22</v>
      </c>
      <c r="W1233" s="1" t="s">
        <v>22</v>
      </c>
      <c r="X1233" s="1" t="s">
        <v>22</v>
      </c>
      <c r="Y1233" s="1" t="s">
        <v>22</v>
      </c>
      <c r="Z1233" s="1" t="s">
        <v>22</v>
      </c>
      <c r="AA1233" s="1" t="s">
        <v>22</v>
      </c>
      <c r="AB1233" s="4" t="s">
        <v>22</v>
      </c>
      <c r="AC1233" s="4" t="s">
        <v>22</v>
      </c>
      <c r="BN1233" s="36"/>
    </row>
    <row r="1234" spans="1:66" s="38" customFormat="1" ht="31.8" customHeight="1" x14ac:dyDescent="0.3">
      <c r="A1234" s="56">
        <v>16</v>
      </c>
      <c r="B1234" s="54" t="s">
        <v>3714</v>
      </c>
      <c r="C1234" s="1" t="s">
        <v>1471</v>
      </c>
      <c r="D1234" s="1" t="s">
        <v>1472</v>
      </c>
      <c r="E1234" s="1">
        <v>745628</v>
      </c>
      <c r="F1234" s="21">
        <v>42887</v>
      </c>
      <c r="G1234" s="21">
        <v>44712</v>
      </c>
      <c r="H1234" s="1" t="s">
        <v>22</v>
      </c>
      <c r="I1234" s="1" t="s">
        <v>2550</v>
      </c>
      <c r="J1234" s="1" t="s">
        <v>22</v>
      </c>
      <c r="K1234" s="1" t="s">
        <v>22</v>
      </c>
      <c r="L1234" s="1" t="s">
        <v>1219</v>
      </c>
      <c r="M1234" s="102" t="s">
        <v>1473</v>
      </c>
      <c r="N1234" s="1" t="s">
        <v>2551</v>
      </c>
      <c r="O1234" s="1" t="s">
        <v>2552</v>
      </c>
      <c r="P1234" s="1" t="s">
        <v>689</v>
      </c>
      <c r="Q1234" s="97">
        <f>IFERROR(INDEX(BP:BP, MATCH(R1234, BN:BN, 0)), "")</f>
        <v>1</v>
      </c>
      <c r="R1234" s="1" t="s">
        <v>1483</v>
      </c>
      <c r="S1234" s="1" t="s">
        <v>38</v>
      </c>
      <c r="T1234" s="84" t="s">
        <v>2553</v>
      </c>
      <c r="U1234" s="1" t="s">
        <v>22</v>
      </c>
      <c r="V1234" s="1" t="s">
        <v>22</v>
      </c>
      <c r="W1234" s="1" t="s">
        <v>22</v>
      </c>
      <c r="X1234" s="1" t="s">
        <v>22</v>
      </c>
      <c r="Y1234" s="1" t="s">
        <v>22</v>
      </c>
      <c r="Z1234" s="1" t="s">
        <v>22</v>
      </c>
      <c r="AA1234" s="1" t="s">
        <v>22</v>
      </c>
      <c r="AB1234" s="4" t="s">
        <v>22</v>
      </c>
      <c r="AC1234" s="4" t="s">
        <v>22</v>
      </c>
      <c r="BN1234" s="36"/>
    </row>
    <row r="1235" spans="1:66" s="38" customFormat="1" ht="31.8" customHeight="1" x14ac:dyDescent="0.3">
      <c r="A1235" s="58">
        <v>16</v>
      </c>
      <c r="B1235" s="57" t="s">
        <v>3714</v>
      </c>
      <c r="C1235" s="1" t="s">
        <v>1471</v>
      </c>
      <c r="D1235" s="1" t="s">
        <v>1472</v>
      </c>
      <c r="E1235" s="1">
        <v>745637</v>
      </c>
      <c r="F1235" s="21">
        <v>42887</v>
      </c>
      <c r="G1235" s="21">
        <v>44712</v>
      </c>
      <c r="H1235" s="1" t="s">
        <v>22</v>
      </c>
      <c r="I1235" s="1" t="s">
        <v>2588</v>
      </c>
      <c r="J1235" s="1" t="s">
        <v>22</v>
      </c>
      <c r="K1235" s="1" t="s">
        <v>22</v>
      </c>
      <c r="L1235" s="1" t="s">
        <v>1219</v>
      </c>
      <c r="M1235" s="102" t="s">
        <v>1473</v>
      </c>
      <c r="N1235" s="1" t="s">
        <v>2589</v>
      </c>
      <c r="O1235" s="1" t="s">
        <v>2590</v>
      </c>
      <c r="P1235" s="1" t="s">
        <v>457</v>
      </c>
      <c r="Q1235" s="97">
        <f>IFERROR(INDEX(BP:BP, MATCH(R1235, BN:BN, 0)), "")</f>
        <v>1</v>
      </c>
      <c r="R1235" s="1" t="s">
        <v>2591</v>
      </c>
      <c r="S1235" s="1" t="s">
        <v>867</v>
      </c>
      <c r="T1235" s="116">
        <v>0</v>
      </c>
      <c r="U1235" s="1" t="s">
        <v>22</v>
      </c>
      <c r="V1235" s="1" t="s">
        <v>22</v>
      </c>
      <c r="W1235" s="1" t="s">
        <v>22</v>
      </c>
      <c r="X1235" s="1" t="s">
        <v>22</v>
      </c>
      <c r="Y1235" s="1" t="s">
        <v>22</v>
      </c>
      <c r="Z1235" s="1" t="s">
        <v>22</v>
      </c>
      <c r="AA1235" s="1" t="s">
        <v>22</v>
      </c>
      <c r="AB1235" s="4" t="s">
        <v>22</v>
      </c>
      <c r="AC1235" s="4" t="s">
        <v>22</v>
      </c>
      <c r="BN1235" s="36"/>
    </row>
    <row r="1236" spans="1:66" s="38" customFormat="1" ht="31.8" customHeight="1" x14ac:dyDescent="0.3">
      <c r="A1236" s="58">
        <v>16</v>
      </c>
      <c r="B1236" s="57" t="s">
        <v>3714</v>
      </c>
      <c r="C1236" s="1" t="s">
        <v>1471</v>
      </c>
      <c r="D1236" s="1" t="s">
        <v>1472</v>
      </c>
      <c r="E1236" s="1">
        <v>745638</v>
      </c>
      <c r="F1236" s="21">
        <v>42887</v>
      </c>
      <c r="G1236" s="21">
        <v>44712</v>
      </c>
      <c r="H1236" s="1" t="s">
        <v>22</v>
      </c>
      <c r="I1236" s="1" t="s">
        <v>2592</v>
      </c>
      <c r="J1236" s="1" t="s">
        <v>22</v>
      </c>
      <c r="K1236" s="1" t="s">
        <v>22</v>
      </c>
      <c r="L1236" s="1" t="s">
        <v>1219</v>
      </c>
      <c r="M1236" s="102" t="s">
        <v>1473</v>
      </c>
      <c r="N1236" s="1" t="s">
        <v>2593</v>
      </c>
      <c r="O1236" s="1" t="s">
        <v>2594</v>
      </c>
      <c r="P1236" s="1" t="s">
        <v>457</v>
      </c>
      <c r="Q1236" s="97">
        <f>IFERROR(INDEX(BP:BP, MATCH(R1236, BN:BN, 0)), "")</f>
        <v>1</v>
      </c>
      <c r="R1236" s="1" t="s">
        <v>2595</v>
      </c>
      <c r="S1236" s="1" t="s">
        <v>132</v>
      </c>
      <c r="T1236" s="84" t="s">
        <v>2596</v>
      </c>
      <c r="U1236" s="1" t="s">
        <v>22</v>
      </c>
      <c r="V1236" s="1" t="s">
        <v>22</v>
      </c>
      <c r="W1236" s="1" t="s">
        <v>22</v>
      </c>
      <c r="X1236" s="1" t="s">
        <v>22</v>
      </c>
      <c r="Y1236" s="1" t="s">
        <v>22</v>
      </c>
      <c r="Z1236" s="1" t="s">
        <v>22</v>
      </c>
      <c r="AA1236" s="1" t="s">
        <v>22</v>
      </c>
      <c r="AB1236" s="4" t="s">
        <v>22</v>
      </c>
      <c r="AC1236" s="4" t="s">
        <v>22</v>
      </c>
      <c r="BN1236" s="36"/>
    </row>
    <row r="1237" spans="1:66" s="38" customFormat="1" ht="31.8" customHeight="1" x14ac:dyDescent="0.3">
      <c r="A1237" s="58">
        <v>16</v>
      </c>
      <c r="B1237" s="57" t="s">
        <v>3714</v>
      </c>
      <c r="C1237" s="1" t="s">
        <v>1471</v>
      </c>
      <c r="D1237" s="1" t="s">
        <v>1472</v>
      </c>
      <c r="E1237" s="1">
        <v>745646</v>
      </c>
      <c r="F1237" s="21">
        <v>42887</v>
      </c>
      <c r="G1237" s="21">
        <v>44712</v>
      </c>
      <c r="H1237" s="1" t="s">
        <v>22</v>
      </c>
      <c r="I1237" s="1" t="s">
        <v>2630</v>
      </c>
      <c r="J1237" s="1" t="s">
        <v>22</v>
      </c>
      <c r="K1237" s="1" t="s">
        <v>22</v>
      </c>
      <c r="L1237" s="1" t="s">
        <v>1219</v>
      </c>
      <c r="M1237" s="102" t="s">
        <v>1473</v>
      </c>
      <c r="N1237" s="1" t="s">
        <v>2631</v>
      </c>
      <c r="O1237" s="1" t="s">
        <v>2632</v>
      </c>
      <c r="P1237" s="1" t="s">
        <v>457</v>
      </c>
      <c r="Q1237" s="97">
        <f>IFERROR(INDEX(BP:BP, MATCH(R1237, BN:BN, 0)), "")</f>
        <v>1</v>
      </c>
      <c r="R1237" s="1" t="s">
        <v>2633</v>
      </c>
      <c r="S1237" s="1" t="s">
        <v>132</v>
      </c>
      <c r="T1237" s="84" t="s">
        <v>2634</v>
      </c>
      <c r="U1237" s="1" t="s">
        <v>22</v>
      </c>
      <c r="V1237" s="1" t="s">
        <v>22</v>
      </c>
      <c r="W1237" s="1" t="s">
        <v>22</v>
      </c>
      <c r="X1237" s="1" t="s">
        <v>22</v>
      </c>
      <c r="Y1237" s="1" t="s">
        <v>22</v>
      </c>
      <c r="Z1237" s="1" t="s">
        <v>22</v>
      </c>
      <c r="AA1237" s="1" t="s">
        <v>22</v>
      </c>
      <c r="AB1237" s="4" t="s">
        <v>22</v>
      </c>
      <c r="AC1237" s="4" t="s">
        <v>22</v>
      </c>
      <c r="BN1237" s="36"/>
    </row>
    <row r="1238" spans="1:66" s="38" customFormat="1" ht="31.8" customHeight="1" x14ac:dyDescent="0.3">
      <c r="A1238" s="58">
        <v>16</v>
      </c>
      <c r="B1238" s="57" t="s">
        <v>3714</v>
      </c>
      <c r="C1238" s="1" t="s">
        <v>1471</v>
      </c>
      <c r="D1238" s="1" t="s">
        <v>1472</v>
      </c>
      <c r="E1238" s="1">
        <v>745641</v>
      </c>
      <c r="F1238" s="21">
        <v>42887</v>
      </c>
      <c r="G1238" s="21">
        <v>44712</v>
      </c>
      <c r="H1238" s="1" t="s">
        <v>22</v>
      </c>
      <c r="I1238" s="1" t="s">
        <v>2607</v>
      </c>
      <c r="J1238" s="1" t="s">
        <v>22</v>
      </c>
      <c r="K1238" s="1" t="s">
        <v>22</v>
      </c>
      <c r="L1238" s="1" t="s">
        <v>1219</v>
      </c>
      <c r="M1238" s="102" t="s">
        <v>1473</v>
      </c>
      <c r="N1238" s="1" t="s">
        <v>2608</v>
      </c>
      <c r="O1238" s="1" t="s">
        <v>2609</v>
      </c>
      <c r="P1238" s="1" t="s">
        <v>457</v>
      </c>
      <c r="Q1238" s="97">
        <f>IFERROR(INDEX(BP:BP, MATCH(R1238, BN:BN, 0)), "")</f>
        <v>1</v>
      </c>
      <c r="R1238" s="1" t="s">
        <v>2610</v>
      </c>
      <c r="S1238" s="1" t="s">
        <v>132</v>
      </c>
      <c r="T1238" s="84" t="s">
        <v>2611</v>
      </c>
      <c r="U1238" s="1" t="s">
        <v>22</v>
      </c>
      <c r="V1238" s="1" t="s">
        <v>22</v>
      </c>
      <c r="W1238" s="1" t="s">
        <v>22</v>
      </c>
      <c r="X1238" s="1" t="s">
        <v>22</v>
      </c>
      <c r="Y1238" s="1" t="s">
        <v>22</v>
      </c>
      <c r="Z1238" s="1" t="s">
        <v>22</v>
      </c>
      <c r="AA1238" s="1" t="s">
        <v>22</v>
      </c>
      <c r="AB1238" s="4" t="s">
        <v>22</v>
      </c>
      <c r="AC1238" s="4" t="s">
        <v>22</v>
      </c>
      <c r="BN1238" s="36"/>
    </row>
    <row r="1239" spans="1:66" s="38" customFormat="1" ht="31.8" customHeight="1" x14ac:dyDescent="0.3">
      <c r="A1239" s="58">
        <v>16</v>
      </c>
      <c r="B1239" s="57" t="s">
        <v>3714</v>
      </c>
      <c r="C1239" s="1" t="s">
        <v>1471</v>
      </c>
      <c r="D1239" s="1" t="s">
        <v>1472</v>
      </c>
      <c r="E1239" s="1">
        <v>745636</v>
      </c>
      <c r="F1239" s="21">
        <v>42887</v>
      </c>
      <c r="G1239" s="21">
        <v>44712</v>
      </c>
      <c r="H1239" s="1" t="s">
        <v>22</v>
      </c>
      <c r="I1239" s="1" t="s">
        <v>2584</v>
      </c>
      <c r="J1239" s="1" t="s">
        <v>22</v>
      </c>
      <c r="K1239" s="1" t="s">
        <v>22</v>
      </c>
      <c r="L1239" s="1" t="s">
        <v>1219</v>
      </c>
      <c r="M1239" s="102" t="s">
        <v>1473</v>
      </c>
      <c r="N1239" s="1" t="s">
        <v>2585</v>
      </c>
      <c r="O1239" s="1" t="s">
        <v>2586</v>
      </c>
      <c r="P1239" s="1" t="s">
        <v>457</v>
      </c>
      <c r="Q1239" s="97">
        <f>IFERROR(INDEX(BP:BP, MATCH(R1239, BN:BN, 0)), "")</f>
        <v>1</v>
      </c>
      <c r="R1239" s="1" t="s">
        <v>2260</v>
      </c>
      <c r="S1239" s="1" t="s">
        <v>38</v>
      </c>
      <c r="T1239" s="84" t="s">
        <v>2587</v>
      </c>
      <c r="U1239" s="1" t="s">
        <v>22</v>
      </c>
      <c r="V1239" s="1" t="s">
        <v>22</v>
      </c>
      <c r="W1239" s="1" t="s">
        <v>22</v>
      </c>
      <c r="X1239" s="1" t="s">
        <v>22</v>
      </c>
      <c r="Y1239" s="1" t="s">
        <v>22</v>
      </c>
      <c r="Z1239" s="1" t="s">
        <v>22</v>
      </c>
      <c r="AA1239" s="1" t="s">
        <v>22</v>
      </c>
      <c r="AB1239" s="4" t="s">
        <v>22</v>
      </c>
      <c r="AC1239" s="4" t="s">
        <v>22</v>
      </c>
      <c r="BN1239" s="36"/>
    </row>
    <row r="1240" spans="1:66" s="38" customFormat="1" ht="31.8" customHeight="1" x14ac:dyDescent="0.3">
      <c r="A1240" s="56">
        <v>16</v>
      </c>
      <c r="B1240" s="54" t="s">
        <v>3714</v>
      </c>
      <c r="C1240" s="1" t="s">
        <v>1471</v>
      </c>
      <c r="D1240" s="1" t="s">
        <v>1472</v>
      </c>
      <c r="E1240" s="1">
        <v>745627</v>
      </c>
      <c r="F1240" s="21">
        <v>42887</v>
      </c>
      <c r="G1240" s="21">
        <v>44712</v>
      </c>
      <c r="H1240" s="1" t="s">
        <v>22</v>
      </c>
      <c r="I1240" s="1" t="s">
        <v>2545</v>
      </c>
      <c r="J1240" s="1" t="s">
        <v>22</v>
      </c>
      <c r="K1240" s="1" t="s">
        <v>22</v>
      </c>
      <c r="L1240" s="1" t="s">
        <v>1219</v>
      </c>
      <c r="M1240" s="102" t="s">
        <v>1473</v>
      </c>
      <c r="N1240" s="1" t="s">
        <v>2546</v>
      </c>
      <c r="O1240" s="1" t="s">
        <v>2547</v>
      </c>
      <c r="P1240" s="1" t="s">
        <v>689</v>
      </c>
      <c r="Q1240" s="97">
        <f>IFERROR(INDEX(BP:BP, MATCH(R1240, BN:BN, 0)), "")</f>
        <v>1</v>
      </c>
      <c r="R1240" s="1" t="s">
        <v>2548</v>
      </c>
      <c r="S1240" s="1" t="s">
        <v>449</v>
      </c>
      <c r="T1240" s="84" t="s">
        <v>2549</v>
      </c>
      <c r="U1240" s="1" t="s">
        <v>22</v>
      </c>
      <c r="V1240" s="1" t="s">
        <v>22</v>
      </c>
      <c r="W1240" s="1" t="s">
        <v>22</v>
      </c>
      <c r="X1240" s="1" t="s">
        <v>22</v>
      </c>
      <c r="Y1240" s="1" t="s">
        <v>22</v>
      </c>
      <c r="Z1240" s="1" t="s">
        <v>22</v>
      </c>
      <c r="AA1240" s="1" t="s">
        <v>22</v>
      </c>
      <c r="AB1240" s="4" t="s">
        <v>22</v>
      </c>
      <c r="AC1240" s="4" t="s">
        <v>22</v>
      </c>
      <c r="BN1240" s="36"/>
    </row>
    <row r="1241" spans="1:66" s="38" customFormat="1" ht="31.8" customHeight="1" x14ac:dyDescent="0.3">
      <c r="A1241" s="56">
        <v>14</v>
      </c>
      <c r="B1241" s="54" t="s">
        <v>3712</v>
      </c>
      <c r="C1241" s="1" t="s">
        <v>1471</v>
      </c>
      <c r="D1241" s="1" t="s">
        <v>1472</v>
      </c>
      <c r="E1241" s="1">
        <v>745625</v>
      </c>
      <c r="F1241" s="21">
        <v>42887</v>
      </c>
      <c r="G1241" s="21">
        <v>44712</v>
      </c>
      <c r="H1241" s="1" t="s">
        <v>22</v>
      </c>
      <c r="I1241" s="1" t="s">
        <v>22</v>
      </c>
      <c r="J1241" s="1" t="s">
        <v>22</v>
      </c>
      <c r="K1241" s="1" t="s">
        <v>22</v>
      </c>
      <c r="L1241" s="1" t="s">
        <v>1219</v>
      </c>
      <c r="M1241" s="102" t="s">
        <v>1473</v>
      </c>
      <c r="N1241" s="1" t="s">
        <v>1474</v>
      </c>
      <c r="O1241" s="1" t="s">
        <v>1475</v>
      </c>
      <c r="P1241" s="1" t="s">
        <v>22</v>
      </c>
      <c r="Q1241" s="97">
        <f>IFERROR(INDEX(BP:BP, MATCH(R1241, BN:BN, 0)), "")</f>
        <v>1</v>
      </c>
      <c r="R1241" s="1" t="s">
        <v>1482</v>
      </c>
      <c r="S1241" s="1" t="s">
        <v>449</v>
      </c>
      <c r="T1241" s="84" t="s">
        <v>22</v>
      </c>
      <c r="U1241" s="1" t="s">
        <v>22</v>
      </c>
      <c r="V1241" s="1" t="s">
        <v>22</v>
      </c>
      <c r="W1241" s="1" t="s">
        <v>22</v>
      </c>
      <c r="X1241" s="1" t="s">
        <v>22</v>
      </c>
      <c r="Y1241" s="1" t="s">
        <v>22</v>
      </c>
      <c r="Z1241" s="1" t="s">
        <v>22</v>
      </c>
      <c r="AA1241" s="1" t="s">
        <v>22</v>
      </c>
      <c r="AB1241" s="1" t="s">
        <v>22</v>
      </c>
      <c r="AC1241" s="4" t="s">
        <v>22</v>
      </c>
      <c r="BN1241" s="36"/>
    </row>
    <row r="1242" spans="1:66" s="38" customFormat="1" ht="31.8" customHeight="1" x14ac:dyDescent="0.3">
      <c r="A1242" s="56">
        <v>16</v>
      </c>
      <c r="B1242" s="54" t="s">
        <v>3714</v>
      </c>
      <c r="C1242" s="1" t="s">
        <v>1471</v>
      </c>
      <c r="D1242" s="1" t="s">
        <v>1472</v>
      </c>
      <c r="E1242" s="1">
        <v>745626</v>
      </c>
      <c r="F1242" s="21">
        <v>42887</v>
      </c>
      <c r="G1242" s="21">
        <v>44712</v>
      </c>
      <c r="H1242" s="1" t="s">
        <v>22</v>
      </c>
      <c r="I1242" s="1" t="s">
        <v>2541</v>
      </c>
      <c r="J1242" s="1" t="s">
        <v>22</v>
      </c>
      <c r="K1242" s="1" t="s">
        <v>22</v>
      </c>
      <c r="L1242" s="1" t="s">
        <v>1219</v>
      </c>
      <c r="M1242" s="102" t="s">
        <v>1473</v>
      </c>
      <c r="N1242" s="1" t="s">
        <v>2542</v>
      </c>
      <c r="O1242" s="1" t="s">
        <v>2543</v>
      </c>
      <c r="P1242" s="1" t="s">
        <v>689</v>
      </c>
      <c r="Q1242" s="97">
        <f>IFERROR(INDEX(BP:BP, MATCH(R1242, BN:BN, 0)), "")</f>
        <v>1</v>
      </c>
      <c r="R1242" s="1" t="s">
        <v>1482</v>
      </c>
      <c r="S1242" s="1" t="s">
        <v>449</v>
      </c>
      <c r="T1242" s="84" t="s">
        <v>2544</v>
      </c>
      <c r="U1242" s="1" t="s">
        <v>22</v>
      </c>
      <c r="V1242" s="1" t="s">
        <v>22</v>
      </c>
      <c r="W1242" s="1" t="s">
        <v>22</v>
      </c>
      <c r="X1242" s="1" t="s">
        <v>22</v>
      </c>
      <c r="Y1242" s="1" t="s">
        <v>22</v>
      </c>
      <c r="Z1242" s="1" t="s">
        <v>22</v>
      </c>
      <c r="AA1242" s="1" t="s">
        <v>22</v>
      </c>
      <c r="AB1242" s="4" t="s">
        <v>22</v>
      </c>
      <c r="AC1242" s="4" t="s">
        <v>22</v>
      </c>
      <c r="BN1242" s="36"/>
    </row>
    <row r="1243" spans="1:66" s="38" customFormat="1" ht="31.8" customHeight="1" x14ac:dyDescent="0.3">
      <c r="A1243" s="58">
        <v>16</v>
      </c>
      <c r="B1243" s="57" t="s">
        <v>3714</v>
      </c>
      <c r="C1243" s="1" t="s">
        <v>1471</v>
      </c>
      <c r="D1243" s="1" t="s">
        <v>1472</v>
      </c>
      <c r="E1243" s="1">
        <v>745634</v>
      </c>
      <c r="F1243" s="21">
        <v>42887</v>
      </c>
      <c r="G1243" s="21">
        <v>44712</v>
      </c>
      <c r="H1243" s="1" t="s">
        <v>22</v>
      </c>
      <c r="I1243" s="1" t="s">
        <v>2576</v>
      </c>
      <c r="J1243" s="1" t="s">
        <v>22</v>
      </c>
      <c r="K1243" s="1" t="s">
        <v>22</v>
      </c>
      <c r="L1243" s="1" t="s">
        <v>1219</v>
      </c>
      <c r="M1243" s="102" t="s">
        <v>1473</v>
      </c>
      <c r="N1243" s="1" t="s">
        <v>2577</v>
      </c>
      <c r="O1243" s="1" t="s">
        <v>2578</v>
      </c>
      <c r="P1243" s="1" t="s">
        <v>457</v>
      </c>
      <c r="Q1243" s="97">
        <f>IFERROR(INDEX(BP:BP, MATCH(R1243, BN:BN, 0)), "")</f>
        <v>8</v>
      </c>
      <c r="R1243" s="1" t="s">
        <v>1340</v>
      </c>
      <c r="S1243" s="1" t="s">
        <v>121</v>
      </c>
      <c r="T1243" s="84" t="s">
        <v>2579</v>
      </c>
      <c r="U1243" s="1" t="s">
        <v>22</v>
      </c>
      <c r="V1243" s="1" t="s">
        <v>22</v>
      </c>
      <c r="W1243" s="1" t="s">
        <v>22</v>
      </c>
      <c r="X1243" s="1" t="s">
        <v>22</v>
      </c>
      <c r="Y1243" s="1" t="s">
        <v>22</v>
      </c>
      <c r="Z1243" s="1" t="s">
        <v>22</v>
      </c>
      <c r="AA1243" s="1" t="s">
        <v>22</v>
      </c>
      <c r="AB1243" s="4" t="s">
        <v>22</v>
      </c>
      <c r="AC1243" s="4" t="s">
        <v>22</v>
      </c>
      <c r="BN1243" s="36"/>
    </row>
    <row r="1244" spans="1:66" s="38" customFormat="1" ht="31.8" customHeight="1" x14ac:dyDescent="0.3">
      <c r="A1244" s="58">
        <v>16</v>
      </c>
      <c r="B1244" s="57" t="s">
        <v>3714</v>
      </c>
      <c r="C1244" s="1" t="s">
        <v>1471</v>
      </c>
      <c r="D1244" s="1" t="s">
        <v>1472</v>
      </c>
      <c r="E1244" s="1">
        <v>745633</v>
      </c>
      <c r="F1244" s="21">
        <v>42887</v>
      </c>
      <c r="G1244" s="21">
        <v>44712</v>
      </c>
      <c r="H1244" s="1" t="s">
        <v>22</v>
      </c>
      <c r="I1244" s="1" t="s">
        <v>2572</v>
      </c>
      <c r="J1244" s="1" t="s">
        <v>22</v>
      </c>
      <c r="K1244" s="1" t="s">
        <v>22</v>
      </c>
      <c r="L1244" s="1" t="s">
        <v>1219</v>
      </c>
      <c r="M1244" s="102" t="s">
        <v>1473</v>
      </c>
      <c r="N1244" s="1" t="s">
        <v>2573</v>
      </c>
      <c r="O1244" s="1" t="s">
        <v>2574</v>
      </c>
      <c r="P1244" s="1" t="s">
        <v>689</v>
      </c>
      <c r="Q1244" s="97">
        <f>IFERROR(INDEX(BP:BP, MATCH(R1244, BN:BN, 0)), "")</f>
        <v>1</v>
      </c>
      <c r="R1244" s="1" t="s">
        <v>2575</v>
      </c>
      <c r="S1244" s="1" t="s">
        <v>38</v>
      </c>
      <c r="T1244" s="116">
        <v>0</v>
      </c>
      <c r="U1244" s="1" t="s">
        <v>22</v>
      </c>
      <c r="V1244" s="1" t="s">
        <v>22</v>
      </c>
      <c r="W1244" s="1" t="s">
        <v>22</v>
      </c>
      <c r="X1244" s="1" t="s">
        <v>22</v>
      </c>
      <c r="Y1244" s="1" t="s">
        <v>22</v>
      </c>
      <c r="Z1244" s="1" t="s">
        <v>22</v>
      </c>
      <c r="AA1244" s="1" t="s">
        <v>22</v>
      </c>
      <c r="AB1244" s="4" t="s">
        <v>22</v>
      </c>
      <c r="AC1244" s="4" t="s">
        <v>22</v>
      </c>
      <c r="BN1244" s="36"/>
    </row>
    <row r="1245" spans="1:66" s="38" customFormat="1" ht="31.8" customHeight="1" x14ac:dyDescent="0.3">
      <c r="A1245" s="58">
        <v>16</v>
      </c>
      <c r="B1245" s="57" t="s">
        <v>3714</v>
      </c>
      <c r="C1245" s="1" t="s">
        <v>1471</v>
      </c>
      <c r="D1245" s="1" t="s">
        <v>1472</v>
      </c>
      <c r="E1245" s="1">
        <v>745644</v>
      </c>
      <c r="F1245" s="21">
        <v>42887</v>
      </c>
      <c r="G1245" s="21">
        <v>44712</v>
      </c>
      <c r="H1245" s="1" t="s">
        <v>22</v>
      </c>
      <c r="I1245" s="1" t="s">
        <v>2622</v>
      </c>
      <c r="J1245" s="1" t="s">
        <v>22</v>
      </c>
      <c r="K1245" s="1" t="s">
        <v>22</v>
      </c>
      <c r="L1245" s="1" t="s">
        <v>1219</v>
      </c>
      <c r="M1245" s="102" t="s">
        <v>1473</v>
      </c>
      <c r="N1245" s="1" t="s">
        <v>2623</v>
      </c>
      <c r="O1245" s="1" t="s">
        <v>2624</v>
      </c>
      <c r="P1245" s="1" t="s">
        <v>457</v>
      </c>
      <c r="Q1245" s="97">
        <f>IFERROR(INDEX(BP:BP, MATCH(R1245, BN:BN, 0)), "")</f>
        <v>1</v>
      </c>
      <c r="R1245" s="1" t="s">
        <v>2575</v>
      </c>
      <c r="S1245" s="1" t="s">
        <v>38</v>
      </c>
      <c r="T1245" s="84" t="s">
        <v>2625</v>
      </c>
      <c r="U1245" s="1" t="s">
        <v>22</v>
      </c>
      <c r="V1245" s="1" t="s">
        <v>22</v>
      </c>
      <c r="W1245" s="1" t="s">
        <v>22</v>
      </c>
      <c r="X1245" s="1" t="s">
        <v>22</v>
      </c>
      <c r="Y1245" s="1" t="s">
        <v>22</v>
      </c>
      <c r="Z1245" s="1" t="s">
        <v>22</v>
      </c>
      <c r="AA1245" s="1" t="s">
        <v>22</v>
      </c>
      <c r="AB1245" s="4" t="s">
        <v>22</v>
      </c>
      <c r="AC1245" s="4" t="s">
        <v>22</v>
      </c>
      <c r="BN1245" s="36"/>
    </row>
    <row r="1246" spans="1:66" s="38" customFormat="1" ht="31.8" customHeight="1" x14ac:dyDescent="0.3">
      <c r="A1246" s="58">
        <v>16</v>
      </c>
      <c r="B1246" s="57" t="s">
        <v>3714</v>
      </c>
      <c r="C1246" s="1" t="s">
        <v>1471</v>
      </c>
      <c r="D1246" s="1" t="s">
        <v>1472</v>
      </c>
      <c r="E1246" s="1">
        <v>745635</v>
      </c>
      <c r="F1246" s="21">
        <v>42887</v>
      </c>
      <c r="G1246" s="21">
        <v>44712</v>
      </c>
      <c r="H1246" s="1" t="s">
        <v>22</v>
      </c>
      <c r="I1246" s="1" t="s">
        <v>2580</v>
      </c>
      <c r="J1246" s="1" t="s">
        <v>22</v>
      </c>
      <c r="K1246" s="1" t="s">
        <v>22</v>
      </c>
      <c r="L1246" s="1" t="s">
        <v>1219</v>
      </c>
      <c r="M1246" s="102" t="s">
        <v>1473</v>
      </c>
      <c r="N1246" s="1" t="s">
        <v>2581</v>
      </c>
      <c r="O1246" s="1" t="s">
        <v>2582</v>
      </c>
      <c r="P1246" s="1" t="s">
        <v>689</v>
      </c>
      <c r="Q1246" s="97">
        <f>IFERROR(INDEX(BP:BP, MATCH(R1246, BN:BN, 0)), "")</f>
        <v>1</v>
      </c>
      <c r="R1246" s="1" t="s">
        <v>2445</v>
      </c>
      <c r="S1246" s="1" t="s">
        <v>132</v>
      </c>
      <c r="T1246" s="84" t="s">
        <v>2583</v>
      </c>
      <c r="U1246" s="1" t="s">
        <v>22</v>
      </c>
      <c r="V1246" s="1" t="s">
        <v>22</v>
      </c>
      <c r="W1246" s="1" t="s">
        <v>22</v>
      </c>
      <c r="X1246" s="1" t="s">
        <v>22</v>
      </c>
      <c r="Y1246" s="1" t="s">
        <v>22</v>
      </c>
      <c r="Z1246" s="1" t="s">
        <v>22</v>
      </c>
      <c r="AA1246" s="1" t="s">
        <v>22</v>
      </c>
      <c r="AB1246" s="4" t="s">
        <v>22</v>
      </c>
      <c r="AC1246" s="4" t="s">
        <v>22</v>
      </c>
      <c r="BN1246" s="36"/>
    </row>
    <row r="1247" spans="1:66" s="38" customFormat="1" ht="31.8" customHeight="1" x14ac:dyDescent="0.3">
      <c r="A1247" s="58">
        <v>16</v>
      </c>
      <c r="B1247" s="57" t="s">
        <v>3714</v>
      </c>
      <c r="C1247" s="1" t="s">
        <v>1471</v>
      </c>
      <c r="D1247" s="1" t="s">
        <v>1472</v>
      </c>
      <c r="E1247" s="1">
        <v>745645</v>
      </c>
      <c r="F1247" s="21">
        <v>42887</v>
      </c>
      <c r="G1247" s="21">
        <v>44712</v>
      </c>
      <c r="H1247" s="1" t="s">
        <v>22</v>
      </c>
      <c r="I1247" s="1" t="s">
        <v>2626</v>
      </c>
      <c r="J1247" s="1" t="s">
        <v>22</v>
      </c>
      <c r="K1247" s="1" t="s">
        <v>22</v>
      </c>
      <c r="L1247" s="1" t="s">
        <v>1219</v>
      </c>
      <c r="M1247" s="102" t="s">
        <v>1473</v>
      </c>
      <c r="N1247" s="1" t="s">
        <v>2627</v>
      </c>
      <c r="O1247" s="1" t="s">
        <v>2628</v>
      </c>
      <c r="P1247" s="1" t="s">
        <v>457</v>
      </c>
      <c r="Q1247" s="97">
        <f>IFERROR(INDEX(BP:BP, MATCH(R1247, BN:BN, 0)), "")</f>
        <v>1</v>
      </c>
      <c r="R1247" s="1" t="s">
        <v>2425</v>
      </c>
      <c r="S1247" s="1" t="s">
        <v>449</v>
      </c>
      <c r="T1247" s="84" t="s">
        <v>2629</v>
      </c>
      <c r="U1247" s="1" t="s">
        <v>22</v>
      </c>
      <c r="V1247" s="1" t="s">
        <v>22</v>
      </c>
      <c r="W1247" s="1" t="s">
        <v>22</v>
      </c>
      <c r="X1247" s="1" t="s">
        <v>22</v>
      </c>
      <c r="Y1247" s="1" t="s">
        <v>22</v>
      </c>
      <c r="Z1247" s="1" t="s">
        <v>22</v>
      </c>
      <c r="AA1247" s="1" t="s">
        <v>22</v>
      </c>
      <c r="AB1247" s="4" t="s">
        <v>22</v>
      </c>
      <c r="AC1247" s="4" t="s">
        <v>22</v>
      </c>
      <c r="BN1247" s="36"/>
    </row>
    <row r="1248" spans="1:66" s="38" customFormat="1" ht="31.8" customHeight="1" x14ac:dyDescent="0.3">
      <c r="A1248" s="58">
        <v>16</v>
      </c>
      <c r="B1248" s="57" t="s">
        <v>3714</v>
      </c>
      <c r="C1248" s="1" t="s">
        <v>1471</v>
      </c>
      <c r="D1248" s="1" t="s">
        <v>1472</v>
      </c>
      <c r="E1248" s="1">
        <v>745639</v>
      </c>
      <c r="F1248" s="21">
        <v>42887</v>
      </c>
      <c r="G1248" s="21">
        <v>44712</v>
      </c>
      <c r="H1248" s="1" t="s">
        <v>22</v>
      </c>
      <c r="I1248" s="1" t="s">
        <v>2597</v>
      </c>
      <c r="J1248" s="1" t="s">
        <v>22</v>
      </c>
      <c r="K1248" s="1" t="s">
        <v>22</v>
      </c>
      <c r="L1248" s="1" t="s">
        <v>1219</v>
      </c>
      <c r="M1248" s="102" t="s">
        <v>1473</v>
      </c>
      <c r="N1248" s="1" t="s">
        <v>2598</v>
      </c>
      <c r="O1248" s="1" t="s">
        <v>2599</v>
      </c>
      <c r="P1248" s="1" t="s">
        <v>457</v>
      </c>
      <c r="Q1248" s="97">
        <f>IFERROR(INDEX(BP:BP, MATCH(R1248, BN:BN, 0)), "")</f>
        <v>1</v>
      </c>
      <c r="R1248" s="1" t="s">
        <v>2600</v>
      </c>
      <c r="S1248" s="1" t="s">
        <v>188</v>
      </c>
      <c r="T1248" s="84" t="s">
        <v>2601</v>
      </c>
      <c r="U1248" s="1" t="s">
        <v>22</v>
      </c>
      <c r="V1248" s="1" t="s">
        <v>22</v>
      </c>
      <c r="W1248" s="1" t="s">
        <v>22</v>
      </c>
      <c r="X1248" s="1" t="s">
        <v>22</v>
      </c>
      <c r="Y1248" s="1" t="s">
        <v>22</v>
      </c>
      <c r="Z1248" s="1" t="s">
        <v>22</v>
      </c>
      <c r="AA1248" s="1" t="s">
        <v>22</v>
      </c>
      <c r="AB1248" s="4" t="s">
        <v>22</v>
      </c>
      <c r="AC1248" s="4" t="s">
        <v>22</v>
      </c>
      <c r="BN1248" s="36"/>
    </row>
    <row r="1249" spans="1:66" s="38" customFormat="1" ht="31.8" customHeight="1" x14ac:dyDescent="0.3">
      <c r="A1249" s="58">
        <v>16</v>
      </c>
      <c r="B1249" s="57" t="s">
        <v>3714</v>
      </c>
      <c r="C1249" s="1" t="s">
        <v>1471</v>
      </c>
      <c r="D1249" s="1" t="s">
        <v>1472</v>
      </c>
      <c r="E1249" s="1">
        <v>745643</v>
      </c>
      <c r="F1249" s="21">
        <v>42887</v>
      </c>
      <c r="G1249" s="21">
        <v>44712</v>
      </c>
      <c r="H1249" s="1" t="s">
        <v>22</v>
      </c>
      <c r="I1249" s="1" t="s">
        <v>2617</v>
      </c>
      <c r="J1249" s="1" t="s">
        <v>22</v>
      </c>
      <c r="K1249" s="1" t="s">
        <v>22</v>
      </c>
      <c r="L1249" s="1" t="s">
        <v>1219</v>
      </c>
      <c r="M1249" s="102" t="s">
        <v>1473</v>
      </c>
      <c r="N1249" s="1" t="s">
        <v>2618</v>
      </c>
      <c r="O1249" s="1" t="s">
        <v>2619</v>
      </c>
      <c r="P1249" s="1" t="s">
        <v>457</v>
      </c>
      <c r="Q1249" s="97">
        <f>IFERROR(INDEX(BP:BP, MATCH(R1249, BN:BN, 0)), "")</f>
        <v>1</v>
      </c>
      <c r="R1249" s="1" t="s">
        <v>2620</v>
      </c>
      <c r="S1249" s="1" t="s">
        <v>132</v>
      </c>
      <c r="T1249" s="84" t="s">
        <v>2621</v>
      </c>
      <c r="U1249" s="1" t="s">
        <v>22</v>
      </c>
      <c r="V1249" s="1" t="s">
        <v>22</v>
      </c>
      <c r="W1249" s="1" t="s">
        <v>22</v>
      </c>
      <c r="X1249" s="1" t="s">
        <v>22</v>
      </c>
      <c r="Y1249" s="1" t="s">
        <v>22</v>
      </c>
      <c r="Z1249" s="1" t="s">
        <v>22</v>
      </c>
      <c r="AA1249" s="1" t="s">
        <v>22</v>
      </c>
      <c r="AB1249" s="4" t="s">
        <v>22</v>
      </c>
      <c r="AC1249" s="4" t="s">
        <v>22</v>
      </c>
      <c r="BN1249" s="36"/>
    </row>
    <row r="1250" spans="1:66" s="38" customFormat="1" ht="31.8" customHeight="1" x14ac:dyDescent="0.3">
      <c r="A1250" s="56">
        <v>15</v>
      </c>
      <c r="B1250" s="54" t="s">
        <v>3713</v>
      </c>
      <c r="C1250" s="1" t="s">
        <v>1931</v>
      </c>
      <c r="D1250" s="1" t="s">
        <v>1932</v>
      </c>
      <c r="E1250" s="1">
        <v>812391</v>
      </c>
      <c r="F1250" s="21">
        <v>43344</v>
      </c>
      <c r="G1250" s="21">
        <v>44804</v>
      </c>
      <c r="H1250" s="1" t="s">
        <v>22</v>
      </c>
      <c r="I1250" s="1" t="s">
        <v>1933</v>
      </c>
      <c r="J1250" s="1" t="s">
        <v>22</v>
      </c>
      <c r="K1250" s="1" t="s">
        <v>22</v>
      </c>
      <c r="L1250" s="1" t="s">
        <v>90</v>
      </c>
      <c r="M1250" s="102" t="s">
        <v>1934</v>
      </c>
      <c r="N1250" s="1" t="s">
        <v>1935</v>
      </c>
      <c r="O1250" s="1" t="s">
        <v>1936</v>
      </c>
      <c r="P1250" s="1" t="s">
        <v>22</v>
      </c>
      <c r="Q1250" s="97">
        <f>IFERROR(INDEX(BP:BP, MATCH(R1250, BN:BN, 0)), "")</f>
        <v>1</v>
      </c>
      <c r="R1250" s="1" t="s">
        <v>1946</v>
      </c>
      <c r="S1250" s="1" t="s">
        <v>449</v>
      </c>
      <c r="T1250" s="116">
        <v>0</v>
      </c>
      <c r="U1250" s="1" t="s">
        <v>22</v>
      </c>
      <c r="V1250" s="1" t="s">
        <v>22</v>
      </c>
      <c r="W1250" s="1" t="s">
        <v>22</v>
      </c>
      <c r="X1250" s="1" t="s">
        <v>22</v>
      </c>
      <c r="Y1250" s="1" t="s">
        <v>22</v>
      </c>
      <c r="Z1250" s="1" t="s">
        <v>22</v>
      </c>
      <c r="AA1250" s="1" t="s">
        <v>22</v>
      </c>
      <c r="AB1250" s="4" t="s">
        <v>22</v>
      </c>
      <c r="AC1250" s="4" t="s">
        <v>22</v>
      </c>
      <c r="BN1250" s="36"/>
    </row>
    <row r="1251" spans="1:66" s="38" customFormat="1" ht="31.8" customHeight="1" x14ac:dyDescent="0.3">
      <c r="A1251" s="56">
        <v>15</v>
      </c>
      <c r="B1251" s="54" t="s">
        <v>3713</v>
      </c>
      <c r="C1251" s="1" t="s">
        <v>1931</v>
      </c>
      <c r="D1251" s="1" t="s">
        <v>1932</v>
      </c>
      <c r="E1251" s="1">
        <v>812391</v>
      </c>
      <c r="F1251" s="21">
        <v>43344</v>
      </c>
      <c r="G1251" s="21">
        <v>44804</v>
      </c>
      <c r="H1251" s="1" t="s">
        <v>22</v>
      </c>
      <c r="I1251" s="1" t="s">
        <v>1933</v>
      </c>
      <c r="J1251" s="1" t="s">
        <v>22</v>
      </c>
      <c r="K1251" s="1" t="s">
        <v>22</v>
      </c>
      <c r="L1251" s="1" t="s">
        <v>90</v>
      </c>
      <c r="M1251" s="102" t="s">
        <v>1934</v>
      </c>
      <c r="N1251" s="1" t="s">
        <v>1935</v>
      </c>
      <c r="O1251" s="1" t="s">
        <v>1936</v>
      </c>
      <c r="P1251" s="1" t="s">
        <v>22</v>
      </c>
      <c r="Q1251" s="97">
        <f>IFERROR(INDEX(BP:BP, MATCH(R1251, BN:BN, 0)), "")</f>
        <v>1</v>
      </c>
      <c r="R1251" s="1" t="s">
        <v>1951</v>
      </c>
      <c r="S1251" s="1" t="s">
        <v>769</v>
      </c>
      <c r="T1251" s="116">
        <v>0</v>
      </c>
      <c r="U1251" s="1" t="s">
        <v>22</v>
      </c>
      <c r="V1251" s="1" t="s">
        <v>22</v>
      </c>
      <c r="W1251" s="1" t="s">
        <v>22</v>
      </c>
      <c r="X1251" s="1" t="s">
        <v>22</v>
      </c>
      <c r="Y1251" s="1" t="s">
        <v>22</v>
      </c>
      <c r="Z1251" s="1" t="s">
        <v>22</v>
      </c>
      <c r="AA1251" s="1" t="s">
        <v>22</v>
      </c>
      <c r="AB1251" s="4" t="s">
        <v>22</v>
      </c>
      <c r="AC1251" s="4" t="s">
        <v>22</v>
      </c>
      <c r="BN1251" s="36"/>
    </row>
    <row r="1252" spans="1:66" s="38" customFormat="1" ht="31.8" customHeight="1" x14ac:dyDescent="0.3">
      <c r="A1252" s="56">
        <v>15</v>
      </c>
      <c r="B1252" s="54" t="s">
        <v>3713</v>
      </c>
      <c r="C1252" s="1" t="s">
        <v>1931</v>
      </c>
      <c r="D1252" s="1" t="s">
        <v>1932</v>
      </c>
      <c r="E1252" s="1">
        <v>812391</v>
      </c>
      <c r="F1252" s="21">
        <v>43344</v>
      </c>
      <c r="G1252" s="21">
        <v>44804</v>
      </c>
      <c r="H1252" s="1" t="s">
        <v>22</v>
      </c>
      <c r="I1252" s="1" t="s">
        <v>1933</v>
      </c>
      <c r="J1252" s="1" t="s">
        <v>22</v>
      </c>
      <c r="K1252" s="1" t="s">
        <v>22</v>
      </c>
      <c r="L1252" s="1" t="s">
        <v>90</v>
      </c>
      <c r="M1252" s="102" t="s">
        <v>1934</v>
      </c>
      <c r="N1252" s="1" t="s">
        <v>1935</v>
      </c>
      <c r="O1252" s="1" t="s">
        <v>1936</v>
      </c>
      <c r="P1252" s="1" t="s">
        <v>22</v>
      </c>
      <c r="Q1252" s="97">
        <f>IFERROR(INDEX(BP:BP, MATCH(R1252, BN:BN, 0)), "")</f>
        <v>1</v>
      </c>
      <c r="R1252" s="1" t="s">
        <v>1942</v>
      </c>
      <c r="S1252" s="1" t="s">
        <v>110</v>
      </c>
      <c r="T1252" s="116">
        <v>0</v>
      </c>
      <c r="U1252" s="1" t="s">
        <v>22</v>
      </c>
      <c r="V1252" s="1" t="s">
        <v>22</v>
      </c>
      <c r="W1252" s="1" t="s">
        <v>22</v>
      </c>
      <c r="X1252" s="1" t="s">
        <v>22</v>
      </c>
      <c r="Y1252" s="1" t="s">
        <v>22</v>
      </c>
      <c r="Z1252" s="1" t="s">
        <v>22</v>
      </c>
      <c r="AA1252" s="1" t="s">
        <v>22</v>
      </c>
      <c r="AB1252" s="4" t="s">
        <v>22</v>
      </c>
      <c r="AC1252" s="4" t="s">
        <v>22</v>
      </c>
      <c r="BN1252" s="36"/>
    </row>
    <row r="1253" spans="1:66" s="38" customFormat="1" ht="31.8" customHeight="1" x14ac:dyDescent="0.3">
      <c r="A1253" s="56">
        <v>15</v>
      </c>
      <c r="B1253" s="54" t="s">
        <v>3713</v>
      </c>
      <c r="C1253" s="1" t="s">
        <v>1931</v>
      </c>
      <c r="D1253" s="1" t="s">
        <v>1932</v>
      </c>
      <c r="E1253" s="1">
        <v>812391</v>
      </c>
      <c r="F1253" s="21">
        <v>43344</v>
      </c>
      <c r="G1253" s="21">
        <v>44804</v>
      </c>
      <c r="H1253" s="1" t="s">
        <v>22</v>
      </c>
      <c r="I1253" s="1" t="s">
        <v>1933</v>
      </c>
      <c r="J1253" s="1" t="s">
        <v>22</v>
      </c>
      <c r="K1253" s="1" t="s">
        <v>22</v>
      </c>
      <c r="L1253" s="1" t="s">
        <v>90</v>
      </c>
      <c r="M1253" s="102" t="s">
        <v>1934</v>
      </c>
      <c r="N1253" s="1" t="s">
        <v>1935</v>
      </c>
      <c r="O1253" s="1" t="s">
        <v>1936</v>
      </c>
      <c r="P1253" s="1" t="s">
        <v>22</v>
      </c>
      <c r="Q1253" s="97">
        <f>IFERROR(INDEX(BP:BP, MATCH(R1253, BN:BN, 0)), "")</f>
        <v>1</v>
      </c>
      <c r="R1253" s="1" t="s">
        <v>1950</v>
      </c>
      <c r="S1253" s="1" t="s">
        <v>769</v>
      </c>
      <c r="T1253" s="116">
        <v>0</v>
      </c>
      <c r="U1253" s="1" t="s">
        <v>22</v>
      </c>
      <c r="V1253" s="1" t="s">
        <v>22</v>
      </c>
      <c r="W1253" s="1" t="s">
        <v>22</v>
      </c>
      <c r="X1253" s="1" t="s">
        <v>22</v>
      </c>
      <c r="Y1253" s="1" t="s">
        <v>22</v>
      </c>
      <c r="Z1253" s="1" t="s">
        <v>22</v>
      </c>
      <c r="AA1253" s="1" t="s">
        <v>22</v>
      </c>
      <c r="AB1253" s="4" t="s">
        <v>22</v>
      </c>
      <c r="AC1253" s="4" t="s">
        <v>22</v>
      </c>
      <c r="BN1253" s="36"/>
    </row>
    <row r="1254" spans="1:66" s="38" customFormat="1" ht="31.8" customHeight="1" x14ac:dyDescent="0.3">
      <c r="A1254" s="56">
        <v>15</v>
      </c>
      <c r="B1254" s="54" t="s">
        <v>3713</v>
      </c>
      <c r="C1254" s="1" t="s">
        <v>1931</v>
      </c>
      <c r="D1254" s="1" t="s">
        <v>1932</v>
      </c>
      <c r="E1254" s="1">
        <v>812391</v>
      </c>
      <c r="F1254" s="21">
        <v>43344</v>
      </c>
      <c r="G1254" s="21">
        <v>44804</v>
      </c>
      <c r="H1254" s="1" t="s">
        <v>22</v>
      </c>
      <c r="I1254" s="1" t="s">
        <v>1933</v>
      </c>
      <c r="J1254" s="1" t="s">
        <v>22</v>
      </c>
      <c r="K1254" s="1" t="s">
        <v>22</v>
      </c>
      <c r="L1254" s="1" t="s">
        <v>90</v>
      </c>
      <c r="M1254" s="102" t="s">
        <v>1934</v>
      </c>
      <c r="N1254" s="1" t="s">
        <v>1935</v>
      </c>
      <c r="O1254" s="1" t="s">
        <v>1936</v>
      </c>
      <c r="P1254" s="1" t="s">
        <v>22</v>
      </c>
      <c r="Q1254" s="97">
        <f>IFERROR(INDEX(BP:BP, MATCH(R1254, BN:BN, 0)), "")</f>
        <v>1</v>
      </c>
      <c r="R1254" s="1" t="s">
        <v>1944</v>
      </c>
      <c r="S1254" s="1" t="s">
        <v>449</v>
      </c>
      <c r="T1254" s="116">
        <v>0</v>
      </c>
      <c r="U1254" s="1" t="s">
        <v>22</v>
      </c>
      <c r="V1254" s="1" t="s">
        <v>22</v>
      </c>
      <c r="W1254" s="1" t="s">
        <v>22</v>
      </c>
      <c r="X1254" s="1" t="s">
        <v>22</v>
      </c>
      <c r="Y1254" s="1" t="s">
        <v>22</v>
      </c>
      <c r="Z1254" s="1" t="s">
        <v>22</v>
      </c>
      <c r="AA1254" s="1" t="s">
        <v>22</v>
      </c>
      <c r="AB1254" s="4" t="s">
        <v>22</v>
      </c>
      <c r="AC1254" s="4" t="s">
        <v>22</v>
      </c>
      <c r="BN1254" s="36"/>
    </row>
    <row r="1255" spans="1:66" s="38" customFormat="1" ht="31.8" customHeight="1" x14ac:dyDescent="0.3">
      <c r="A1255" s="56">
        <v>15</v>
      </c>
      <c r="B1255" s="54" t="s">
        <v>3713</v>
      </c>
      <c r="C1255" s="1" t="s">
        <v>1931</v>
      </c>
      <c r="D1255" s="1" t="s">
        <v>1932</v>
      </c>
      <c r="E1255" s="1">
        <v>812391</v>
      </c>
      <c r="F1255" s="21">
        <v>43344</v>
      </c>
      <c r="G1255" s="21">
        <v>44804</v>
      </c>
      <c r="H1255" s="1" t="s">
        <v>22</v>
      </c>
      <c r="I1255" s="1" t="s">
        <v>1933</v>
      </c>
      <c r="J1255" s="1" t="s">
        <v>22</v>
      </c>
      <c r="K1255" s="1" t="s">
        <v>22</v>
      </c>
      <c r="L1255" s="1" t="s">
        <v>90</v>
      </c>
      <c r="M1255" s="102" t="s">
        <v>1934</v>
      </c>
      <c r="N1255" s="1" t="s">
        <v>1935</v>
      </c>
      <c r="O1255" s="1" t="s">
        <v>1936</v>
      </c>
      <c r="P1255" s="1" t="s">
        <v>22</v>
      </c>
      <c r="Q1255" s="97">
        <f>IFERROR(INDEX(BP:BP, MATCH(R1255, BN:BN, 0)), "")</f>
        <v>1</v>
      </c>
      <c r="R1255" s="1" t="s">
        <v>1952</v>
      </c>
      <c r="S1255" s="1" t="s">
        <v>110</v>
      </c>
      <c r="T1255" s="116">
        <v>0</v>
      </c>
      <c r="U1255" s="1" t="s">
        <v>22</v>
      </c>
      <c r="V1255" s="1" t="s">
        <v>22</v>
      </c>
      <c r="W1255" s="1" t="s">
        <v>22</v>
      </c>
      <c r="X1255" s="1" t="s">
        <v>22</v>
      </c>
      <c r="Y1255" s="1" t="s">
        <v>22</v>
      </c>
      <c r="Z1255" s="1" t="s">
        <v>22</v>
      </c>
      <c r="AA1255" s="1" t="s">
        <v>22</v>
      </c>
      <c r="AB1255" s="4" t="s">
        <v>22</v>
      </c>
      <c r="AC1255" s="4" t="s">
        <v>22</v>
      </c>
      <c r="BN1255" s="36"/>
    </row>
    <row r="1256" spans="1:66" s="38" customFormat="1" ht="31.8" customHeight="1" x14ac:dyDescent="0.3">
      <c r="A1256" s="56">
        <v>15</v>
      </c>
      <c r="B1256" s="54" t="s">
        <v>3713</v>
      </c>
      <c r="C1256" s="1" t="s">
        <v>1931</v>
      </c>
      <c r="D1256" s="1" t="s">
        <v>1932</v>
      </c>
      <c r="E1256" s="1">
        <v>812391</v>
      </c>
      <c r="F1256" s="21">
        <v>43344</v>
      </c>
      <c r="G1256" s="21">
        <v>44804</v>
      </c>
      <c r="H1256" s="1" t="s">
        <v>22</v>
      </c>
      <c r="I1256" s="1" t="s">
        <v>1933</v>
      </c>
      <c r="J1256" s="1" t="s">
        <v>22</v>
      </c>
      <c r="K1256" s="1" t="s">
        <v>22</v>
      </c>
      <c r="L1256" s="1" t="s">
        <v>90</v>
      </c>
      <c r="M1256" s="102" t="s">
        <v>1934</v>
      </c>
      <c r="N1256" s="1" t="s">
        <v>1935</v>
      </c>
      <c r="O1256" s="1" t="s">
        <v>1936</v>
      </c>
      <c r="P1256" s="1" t="s">
        <v>22</v>
      </c>
      <c r="Q1256" s="97">
        <f>IFERROR(INDEX(BP:BP, MATCH(R1256, BN:BN, 0)), "")</f>
        <v>1</v>
      </c>
      <c r="R1256" s="1" t="s">
        <v>1949</v>
      </c>
      <c r="S1256" s="1" t="s">
        <v>449</v>
      </c>
      <c r="T1256" s="116">
        <v>0</v>
      </c>
      <c r="U1256" s="1" t="s">
        <v>22</v>
      </c>
      <c r="V1256" s="1" t="s">
        <v>22</v>
      </c>
      <c r="W1256" s="1" t="s">
        <v>22</v>
      </c>
      <c r="X1256" s="1" t="s">
        <v>22</v>
      </c>
      <c r="Y1256" s="1" t="s">
        <v>22</v>
      </c>
      <c r="Z1256" s="1" t="s">
        <v>22</v>
      </c>
      <c r="AA1256" s="1" t="s">
        <v>22</v>
      </c>
      <c r="AB1256" s="4" t="s">
        <v>22</v>
      </c>
      <c r="AC1256" s="4" t="s">
        <v>22</v>
      </c>
      <c r="BN1256" s="36"/>
    </row>
    <row r="1257" spans="1:66" s="38" customFormat="1" ht="31.8" customHeight="1" x14ac:dyDescent="0.3">
      <c r="A1257" s="56">
        <v>15</v>
      </c>
      <c r="B1257" s="54" t="s">
        <v>3713</v>
      </c>
      <c r="C1257" s="1" t="s">
        <v>1931</v>
      </c>
      <c r="D1257" s="1" t="s">
        <v>1932</v>
      </c>
      <c r="E1257" s="1">
        <v>812391</v>
      </c>
      <c r="F1257" s="21">
        <v>43344</v>
      </c>
      <c r="G1257" s="21">
        <v>44804</v>
      </c>
      <c r="H1257" s="1" t="s">
        <v>22</v>
      </c>
      <c r="I1257" s="1" t="s">
        <v>1933</v>
      </c>
      <c r="J1257" s="1" t="s">
        <v>22</v>
      </c>
      <c r="K1257" s="1" t="s">
        <v>22</v>
      </c>
      <c r="L1257" s="1" t="s">
        <v>90</v>
      </c>
      <c r="M1257" s="102" t="s">
        <v>1934</v>
      </c>
      <c r="N1257" s="1" t="s">
        <v>1935</v>
      </c>
      <c r="O1257" s="1" t="s">
        <v>1936</v>
      </c>
      <c r="P1257" s="1" t="s">
        <v>22</v>
      </c>
      <c r="Q1257" s="97">
        <f>IFERROR(INDEX(BP:BP, MATCH(R1257, BN:BN, 0)), "")</f>
        <v>1</v>
      </c>
      <c r="R1257" s="1" t="s">
        <v>1947</v>
      </c>
      <c r="S1257" s="1" t="s">
        <v>110</v>
      </c>
      <c r="T1257" s="116">
        <v>0</v>
      </c>
      <c r="U1257" s="1" t="s">
        <v>22</v>
      </c>
      <c r="V1257" s="1" t="s">
        <v>22</v>
      </c>
      <c r="W1257" s="1" t="s">
        <v>22</v>
      </c>
      <c r="X1257" s="1" t="s">
        <v>22</v>
      </c>
      <c r="Y1257" s="1" t="s">
        <v>22</v>
      </c>
      <c r="Z1257" s="1" t="s">
        <v>22</v>
      </c>
      <c r="AA1257" s="1" t="s">
        <v>22</v>
      </c>
      <c r="AB1257" s="4" t="s">
        <v>22</v>
      </c>
      <c r="AC1257" s="4" t="s">
        <v>22</v>
      </c>
      <c r="BN1257" s="36"/>
    </row>
    <row r="1258" spans="1:66" s="38" customFormat="1" ht="31.8" customHeight="1" x14ac:dyDescent="0.3">
      <c r="A1258" s="56">
        <v>15</v>
      </c>
      <c r="B1258" s="54" t="s">
        <v>3713</v>
      </c>
      <c r="C1258" s="1" t="s">
        <v>1931</v>
      </c>
      <c r="D1258" s="1" t="s">
        <v>1932</v>
      </c>
      <c r="E1258" s="1">
        <v>812391</v>
      </c>
      <c r="F1258" s="21">
        <v>43344</v>
      </c>
      <c r="G1258" s="21">
        <v>44804</v>
      </c>
      <c r="H1258" s="1" t="s">
        <v>22</v>
      </c>
      <c r="I1258" s="1" t="s">
        <v>1933</v>
      </c>
      <c r="J1258" s="1" t="s">
        <v>22</v>
      </c>
      <c r="K1258" s="1" t="s">
        <v>22</v>
      </c>
      <c r="L1258" s="1" t="s">
        <v>90</v>
      </c>
      <c r="M1258" s="102" t="s">
        <v>1934</v>
      </c>
      <c r="N1258" s="1" t="s">
        <v>1935</v>
      </c>
      <c r="O1258" s="1" t="s">
        <v>1936</v>
      </c>
      <c r="P1258" s="1" t="s">
        <v>22</v>
      </c>
      <c r="Q1258" s="97">
        <f>IFERROR(INDEX(BP:BP, MATCH(R1258, BN:BN, 0)), "")</f>
        <v>1</v>
      </c>
      <c r="R1258" s="1" t="s">
        <v>1954</v>
      </c>
      <c r="S1258" s="1" t="s">
        <v>449</v>
      </c>
      <c r="T1258" s="116">
        <v>0</v>
      </c>
      <c r="U1258" s="1" t="s">
        <v>22</v>
      </c>
      <c r="V1258" s="1" t="s">
        <v>22</v>
      </c>
      <c r="W1258" s="1" t="s">
        <v>22</v>
      </c>
      <c r="X1258" s="1" t="s">
        <v>22</v>
      </c>
      <c r="Y1258" s="1" t="s">
        <v>22</v>
      </c>
      <c r="Z1258" s="1" t="s">
        <v>22</v>
      </c>
      <c r="AA1258" s="1" t="s">
        <v>22</v>
      </c>
      <c r="AB1258" s="4" t="s">
        <v>22</v>
      </c>
      <c r="AC1258" s="4" t="s">
        <v>22</v>
      </c>
      <c r="BN1258" s="36"/>
    </row>
    <row r="1259" spans="1:66" s="38" customFormat="1" ht="31.8" customHeight="1" x14ac:dyDescent="0.3">
      <c r="A1259" s="56">
        <v>15</v>
      </c>
      <c r="B1259" s="54" t="s">
        <v>3713</v>
      </c>
      <c r="C1259" s="1" t="s">
        <v>1931</v>
      </c>
      <c r="D1259" s="1" t="s">
        <v>1932</v>
      </c>
      <c r="E1259" s="1">
        <v>812391</v>
      </c>
      <c r="F1259" s="21">
        <v>43344</v>
      </c>
      <c r="G1259" s="21">
        <v>44804</v>
      </c>
      <c r="H1259" s="1" t="s">
        <v>22</v>
      </c>
      <c r="I1259" s="1" t="s">
        <v>1933</v>
      </c>
      <c r="J1259" s="1" t="s">
        <v>22</v>
      </c>
      <c r="K1259" s="1" t="s">
        <v>22</v>
      </c>
      <c r="L1259" s="1" t="s">
        <v>90</v>
      </c>
      <c r="M1259" s="102" t="s">
        <v>1934</v>
      </c>
      <c r="N1259" s="1" t="s">
        <v>1935</v>
      </c>
      <c r="O1259" s="1" t="s">
        <v>1936</v>
      </c>
      <c r="P1259" s="1" t="s">
        <v>22</v>
      </c>
      <c r="Q1259" s="97">
        <f>IFERROR(INDEX(BP:BP, MATCH(R1259, BN:BN, 0)), "")</f>
        <v>1</v>
      </c>
      <c r="R1259" s="1" t="s">
        <v>1948</v>
      </c>
      <c r="S1259" s="1" t="s">
        <v>769</v>
      </c>
      <c r="T1259" s="116">
        <v>0</v>
      </c>
      <c r="U1259" s="1" t="s">
        <v>22</v>
      </c>
      <c r="V1259" s="1" t="s">
        <v>22</v>
      </c>
      <c r="W1259" s="1" t="s">
        <v>22</v>
      </c>
      <c r="X1259" s="1" t="s">
        <v>22</v>
      </c>
      <c r="Y1259" s="1" t="s">
        <v>22</v>
      </c>
      <c r="Z1259" s="1" t="s">
        <v>22</v>
      </c>
      <c r="AA1259" s="1" t="s">
        <v>22</v>
      </c>
      <c r="AB1259" s="4" t="s">
        <v>22</v>
      </c>
      <c r="AC1259" s="4" t="s">
        <v>22</v>
      </c>
      <c r="BN1259" s="36"/>
    </row>
    <row r="1260" spans="1:66" s="38" customFormat="1" ht="31.8" customHeight="1" x14ac:dyDescent="0.3">
      <c r="A1260" s="56">
        <v>15</v>
      </c>
      <c r="B1260" s="54" t="s">
        <v>3713</v>
      </c>
      <c r="C1260" s="1" t="s">
        <v>1931</v>
      </c>
      <c r="D1260" s="1" t="s">
        <v>1932</v>
      </c>
      <c r="E1260" s="1">
        <v>812391</v>
      </c>
      <c r="F1260" s="21">
        <v>43344</v>
      </c>
      <c r="G1260" s="21">
        <v>44804</v>
      </c>
      <c r="H1260" s="1" t="s">
        <v>22</v>
      </c>
      <c r="I1260" s="1" t="s">
        <v>1933</v>
      </c>
      <c r="J1260" s="1" t="s">
        <v>22</v>
      </c>
      <c r="K1260" s="1" t="s">
        <v>22</v>
      </c>
      <c r="L1260" s="1" t="s">
        <v>90</v>
      </c>
      <c r="M1260" s="102" t="s">
        <v>1934</v>
      </c>
      <c r="N1260" s="1" t="s">
        <v>1935</v>
      </c>
      <c r="O1260" s="1" t="s">
        <v>1936</v>
      </c>
      <c r="P1260" s="1" t="s">
        <v>22</v>
      </c>
      <c r="Q1260" s="97">
        <f>IFERROR(INDEX(BP:BP, MATCH(R1260, BN:BN, 0)), "")</f>
        <v>1</v>
      </c>
      <c r="R1260" s="1" t="s">
        <v>1945</v>
      </c>
      <c r="S1260" s="1" t="s">
        <v>769</v>
      </c>
      <c r="T1260" s="116">
        <v>0</v>
      </c>
      <c r="U1260" s="1" t="s">
        <v>22</v>
      </c>
      <c r="V1260" s="1" t="s">
        <v>22</v>
      </c>
      <c r="W1260" s="1" t="s">
        <v>22</v>
      </c>
      <c r="X1260" s="1" t="s">
        <v>22</v>
      </c>
      <c r="Y1260" s="1" t="s">
        <v>22</v>
      </c>
      <c r="Z1260" s="1" t="s">
        <v>22</v>
      </c>
      <c r="AA1260" s="1" t="s">
        <v>22</v>
      </c>
      <c r="AB1260" s="4" t="s">
        <v>22</v>
      </c>
      <c r="AC1260" s="4" t="s">
        <v>22</v>
      </c>
      <c r="BN1260" s="36"/>
    </row>
    <row r="1261" spans="1:66" s="38" customFormat="1" ht="31.8" customHeight="1" x14ac:dyDescent="0.3">
      <c r="A1261" s="56">
        <v>15</v>
      </c>
      <c r="B1261" s="54" t="s">
        <v>3713</v>
      </c>
      <c r="C1261" s="1" t="s">
        <v>1931</v>
      </c>
      <c r="D1261" s="1" t="s">
        <v>1932</v>
      </c>
      <c r="E1261" s="1">
        <v>812391</v>
      </c>
      <c r="F1261" s="21">
        <v>43344</v>
      </c>
      <c r="G1261" s="21">
        <v>44804</v>
      </c>
      <c r="H1261" s="1" t="s">
        <v>22</v>
      </c>
      <c r="I1261" s="1" t="s">
        <v>1933</v>
      </c>
      <c r="J1261" s="1" t="s">
        <v>22</v>
      </c>
      <c r="K1261" s="1" t="s">
        <v>22</v>
      </c>
      <c r="L1261" s="1" t="s">
        <v>90</v>
      </c>
      <c r="M1261" s="102" t="s">
        <v>1934</v>
      </c>
      <c r="N1261" s="1" t="s">
        <v>1935</v>
      </c>
      <c r="O1261" s="1" t="s">
        <v>1936</v>
      </c>
      <c r="P1261" s="1" t="s">
        <v>22</v>
      </c>
      <c r="Q1261" s="97">
        <f>IFERROR(INDEX(BP:BP, MATCH(R1261, BN:BN, 0)), "")</f>
        <v>1</v>
      </c>
      <c r="R1261" s="1" t="s">
        <v>692</v>
      </c>
      <c r="S1261" s="1" t="s">
        <v>110</v>
      </c>
      <c r="T1261" s="116">
        <v>0</v>
      </c>
      <c r="U1261" s="1" t="s">
        <v>22</v>
      </c>
      <c r="V1261" s="1" t="s">
        <v>22</v>
      </c>
      <c r="W1261" s="1" t="s">
        <v>22</v>
      </c>
      <c r="X1261" s="1" t="s">
        <v>22</v>
      </c>
      <c r="Y1261" s="1" t="s">
        <v>22</v>
      </c>
      <c r="Z1261" s="1" t="s">
        <v>22</v>
      </c>
      <c r="AA1261" s="1" t="s">
        <v>22</v>
      </c>
      <c r="AB1261" s="4" t="s">
        <v>22</v>
      </c>
      <c r="AC1261" s="4" t="s">
        <v>22</v>
      </c>
      <c r="BN1261" s="36"/>
    </row>
    <row r="1262" spans="1:66" s="38" customFormat="1" ht="31.8" customHeight="1" x14ac:dyDescent="0.3">
      <c r="A1262" s="56">
        <v>15</v>
      </c>
      <c r="B1262" s="54" t="s">
        <v>3713</v>
      </c>
      <c r="C1262" s="1" t="s">
        <v>1931</v>
      </c>
      <c r="D1262" s="1" t="s">
        <v>1932</v>
      </c>
      <c r="E1262" s="1">
        <v>812391</v>
      </c>
      <c r="F1262" s="21">
        <v>43344</v>
      </c>
      <c r="G1262" s="21">
        <v>44804</v>
      </c>
      <c r="H1262" s="1" t="s">
        <v>22</v>
      </c>
      <c r="I1262" s="1" t="s">
        <v>1933</v>
      </c>
      <c r="J1262" s="1" t="s">
        <v>22</v>
      </c>
      <c r="K1262" s="1" t="s">
        <v>22</v>
      </c>
      <c r="L1262" s="1" t="s">
        <v>90</v>
      </c>
      <c r="M1262" s="102" t="s">
        <v>1934</v>
      </c>
      <c r="N1262" s="1" t="s">
        <v>1935</v>
      </c>
      <c r="O1262" s="1" t="s">
        <v>1936</v>
      </c>
      <c r="P1262" s="1" t="s">
        <v>22</v>
      </c>
      <c r="Q1262" s="97">
        <f>IFERROR(INDEX(BP:BP, MATCH(R1262, BN:BN, 0)), "")</f>
        <v>1</v>
      </c>
      <c r="R1262" s="1" t="s">
        <v>1943</v>
      </c>
      <c r="S1262" s="1" t="s">
        <v>1442</v>
      </c>
      <c r="T1262" s="116">
        <v>0</v>
      </c>
      <c r="U1262" s="1" t="s">
        <v>22</v>
      </c>
      <c r="V1262" s="1" t="s">
        <v>22</v>
      </c>
      <c r="W1262" s="1" t="s">
        <v>22</v>
      </c>
      <c r="X1262" s="1" t="s">
        <v>22</v>
      </c>
      <c r="Y1262" s="1" t="s">
        <v>22</v>
      </c>
      <c r="Z1262" s="1" t="s">
        <v>22</v>
      </c>
      <c r="AA1262" s="1" t="s">
        <v>22</v>
      </c>
      <c r="AB1262" s="4" t="s">
        <v>22</v>
      </c>
      <c r="AC1262" s="4" t="s">
        <v>22</v>
      </c>
      <c r="BN1262" s="36"/>
    </row>
    <row r="1263" spans="1:66" s="38" customFormat="1" ht="31.8" customHeight="1" x14ac:dyDescent="0.3">
      <c r="A1263" s="56">
        <v>15</v>
      </c>
      <c r="B1263" s="54" t="s">
        <v>3713</v>
      </c>
      <c r="C1263" s="1" t="s">
        <v>1931</v>
      </c>
      <c r="D1263" s="1" t="s">
        <v>1932</v>
      </c>
      <c r="E1263" s="1">
        <v>812391</v>
      </c>
      <c r="F1263" s="21">
        <v>43344</v>
      </c>
      <c r="G1263" s="21">
        <v>44804</v>
      </c>
      <c r="H1263" s="1" t="s">
        <v>22</v>
      </c>
      <c r="I1263" s="1" t="s">
        <v>1933</v>
      </c>
      <c r="J1263" s="1" t="s">
        <v>22</v>
      </c>
      <c r="K1263" s="1" t="s">
        <v>22</v>
      </c>
      <c r="L1263" s="1" t="s">
        <v>90</v>
      </c>
      <c r="M1263" s="102" t="s">
        <v>1934</v>
      </c>
      <c r="N1263" s="1" t="s">
        <v>1935</v>
      </c>
      <c r="O1263" s="1" t="s">
        <v>1936</v>
      </c>
      <c r="P1263" s="1" t="s">
        <v>22</v>
      </c>
      <c r="Q1263" s="97">
        <f>IFERROR(INDEX(BP:BP, MATCH(R1263, BN:BN, 0)), "")</f>
        <v>1</v>
      </c>
      <c r="R1263" s="1" t="s">
        <v>1957</v>
      </c>
      <c r="S1263" s="1" t="s">
        <v>449</v>
      </c>
      <c r="T1263" s="84" t="s">
        <v>1958</v>
      </c>
      <c r="U1263" s="1" t="s">
        <v>22</v>
      </c>
      <c r="V1263" s="1" t="s">
        <v>22</v>
      </c>
      <c r="W1263" s="1" t="s">
        <v>22</v>
      </c>
      <c r="X1263" s="1" t="s">
        <v>22</v>
      </c>
      <c r="Y1263" s="1" t="s">
        <v>22</v>
      </c>
      <c r="Z1263" s="1" t="s">
        <v>22</v>
      </c>
      <c r="AA1263" s="1" t="s">
        <v>22</v>
      </c>
      <c r="AB1263" s="4" t="s">
        <v>22</v>
      </c>
      <c r="AC1263" s="4" t="s">
        <v>22</v>
      </c>
      <c r="BN1263" s="36"/>
    </row>
    <row r="1264" spans="1:66" s="38" customFormat="1" ht="31.8" customHeight="1" x14ac:dyDescent="0.3">
      <c r="A1264" s="56">
        <v>15</v>
      </c>
      <c r="B1264" s="54" t="s">
        <v>3713</v>
      </c>
      <c r="C1264" s="1" t="s">
        <v>1931</v>
      </c>
      <c r="D1264" s="1" t="s">
        <v>1932</v>
      </c>
      <c r="E1264" s="1">
        <v>812391</v>
      </c>
      <c r="F1264" s="21">
        <v>43344</v>
      </c>
      <c r="G1264" s="21">
        <v>44804</v>
      </c>
      <c r="H1264" s="1" t="s">
        <v>22</v>
      </c>
      <c r="I1264" s="1" t="s">
        <v>1933</v>
      </c>
      <c r="J1264" s="1" t="s">
        <v>22</v>
      </c>
      <c r="K1264" s="1" t="s">
        <v>22</v>
      </c>
      <c r="L1264" s="1" t="s">
        <v>90</v>
      </c>
      <c r="M1264" s="102" t="s">
        <v>1934</v>
      </c>
      <c r="N1264" s="1" t="s">
        <v>1935</v>
      </c>
      <c r="O1264" s="1" t="s">
        <v>1936</v>
      </c>
      <c r="P1264" s="1" t="s">
        <v>22</v>
      </c>
      <c r="Q1264" s="97">
        <f>IFERROR(INDEX(BP:BP, MATCH(R1264, BN:BN, 0)), "")</f>
        <v>1</v>
      </c>
      <c r="R1264" s="1" t="s">
        <v>1937</v>
      </c>
      <c r="S1264" s="1" t="s">
        <v>110</v>
      </c>
      <c r="T1264" s="84" t="s">
        <v>1938</v>
      </c>
      <c r="U1264" s="1" t="s">
        <v>1939</v>
      </c>
      <c r="V1264" s="1" t="s">
        <v>22</v>
      </c>
      <c r="W1264" s="1" t="s">
        <v>1940</v>
      </c>
      <c r="X1264" s="1" t="s">
        <v>679</v>
      </c>
      <c r="Y1264" s="1" t="s">
        <v>1941</v>
      </c>
      <c r="Z1264" s="69">
        <v>302000000000</v>
      </c>
      <c r="AA1264" s="1" t="s">
        <v>22</v>
      </c>
      <c r="AB1264" s="4" t="s">
        <v>22</v>
      </c>
      <c r="AC1264" s="4" t="s">
        <v>22</v>
      </c>
      <c r="BN1264" s="36"/>
    </row>
    <row r="1265" spans="1:66" s="38" customFormat="1" ht="31.8" customHeight="1" x14ac:dyDescent="0.3">
      <c r="A1265" s="56">
        <v>15</v>
      </c>
      <c r="B1265" s="54" t="s">
        <v>3713</v>
      </c>
      <c r="C1265" s="1" t="s">
        <v>1931</v>
      </c>
      <c r="D1265" s="1" t="s">
        <v>1932</v>
      </c>
      <c r="E1265" s="1">
        <v>812391</v>
      </c>
      <c r="F1265" s="21">
        <v>43344</v>
      </c>
      <c r="G1265" s="21">
        <v>44804</v>
      </c>
      <c r="H1265" s="1" t="s">
        <v>22</v>
      </c>
      <c r="I1265" s="1" t="s">
        <v>1933</v>
      </c>
      <c r="J1265" s="1" t="s">
        <v>22</v>
      </c>
      <c r="K1265" s="1" t="s">
        <v>22</v>
      </c>
      <c r="L1265" s="1" t="s">
        <v>90</v>
      </c>
      <c r="M1265" s="102" t="s">
        <v>1934</v>
      </c>
      <c r="N1265" s="1" t="s">
        <v>1935</v>
      </c>
      <c r="O1265" s="1" t="s">
        <v>1936</v>
      </c>
      <c r="P1265" s="1" t="s">
        <v>22</v>
      </c>
      <c r="Q1265" s="97">
        <f>IFERROR(INDEX(BP:BP, MATCH(R1265, BN:BN, 0)), "")</f>
        <v>1</v>
      </c>
      <c r="R1265" s="1" t="s">
        <v>1955</v>
      </c>
      <c r="S1265" s="1" t="s">
        <v>1523</v>
      </c>
      <c r="T1265" s="84" t="s">
        <v>1956</v>
      </c>
      <c r="U1265" s="1" t="s">
        <v>22</v>
      </c>
      <c r="V1265" s="1" t="s">
        <v>22</v>
      </c>
      <c r="W1265" s="1" t="s">
        <v>22</v>
      </c>
      <c r="X1265" s="1" t="s">
        <v>22</v>
      </c>
      <c r="Y1265" s="1" t="s">
        <v>22</v>
      </c>
      <c r="Z1265" s="1" t="s">
        <v>22</v>
      </c>
      <c r="AA1265" s="1" t="s">
        <v>22</v>
      </c>
      <c r="AB1265" s="4" t="s">
        <v>22</v>
      </c>
      <c r="AC1265" s="4" t="s">
        <v>22</v>
      </c>
      <c r="BN1265" s="36"/>
    </row>
    <row r="1266" spans="1:66" s="38" customFormat="1" ht="31.8" customHeight="1" x14ac:dyDescent="0.3">
      <c r="A1266" s="56">
        <v>15</v>
      </c>
      <c r="B1266" s="54" t="s">
        <v>3713</v>
      </c>
      <c r="C1266" s="1" t="s">
        <v>1931</v>
      </c>
      <c r="D1266" s="1" t="s">
        <v>1932</v>
      </c>
      <c r="E1266" s="1">
        <v>812391</v>
      </c>
      <c r="F1266" s="21">
        <v>43344</v>
      </c>
      <c r="G1266" s="21">
        <v>44804</v>
      </c>
      <c r="H1266" s="1" t="s">
        <v>22</v>
      </c>
      <c r="I1266" s="1" t="s">
        <v>1933</v>
      </c>
      <c r="J1266" s="1" t="s">
        <v>22</v>
      </c>
      <c r="K1266" s="1" t="s">
        <v>22</v>
      </c>
      <c r="L1266" s="1" t="s">
        <v>90</v>
      </c>
      <c r="M1266" s="102" t="s">
        <v>1934</v>
      </c>
      <c r="N1266" s="1" t="s">
        <v>1935</v>
      </c>
      <c r="O1266" s="1" t="s">
        <v>1936</v>
      </c>
      <c r="P1266" s="1" t="s">
        <v>22</v>
      </c>
      <c r="Q1266" s="97">
        <f>IFERROR(INDEX(BP:BP, MATCH(R1266, BN:BN, 0)), "")</f>
        <v>1</v>
      </c>
      <c r="R1266" s="1" t="s">
        <v>1953</v>
      </c>
      <c r="S1266" s="1" t="s">
        <v>769</v>
      </c>
      <c r="T1266" s="116">
        <v>0</v>
      </c>
      <c r="U1266" s="1" t="s">
        <v>22</v>
      </c>
      <c r="V1266" s="1" t="s">
        <v>22</v>
      </c>
      <c r="W1266" s="1" t="s">
        <v>22</v>
      </c>
      <c r="X1266" s="1" t="s">
        <v>22</v>
      </c>
      <c r="Y1266" s="1" t="s">
        <v>22</v>
      </c>
      <c r="Z1266" s="1" t="s">
        <v>22</v>
      </c>
      <c r="AA1266" s="1" t="s">
        <v>22</v>
      </c>
      <c r="AB1266" s="4" t="s">
        <v>22</v>
      </c>
      <c r="AC1266" s="4" t="s">
        <v>22</v>
      </c>
      <c r="BN1266" s="36"/>
    </row>
    <row r="1267" spans="1:66" s="38" customFormat="1" ht="31.8" customHeight="1" x14ac:dyDescent="0.3">
      <c r="A1267" s="56">
        <v>14</v>
      </c>
      <c r="B1267" s="54" t="s">
        <v>3712</v>
      </c>
      <c r="C1267" s="1" t="s">
        <v>1485</v>
      </c>
      <c r="D1267" s="1" t="s">
        <v>1486</v>
      </c>
      <c r="E1267" s="1">
        <v>891826</v>
      </c>
      <c r="F1267" s="21">
        <v>44270</v>
      </c>
      <c r="G1267" s="21">
        <v>45365</v>
      </c>
      <c r="H1267" s="1" t="s">
        <v>22</v>
      </c>
      <c r="I1267" s="1" t="s">
        <v>22</v>
      </c>
      <c r="J1267" s="1" t="s">
        <v>22</v>
      </c>
      <c r="K1267" s="1" t="s">
        <v>22</v>
      </c>
      <c r="L1267" s="1" t="s">
        <v>1487</v>
      </c>
      <c r="M1267" s="102" t="s">
        <v>844</v>
      </c>
      <c r="N1267" s="1" t="s">
        <v>845</v>
      </c>
      <c r="O1267" s="1" t="s">
        <v>1488</v>
      </c>
      <c r="P1267" s="1" t="s">
        <v>408</v>
      </c>
      <c r="Q1267" s="97">
        <f>IFERROR(INDEX(BP:BP, MATCH(R1267, BN:BN, 0)), "")</f>
        <v>1</v>
      </c>
      <c r="R1267" s="1" t="s">
        <v>1489</v>
      </c>
      <c r="S1267" s="1" t="s">
        <v>318</v>
      </c>
      <c r="T1267" s="84" t="s">
        <v>22</v>
      </c>
      <c r="U1267" s="1" t="s">
        <v>1490</v>
      </c>
      <c r="V1267" s="1" t="s">
        <v>22</v>
      </c>
      <c r="W1267" s="1" t="s">
        <v>1491</v>
      </c>
      <c r="X1267" s="1" t="s">
        <v>1492</v>
      </c>
      <c r="Y1267" s="1" t="s">
        <v>1493</v>
      </c>
      <c r="Z1267" s="1" t="s">
        <v>22</v>
      </c>
      <c r="AA1267" s="1" t="s">
        <v>1494</v>
      </c>
      <c r="AB1267" s="4" t="s">
        <v>22</v>
      </c>
      <c r="AC1267" s="4" t="s">
        <v>22</v>
      </c>
      <c r="BN1267" s="36"/>
    </row>
    <row r="1268" spans="1:66" s="38" customFormat="1" ht="31.8" customHeight="1" x14ac:dyDescent="0.3">
      <c r="A1268" s="56">
        <v>14</v>
      </c>
      <c r="B1268" s="54" t="s">
        <v>3712</v>
      </c>
      <c r="C1268" s="1" t="s">
        <v>1485</v>
      </c>
      <c r="D1268" s="1" t="s">
        <v>1486</v>
      </c>
      <c r="E1268" s="1">
        <v>891826</v>
      </c>
      <c r="F1268" s="21">
        <v>44270</v>
      </c>
      <c r="G1268" s="21">
        <v>45365</v>
      </c>
      <c r="H1268" s="1" t="s">
        <v>22</v>
      </c>
      <c r="I1268" s="1" t="s">
        <v>22</v>
      </c>
      <c r="J1268" s="1" t="s">
        <v>22</v>
      </c>
      <c r="K1268" s="1" t="s">
        <v>22</v>
      </c>
      <c r="L1268" s="1" t="s">
        <v>1487</v>
      </c>
      <c r="M1268" s="102" t="s">
        <v>844</v>
      </c>
      <c r="N1268" s="1" t="s">
        <v>845</v>
      </c>
      <c r="O1268" s="1" t="s">
        <v>1488</v>
      </c>
      <c r="P1268" s="1" t="s">
        <v>22</v>
      </c>
      <c r="Q1268" s="97">
        <f>IFERROR(INDEX(BP:BP, MATCH(R1268, BN:BN, 0)), "")</f>
        <v>1</v>
      </c>
      <c r="R1268" s="1" t="s">
        <v>1495</v>
      </c>
      <c r="S1268" s="1" t="s">
        <v>1496</v>
      </c>
      <c r="T1268" s="84" t="s">
        <v>22</v>
      </c>
      <c r="U1268" s="1" t="s">
        <v>22</v>
      </c>
      <c r="V1268" s="1" t="s">
        <v>22</v>
      </c>
      <c r="W1268" s="1" t="s">
        <v>22</v>
      </c>
      <c r="X1268" s="1" t="s">
        <v>22</v>
      </c>
      <c r="Y1268" s="1" t="s">
        <v>22</v>
      </c>
      <c r="Z1268" s="1" t="s">
        <v>22</v>
      </c>
      <c r="AA1268" s="1" t="s">
        <v>22</v>
      </c>
      <c r="AB1268" s="4" t="s">
        <v>22</v>
      </c>
      <c r="AC1268" s="4" t="s">
        <v>22</v>
      </c>
      <c r="BN1268" s="36"/>
    </row>
    <row r="1269" spans="1:66" s="38" customFormat="1" ht="31.8" customHeight="1" x14ac:dyDescent="0.3">
      <c r="A1269" s="56">
        <v>2</v>
      </c>
      <c r="B1269" s="54" t="s">
        <v>3679</v>
      </c>
      <c r="C1269" s="1" t="s">
        <v>354</v>
      </c>
      <c r="D1269" s="1" t="s">
        <v>355</v>
      </c>
      <c r="E1269" s="1">
        <v>101112852</v>
      </c>
      <c r="F1269" s="21">
        <v>45170</v>
      </c>
      <c r="G1269" s="21">
        <v>46265</v>
      </c>
      <c r="H1269" s="1" t="s">
        <v>22</v>
      </c>
      <c r="I1269" s="1" t="s">
        <v>22</v>
      </c>
      <c r="J1269" s="1" t="s">
        <v>22</v>
      </c>
      <c r="K1269" s="1" t="s">
        <v>22</v>
      </c>
      <c r="L1269" s="1" t="s">
        <v>23</v>
      </c>
      <c r="M1269" s="102" t="s">
        <v>356</v>
      </c>
      <c r="N1269" s="1" t="s">
        <v>115</v>
      </c>
      <c r="O1269" s="1" t="s">
        <v>357</v>
      </c>
      <c r="P1269" s="1" t="s">
        <v>22</v>
      </c>
      <c r="Q1269" s="97">
        <f>IFERROR(INDEX(BP:BP, MATCH(R1269, BN:BN, 0)), "")</f>
        <v>1</v>
      </c>
      <c r="R1269" s="1" t="s">
        <v>360</v>
      </c>
      <c r="S1269" s="1" t="s">
        <v>38</v>
      </c>
      <c r="T1269" s="84" t="s">
        <v>22</v>
      </c>
      <c r="U1269" s="1" t="s">
        <v>22</v>
      </c>
      <c r="V1269" s="1" t="s">
        <v>22</v>
      </c>
      <c r="W1269" s="1" t="s">
        <v>22</v>
      </c>
      <c r="X1269" s="1" t="s">
        <v>22</v>
      </c>
      <c r="Y1269" s="1" t="s">
        <v>22</v>
      </c>
      <c r="Z1269" s="1" t="s">
        <v>22</v>
      </c>
      <c r="AA1269" s="1" t="s">
        <v>22</v>
      </c>
      <c r="AB1269" s="4" t="s">
        <v>22</v>
      </c>
      <c r="AC1269" s="4" t="s">
        <v>22</v>
      </c>
      <c r="BN1269" s="36"/>
    </row>
    <row r="1270" spans="1:66" s="38" customFormat="1" ht="31.8" customHeight="1" x14ac:dyDescent="0.3">
      <c r="A1270" s="56">
        <v>2</v>
      </c>
      <c r="B1270" s="54" t="s">
        <v>3679</v>
      </c>
      <c r="C1270" s="1" t="s">
        <v>354</v>
      </c>
      <c r="D1270" s="1" t="s">
        <v>355</v>
      </c>
      <c r="E1270" s="1">
        <v>101112852</v>
      </c>
      <c r="F1270" s="21">
        <v>45170</v>
      </c>
      <c r="G1270" s="21">
        <v>46265</v>
      </c>
      <c r="H1270" s="1" t="s">
        <v>22</v>
      </c>
      <c r="I1270" s="1" t="s">
        <v>22</v>
      </c>
      <c r="J1270" s="1" t="s">
        <v>22</v>
      </c>
      <c r="K1270" s="1" t="s">
        <v>22</v>
      </c>
      <c r="L1270" s="1" t="s">
        <v>23</v>
      </c>
      <c r="M1270" s="102" t="s">
        <v>356</v>
      </c>
      <c r="N1270" s="1" t="s">
        <v>115</v>
      </c>
      <c r="O1270" s="1" t="s">
        <v>357</v>
      </c>
      <c r="P1270" s="1" t="s">
        <v>22</v>
      </c>
      <c r="Q1270" s="97">
        <f>IFERROR(INDEX(BP:BP, MATCH(R1270, BN:BN, 0)), "")</f>
        <v>1</v>
      </c>
      <c r="R1270" s="1" t="s">
        <v>358</v>
      </c>
      <c r="S1270" s="1" t="s">
        <v>175</v>
      </c>
      <c r="T1270" s="84" t="s">
        <v>22</v>
      </c>
      <c r="U1270" s="1" t="s">
        <v>22</v>
      </c>
      <c r="V1270" s="1" t="s">
        <v>22</v>
      </c>
      <c r="W1270" s="1" t="s">
        <v>22</v>
      </c>
      <c r="X1270" s="1" t="s">
        <v>22</v>
      </c>
      <c r="Y1270" s="1" t="s">
        <v>22</v>
      </c>
      <c r="Z1270" s="1" t="s">
        <v>22</v>
      </c>
      <c r="AA1270" s="1" t="s">
        <v>22</v>
      </c>
      <c r="AB1270" s="4" t="s">
        <v>22</v>
      </c>
      <c r="AC1270" s="4" t="s">
        <v>22</v>
      </c>
      <c r="BN1270" s="36"/>
    </row>
    <row r="1271" spans="1:66" s="38" customFormat="1" ht="31.8" customHeight="1" x14ac:dyDescent="0.3">
      <c r="A1271" s="56">
        <v>2</v>
      </c>
      <c r="B1271" s="54" t="s">
        <v>3679</v>
      </c>
      <c r="C1271" s="1" t="s">
        <v>354</v>
      </c>
      <c r="D1271" s="1" t="s">
        <v>355</v>
      </c>
      <c r="E1271" s="1">
        <v>101112852</v>
      </c>
      <c r="F1271" s="21">
        <v>45170</v>
      </c>
      <c r="G1271" s="21">
        <v>46265</v>
      </c>
      <c r="H1271" s="1" t="s">
        <v>22</v>
      </c>
      <c r="I1271" s="1" t="s">
        <v>22</v>
      </c>
      <c r="J1271" s="1" t="s">
        <v>22</v>
      </c>
      <c r="K1271" s="1" t="s">
        <v>22</v>
      </c>
      <c r="L1271" s="1" t="s">
        <v>23</v>
      </c>
      <c r="M1271" s="102" t="s">
        <v>356</v>
      </c>
      <c r="N1271" s="1" t="s">
        <v>115</v>
      </c>
      <c r="O1271" s="1" t="s">
        <v>357</v>
      </c>
      <c r="P1271" s="1" t="s">
        <v>22</v>
      </c>
      <c r="Q1271" s="97">
        <f>IFERROR(INDEX(BP:BP, MATCH(R1271, BN:BN, 0)), "")</f>
        <v>1</v>
      </c>
      <c r="R1271" s="1" t="s">
        <v>359</v>
      </c>
      <c r="S1271" s="1" t="s">
        <v>238</v>
      </c>
      <c r="T1271" s="84" t="s">
        <v>22</v>
      </c>
      <c r="U1271" s="1" t="s">
        <v>22</v>
      </c>
      <c r="V1271" s="1" t="s">
        <v>22</v>
      </c>
      <c r="W1271" s="1" t="s">
        <v>22</v>
      </c>
      <c r="X1271" s="1" t="s">
        <v>22</v>
      </c>
      <c r="Y1271" s="1" t="s">
        <v>22</v>
      </c>
      <c r="Z1271" s="1" t="s">
        <v>22</v>
      </c>
      <c r="AA1271" s="1" t="s">
        <v>22</v>
      </c>
      <c r="AB1271" s="4" t="s">
        <v>22</v>
      </c>
      <c r="AC1271" s="4" t="s">
        <v>22</v>
      </c>
      <c r="BN1271" s="36"/>
    </row>
    <row r="1272" spans="1:66" s="38" customFormat="1" ht="31.8" customHeight="1" x14ac:dyDescent="0.3">
      <c r="A1272" s="56">
        <v>2</v>
      </c>
      <c r="B1272" s="54" t="s">
        <v>3679</v>
      </c>
      <c r="C1272" s="1" t="s">
        <v>354</v>
      </c>
      <c r="D1272" s="1" t="s">
        <v>355</v>
      </c>
      <c r="E1272" s="1">
        <v>101112852</v>
      </c>
      <c r="F1272" s="21">
        <v>45170</v>
      </c>
      <c r="G1272" s="21">
        <v>46265</v>
      </c>
      <c r="H1272" s="1" t="s">
        <v>22</v>
      </c>
      <c r="I1272" s="1" t="s">
        <v>22</v>
      </c>
      <c r="J1272" s="1" t="s">
        <v>22</v>
      </c>
      <c r="K1272" s="1" t="s">
        <v>22</v>
      </c>
      <c r="L1272" s="1" t="s">
        <v>23</v>
      </c>
      <c r="M1272" s="102" t="s">
        <v>356</v>
      </c>
      <c r="N1272" s="1" t="s">
        <v>115</v>
      </c>
      <c r="O1272" s="1" t="s">
        <v>357</v>
      </c>
      <c r="P1272" s="1" t="s">
        <v>22</v>
      </c>
      <c r="Q1272" s="97">
        <f>IFERROR(INDEX(BP:BP, MATCH(R1272, BN:BN, 0)), "")</f>
        <v>1</v>
      </c>
      <c r="R1272" s="1" t="s">
        <v>361</v>
      </c>
      <c r="S1272" s="1" t="s">
        <v>125</v>
      </c>
      <c r="T1272" s="84" t="s">
        <v>22</v>
      </c>
      <c r="U1272" s="1" t="s">
        <v>22</v>
      </c>
      <c r="V1272" s="1" t="s">
        <v>22</v>
      </c>
      <c r="W1272" s="1" t="s">
        <v>22</v>
      </c>
      <c r="X1272" s="1" t="s">
        <v>22</v>
      </c>
      <c r="Y1272" s="1" t="s">
        <v>22</v>
      </c>
      <c r="Z1272" s="1" t="s">
        <v>22</v>
      </c>
      <c r="AA1272" s="1" t="s">
        <v>22</v>
      </c>
      <c r="AB1272" s="4" t="s">
        <v>22</v>
      </c>
      <c r="AC1272" s="4" t="s">
        <v>22</v>
      </c>
      <c r="BN1272" s="36"/>
    </row>
    <row r="1273" spans="1:66" s="38" customFormat="1" ht="31.8" customHeight="1" x14ac:dyDescent="0.3">
      <c r="A1273" s="56">
        <v>17</v>
      </c>
      <c r="B1273" s="59" t="s">
        <v>3716</v>
      </c>
      <c r="C1273" s="26" t="s">
        <v>2830</v>
      </c>
      <c r="D1273" s="26" t="s">
        <v>2831</v>
      </c>
      <c r="E1273" s="26">
        <v>101084297</v>
      </c>
      <c r="F1273" s="70">
        <v>44866</v>
      </c>
      <c r="G1273" s="70">
        <v>46142</v>
      </c>
      <c r="H1273" s="70" t="s">
        <v>2833</v>
      </c>
      <c r="I1273" s="26" t="s">
        <v>2834</v>
      </c>
      <c r="J1273" s="26" t="s">
        <v>2971</v>
      </c>
      <c r="K1273" s="71" t="s">
        <v>2972</v>
      </c>
      <c r="L1273" s="26" t="s">
        <v>128</v>
      </c>
      <c r="M1273" s="102" t="s">
        <v>2836</v>
      </c>
      <c r="N1273" s="26" t="s">
        <v>1328</v>
      </c>
      <c r="O1273" s="26" t="s">
        <v>2837</v>
      </c>
      <c r="P1273" s="26" t="s">
        <v>457</v>
      </c>
      <c r="Q1273" s="97">
        <f>IFERROR(INDEX(BP:BP, MATCH(R1273, BN:BN, 0)), "")</f>
        <v>1</v>
      </c>
      <c r="R1273" s="26" t="s">
        <v>2839</v>
      </c>
      <c r="S1273" s="26" t="s">
        <v>132</v>
      </c>
      <c r="T1273" s="117" t="s">
        <v>2840</v>
      </c>
      <c r="U1273" s="26"/>
      <c r="V1273" s="26" t="s">
        <v>2973</v>
      </c>
      <c r="W1273" s="26" t="s">
        <v>22</v>
      </c>
      <c r="X1273" s="26" t="s">
        <v>22</v>
      </c>
      <c r="Y1273" s="26"/>
      <c r="Z1273" s="26" t="s">
        <v>22</v>
      </c>
      <c r="AA1273" s="26" t="s">
        <v>22</v>
      </c>
      <c r="AB1273" s="4" t="s">
        <v>22</v>
      </c>
      <c r="AC1273" s="4" t="s">
        <v>22</v>
      </c>
      <c r="BN1273" s="36"/>
    </row>
    <row r="1274" spans="1:66" s="38" customFormat="1" ht="31.8" customHeight="1" x14ac:dyDescent="0.3">
      <c r="A1274" s="56">
        <v>17</v>
      </c>
      <c r="B1274" s="59" t="s">
        <v>3716</v>
      </c>
      <c r="C1274" s="26" t="s">
        <v>2830</v>
      </c>
      <c r="D1274" s="26" t="s">
        <v>2831</v>
      </c>
      <c r="E1274" s="26">
        <v>101084297</v>
      </c>
      <c r="F1274" s="70">
        <v>44866</v>
      </c>
      <c r="G1274" s="70">
        <v>46142</v>
      </c>
      <c r="H1274" s="70" t="s">
        <v>2833</v>
      </c>
      <c r="I1274" s="26" t="s">
        <v>2834</v>
      </c>
      <c r="J1274" s="26" t="s">
        <v>2971</v>
      </c>
      <c r="K1274" s="71" t="s">
        <v>2972</v>
      </c>
      <c r="L1274" s="26" t="s">
        <v>128</v>
      </c>
      <c r="M1274" s="102" t="s">
        <v>2836</v>
      </c>
      <c r="N1274" s="26" t="s">
        <v>1328</v>
      </c>
      <c r="O1274" s="26" t="s">
        <v>2837</v>
      </c>
      <c r="P1274" s="26" t="s">
        <v>457</v>
      </c>
      <c r="Q1274" s="97">
        <f>IFERROR(INDEX(BP:BP, MATCH(R1274, BN:BN, 0)), "")</f>
        <v>1</v>
      </c>
      <c r="R1274" s="26" t="s">
        <v>2857</v>
      </c>
      <c r="S1274" s="26" t="s">
        <v>61</v>
      </c>
      <c r="T1274" s="117" t="s">
        <v>2858</v>
      </c>
      <c r="U1274" s="26" t="s">
        <v>22</v>
      </c>
      <c r="V1274" s="26" t="s">
        <v>2973</v>
      </c>
      <c r="W1274" s="26" t="s">
        <v>22</v>
      </c>
      <c r="X1274" s="26" t="s">
        <v>22</v>
      </c>
      <c r="Y1274" s="26"/>
      <c r="Z1274" s="26" t="s">
        <v>22</v>
      </c>
      <c r="AA1274" s="26" t="s">
        <v>22</v>
      </c>
      <c r="AB1274" s="4" t="s">
        <v>22</v>
      </c>
      <c r="AC1274" s="4" t="s">
        <v>22</v>
      </c>
      <c r="BN1274" s="36"/>
    </row>
    <row r="1275" spans="1:66" s="38" customFormat="1" ht="31.8" customHeight="1" x14ac:dyDescent="0.3">
      <c r="A1275" s="56">
        <v>17</v>
      </c>
      <c r="B1275" s="59" t="s">
        <v>3716</v>
      </c>
      <c r="C1275" s="26" t="s">
        <v>2830</v>
      </c>
      <c r="D1275" s="26" t="s">
        <v>2831</v>
      </c>
      <c r="E1275" s="26">
        <v>101084297</v>
      </c>
      <c r="F1275" s="70">
        <v>44866</v>
      </c>
      <c r="G1275" s="70">
        <v>46142</v>
      </c>
      <c r="H1275" s="70" t="s">
        <v>2833</v>
      </c>
      <c r="I1275" s="26" t="s">
        <v>2834</v>
      </c>
      <c r="J1275" s="26" t="s">
        <v>2971</v>
      </c>
      <c r="K1275" s="71" t="s">
        <v>2972</v>
      </c>
      <c r="L1275" s="26" t="s">
        <v>128</v>
      </c>
      <c r="M1275" s="102" t="s">
        <v>2836</v>
      </c>
      <c r="N1275" s="26" t="s">
        <v>1328</v>
      </c>
      <c r="O1275" s="26" t="s">
        <v>2837</v>
      </c>
      <c r="P1275" s="26" t="s">
        <v>457</v>
      </c>
      <c r="Q1275" s="97">
        <f>IFERROR(INDEX(BP:BP, MATCH(R1275, BN:BN, 0)), "")</f>
        <v>1</v>
      </c>
      <c r="R1275" s="26" t="s">
        <v>1349</v>
      </c>
      <c r="S1275" s="26" t="s">
        <v>132</v>
      </c>
      <c r="T1275" s="117" t="s">
        <v>2846</v>
      </c>
      <c r="U1275" s="26" t="s">
        <v>22</v>
      </c>
      <c r="V1275" s="26" t="s">
        <v>2973</v>
      </c>
      <c r="W1275" s="26" t="s">
        <v>22</v>
      </c>
      <c r="X1275" s="26" t="s">
        <v>22</v>
      </c>
      <c r="Y1275" s="26"/>
      <c r="Z1275" s="26" t="s">
        <v>22</v>
      </c>
      <c r="AA1275" s="26" t="s">
        <v>22</v>
      </c>
      <c r="AB1275" s="4" t="s">
        <v>22</v>
      </c>
      <c r="AC1275" s="4" t="s">
        <v>22</v>
      </c>
      <c r="BN1275" s="36"/>
    </row>
    <row r="1276" spans="1:66" s="38" customFormat="1" ht="31.8" customHeight="1" x14ac:dyDescent="0.3">
      <c r="A1276" s="56">
        <v>17</v>
      </c>
      <c r="B1276" s="59" t="s">
        <v>3716</v>
      </c>
      <c r="C1276" s="26" t="s">
        <v>2830</v>
      </c>
      <c r="D1276" s="26" t="s">
        <v>2831</v>
      </c>
      <c r="E1276" s="26">
        <v>101084297</v>
      </c>
      <c r="F1276" s="70">
        <v>44866</v>
      </c>
      <c r="G1276" s="70">
        <v>46142</v>
      </c>
      <c r="H1276" s="70" t="s">
        <v>2833</v>
      </c>
      <c r="I1276" s="26" t="s">
        <v>2834</v>
      </c>
      <c r="J1276" s="26" t="s">
        <v>2971</v>
      </c>
      <c r="K1276" s="71" t="s">
        <v>2972</v>
      </c>
      <c r="L1276" s="26" t="s">
        <v>128</v>
      </c>
      <c r="M1276" s="102" t="s">
        <v>2836</v>
      </c>
      <c r="N1276" s="26" t="s">
        <v>1328</v>
      </c>
      <c r="O1276" s="26" t="s">
        <v>2837</v>
      </c>
      <c r="P1276" s="26" t="s">
        <v>679</v>
      </c>
      <c r="Q1276" s="97">
        <f>IFERROR(INDEX(BP:BP, MATCH(R1276, BN:BN, 0)), "")</f>
        <v>1</v>
      </c>
      <c r="R1276" s="26" t="s">
        <v>2835</v>
      </c>
      <c r="S1276" s="26" t="s">
        <v>132</v>
      </c>
      <c r="T1276" s="117" t="s">
        <v>2838</v>
      </c>
      <c r="U1276" s="26" t="s">
        <v>3000</v>
      </c>
      <c r="V1276" s="26" t="s">
        <v>2973</v>
      </c>
      <c r="W1276" s="26" t="s">
        <v>2998</v>
      </c>
      <c r="X1276" s="26" t="s">
        <v>2996</v>
      </c>
      <c r="Y1276" s="26" t="s">
        <v>2995</v>
      </c>
      <c r="Z1276" s="26" t="s">
        <v>22</v>
      </c>
      <c r="AA1276" s="26" t="s">
        <v>2997</v>
      </c>
      <c r="AB1276" s="122" t="s">
        <v>2999</v>
      </c>
      <c r="AC1276" s="4" t="s">
        <v>22</v>
      </c>
      <c r="BN1276" s="36"/>
    </row>
    <row r="1277" spans="1:66" s="38" customFormat="1" ht="31.8" customHeight="1" x14ac:dyDescent="0.3">
      <c r="A1277" s="56">
        <v>17</v>
      </c>
      <c r="B1277" s="59" t="s">
        <v>3716</v>
      </c>
      <c r="C1277" s="26" t="s">
        <v>2830</v>
      </c>
      <c r="D1277" s="26" t="s">
        <v>2831</v>
      </c>
      <c r="E1277" s="26">
        <v>101084297</v>
      </c>
      <c r="F1277" s="70">
        <v>44866</v>
      </c>
      <c r="G1277" s="70">
        <v>46142</v>
      </c>
      <c r="H1277" s="70" t="s">
        <v>2833</v>
      </c>
      <c r="I1277" s="26" t="s">
        <v>2834</v>
      </c>
      <c r="J1277" s="26" t="s">
        <v>2971</v>
      </c>
      <c r="K1277" s="71" t="s">
        <v>2972</v>
      </c>
      <c r="L1277" s="26" t="s">
        <v>128</v>
      </c>
      <c r="M1277" s="102" t="s">
        <v>2836</v>
      </c>
      <c r="N1277" s="26" t="s">
        <v>1328</v>
      </c>
      <c r="O1277" s="26" t="s">
        <v>2837</v>
      </c>
      <c r="P1277" s="26" t="s">
        <v>457</v>
      </c>
      <c r="Q1277" s="97">
        <f>IFERROR(INDEX(BP:BP, MATCH(R1277, BN:BN, 0)), "")</f>
        <v>1</v>
      </c>
      <c r="R1277" s="26" t="s">
        <v>2841</v>
      </c>
      <c r="S1277" s="26" t="s">
        <v>132</v>
      </c>
      <c r="T1277" s="117" t="s">
        <v>2842</v>
      </c>
      <c r="U1277" s="26" t="s">
        <v>22</v>
      </c>
      <c r="V1277" s="26" t="s">
        <v>2973</v>
      </c>
      <c r="W1277" s="26" t="s">
        <v>22</v>
      </c>
      <c r="X1277" s="26" t="s">
        <v>22</v>
      </c>
      <c r="Y1277" s="26"/>
      <c r="Z1277" s="26" t="s">
        <v>22</v>
      </c>
      <c r="AA1277" s="26" t="s">
        <v>22</v>
      </c>
      <c r="AB1277" s="4" t="s">
        <v>22</v>
      </c>
      <c r="AC1277" s="4" t="s">
        <v>22</v>
      </c>
      <c r="BN1277" s="36"/>
    </row>
    <row r="1278" spans="1:66" s="38" customFormat="1" ht="31.8" customHeight="1" x14ac:dyDescent="0.3">
      <c r="A1278" s="56">
        <v>17</v>
      </c>
      <c r="B1278" s="59" t="s">
        <v>3716</v>
      </c>
      <c r="C1278" s="26" t="s">
        <v>2830</v>
      </c>
      <c r="D1278" s="26" t="s">
        <v>2831</v>
      </c>
      <c r="E1278" s="26">
        <v>101084297</v>
      </c>
      <c r="F1278" s="70">
        <v>44866</v>
      </c>
      <c r="G1278" s="70">
        <v>46142</v>
      </c>
      <c r="H1278" s="70" t="s">
        <v>2833</v>
      </c>
      <c r="I1278" s="26" t="s">
        <v>2834</v>
      </c>
      <c r="J1278" s="26" t="s">
        <v>2971</v>
      </c>
      <c r="K1278" s="71" t="s">
        <v>2972</v>
      </c>
      <c r="L1278" s="26" t="s">
        <v>128</v>
      </c>
      <c r="M1278" s="102" t="s">
        <v>2836</v>
      </c>
      <c r="N1278" s="26" t="s">
        <v>1328</v>
      </c>
      <c r="O1278" s="26" t="s">
        <v>2837</v>
      </c>
      <c r="P1278" s="26" t="s">
        <v>457</v>
      </c>
      <c r="Q1278" s="97">
        <f>IFERROR(INDEX(BP:BP, MATCH(R1278, BN:BN, 0)), "")</f>
        <v>1</v>
      </c>
      <c r="R1278" s="1" t="s">
        <v>1336</v>
      </c>
      <c r="S1278" s="26" t="s">
        <v>121</v>
      </c>
      <c r="T1278" s="117" t="s">
        <v>2845</v>
      </c>
      <c r="U1278" s="26" t="s">
        <v>22</v>
      </c>
      <c r="V1278" s="26" t="s">
        <v>2973</v>
      </c>
      <c r="W1278" s="26" t="s">
        <v>22</v>
      </c>
      <c r="X1278" s="26" t="s">
        <v>22</v>
      </c>
      <c r="Y1278" s="26"/>
      <c r="Z1278" s="26" t="s">
        <v>22</v>
      </c>
      <c r="AA1278" s="26" t="s">
        <v>22</v>
      </c>
      <c r="AB1278" s="4" t="s">
        <v>22</v>
      </c>
      <c r="AC1278" s="4" t="s">
        <v>22</v>
      </c>
      <c r="BN1278" s="36"/>
    </row>
    <row r="1279" spans="1:66" s="38" customFormat="1" ht="31.8" customHeight="1" x14ac:dyDescent="0.3">
      <c r="A1279" s="56">
        <v>17</v>
      </c>
      <c r="B1279" s="59" t="s">
        <v>3716</v>
      </c>
      <c r="C1279" s="26" t="s">
        <v>2830</v>
      </c>
      <c r="D1279" s="26" t="s">
        <v>2831</v>
      </c>
      <c r="E1279" s="26">
        <v>101084297</v>
      </c>
      <c r="F1279" s="70">
        <v>44866</v>
      </c>
      <c r="G1279" s="70">
        <v>46142</v>
      </c>
      <c r="H1279" s="70" t="s">
        <v>2833</v>
      </c>
      <c r="I1279" s="26" t="s">
        <v>2834</v>
      </c>
      <c r="J1279" s="26" t="s">
        <v>2971</v>
      </c>
      <c r="K1279" s="71" t="s">
        <v>2972</v>
      </c>
      <c r="L1279" s="26" t="s">
        <v>128</v>
      </c>
      <c r="M1279" s="102" t="s">
        <v>2836</v>
      </c>
      <c r="N1279" s="26" t="s">
        <v>1328</v>
      </c>
      <c r="O1279" s="26" t="s">
        <v>2837</v>
      </c>
      <c r="P1279" s="26" t="s">
        <v>457</v>
      </c>
      <c r="Q1279" s="97">
        <f>IFERROR(INDEX(BP:BP, MATCH(R1279, BN:BN, 0)), "")</f>
        <v>1</v>
      </c>
      <c r="R1279" s="26" t="s">
        <v>2843</v>
      </c>
      <c r="S1279" s="26" t="s">
        <v>38</v>
      </c>
      <c r="T1279" s="117" t="s">
        <v>2844</v>
      </c>
      <c r="U1279" s="26" t="s">
        <v>22</v>
      </c>
      <c r="V1279" s="26" t="s">
        <v>2973</v>
      </c>
      <c r="W1279" s="26" t="s">
        <v>22</v>
      </c>
      <c r="X1279" s="26" t="s">
        <v>22</v>
      </c>
      <c r="Y1279" s="26"/>
      <c r="Z1279" s="26" t="s">
        <v>22</v>
      </c>
      <c r="AA1279" s="26" t="s">
        <v>22</v>
      </c>
      <c r="AB1279" s="4" t="s">
        <v>22</v>
      </c>
      <c r="AC1279" s="4" t="s">
        <v>22</v>
      </c>
      <c r="BN1279" s="36"/>
    </row>
    <row r="1280" spans="1:66" s="38" customFormat="1" ht="31.8" customHeight="1" x14ac:dyDescent="0.3">
      <c r="A1280" s="56">
        <v>17</v>
      </c>
      <c r="B1280" s="59" t="s">
        <v>3716</v>
      </c>
      <c r="C1280" s="26" t="s">
        <v>2830</v>
      </c>
      <c r="D1280" s="26" t="s">
        <v>2831</v>
      </c>
      <c r="E1280" s="26">
        <v>101084297</v>
      </c>
      <c r="F1280" s="70">
        <v>44866</v>
      </c>
      <c r="G1280" s="70">
        <v>46142</v>
      </c>
      <c r="H1280" s="70" t="s">
        <v>2833</v>
      </c>
      <c r="I1280" s="26" t="s">
        <v>2834</v>
      </c>
      <c r="J1280" s="26" t="s">
        <v>2971</v>
      </c>
      <c r="K1280" s="71" t="s">
        <v>2972</v>
      </c>
      <c r="L1280" s="26" t="s">
        <v>128</v>
      </c>
      <c r="M1280" s="102" t="s">
        <v>2836</v>
      </c>
      <c r="N1280" s="26" t="s">
        <v>1328</v>
      </c>
      <c r="O1280" s="26" t="s">
        <v>2837</v>
      </c>
      <c r="P1280" s="26" t="s">
        <v>457</v>
      </c>
      <c r="Q1280" s="97">
        <f>IFERROR(INDEX(BP:BP, MATCH(R1280, BN:BN, 0)), "")</f>
        <v>1</v>
      </c>
      <c r="R1280" s="26" t="s">
        <v>2863</v>
      </c>
      <c r="S1280" s="26" t="s">
        <v>61</v>
      </c>
      <c r="T1280" s="117" t="s">
        <v>2864</v>
      </c>
      <c r="U1280" s="26" t="s">
        <v>22</v>
      </c>
      <c r="V1280" s="26" t="s">
        <v>2973</v>
      </c>
      <c r="W1280" s="26" t="s">
        <v>22</v>
      </c>
      <c r="X1280" s="26" t="s">
        <v>22</v>
      </c>
      <c r="Y1280" s="26"/>
      <c r="Z1280" s="26" t="s">
        <v>22</v>
      </c>
      <c r="AA1280" s="26" t="s">
        <v>22</v>
      </c>
      <c r="AB1280" s="4" t="s">
        <v>22</v>
      </c>
      <c r="AC1280" s="4" t="s">
        <v>22</v>
      </c>
      <c r="BN1280" s="36"/>
    </row>
    <row r="1281" spans="1:66" s="38" customFormat="1" ht="31.8" customHeight="1" x14ac:dyDescent="0.3">
      <c r="A1281" s="56">
        <v>17</v>
      </c>
      <c r="B1281" s="59" t="s">
        <v>3716</v>
      </c>
      <c r="C1281" s="26" t="s">
        <v>2830</v>
      </c>
      <c r="D1281" s="26" t="s">
        <v>2831</v>
      </c>
      <c r="E1281" s="26">
        <v>101084297</v>
      </c>
      <c r="F1281" s="70">
        <v>44866</v>
      </c>
      <c r="G1281" s="70">
        <v>46142</v>
      </c>
      <c r="H1281" s="70" t="s">
        <v>2833</v>
      </c>
      <c r="I1281" s="26" t="s">
        <v>2834</v>
      </c>
      <c r="J1281" s="26" t="s">
        <v>2971</v>
      </c>
      <c r="K1281" s="71" t="s">
        <v>2972</v>
      </c>
      <c r="L1281" s="26" t="s">
        <v>128</v>
      </c>
      <c r="M1281" s="102" t="s">
        <v>2836</v>
      </c>
      <c r="N1281" s="26" t="s">
        <v>1328</v>
      </c>
      <c r="O1281" s="26" t="s">
        <v>2837</v>
      </c>
      <c r="P1281" s="26" t="s">
        <v>457</v>
      </c>
      <c r="Q1281" s="97">
        <f>IFERROR(INDEX(BP:BP, MATCH(R1281, BN:BN, 0)), "")</f>
        <v>1</v>
      </c>
      <c r="R1281" s="26" t="s">
        <v>2855</v>
      </c>
      <c r="S1281" s="26" t="s">
        <v>132</v>
      </c>
      <c r="T1281" s="117" t="s">
        <v>2856</v>
      </c>
      <c r="U1281" s="26" t="s">
        <v>22</v>
      </c>
      <c r="V1281" s="26" t="s">
        <v>2973</v>
      </c>
      <c r="W1281" s="26" t="s">
        <v>22</v>
      </c>
      <c r="X1281" s="26" t="s">
        <v>22</v>
      </c>
      <c r="Y1281" s="26"/>
      <c r="Z1281" s="26" t="s">
        <v>22</v>
      </c>
      <c r="AA1281" s="26" t="s">
        <v>22</v>
      </c>
      <c r="AB1281" s="4" t="s">
        <v>22</v>
      </c>
      <c r="AC1281" s="4" t="s">
        <v>22</v>
      </c>
      <c r="BN1281" s="36"/>
    </row>
    <row r="1282" spans="1:66" s="38" customFormat="1" ht="31.8" customHeight="1" x14ac:dyDescent="0.3">
      <c r="A1282" s="56">
        <v>17</v>
      </c>
      <c r="B1282" s="59" t="s">
        <v>3716</v>
      </c>
      <c r="C1282" s="26" t="s">
        <v>2830</v>
      </c>
      <c r="D1282" s="26" t="s">
        <v>2831</v>
      </c>
      <c r="E1282" s="26">
        <v>101084297</v>
      </c>
      <c r="F1282" s="70">
        <v>44866</v>
      </c>
      <c r="G1282" s="70">
        <v>46142</v>
      </c>
      <c r="H1282" s="70" t="s">
        <v>2833</v>
      </c>
      <c r="I1282" s="26" t="s">
        <v>2834</v>
      </c>
      <c r="J1282" s="26" t="s">
        <v>2971</v>
      </c>
      <c r="K1282" s="71" t="s">
        <v>2972</v>
      </c>
      <c r="L1282" s="26" t="s">
        <v>128</v>
      </c>
      <c r="M1282" s="102" t="s">
        <v>2836</v>
      </c>
      <c r="N1282" s="26" t="s">
        <v>1328</v>
      </c>
      <c r="O1282" s="26" t="s">
        <v>2837</v>
      </c>
      <c r="P1282" s="26" t="s">
        <v>457</v>
      </c>
      <c r="Q1282" s="97">
        <f>IFERROR(INDEX(BP:BP, MATCH(R1282, BN:BN, 0)), "")</f>
        <v>1</v>
      </c>
      <c r="R1282" s="26" t="s">
        <v>2859</v>
      </c>
      <c r="S1282" s="26" t="s">
        <v>61</v>
      </c>
      <c r="T1282" s="117" t="s">
        <v>2860</v>
      </c>
      <c r="U1282" s="26" t="s">
        <v>22</v>
      </c>
      <c r="V1282" s="26" t="s">
        <v>2973</v>
      </c>
      <c r="W1282" s="26" t="s">
        <v>22</v>
      </c>
      <c r="X1282" s="26" t="s">
        <v>22</v>
      </c>
      <c r="Y1282" s="26"/>
      <c r="Z1282" s="26" t="s">
        <v>22</v>
      </c>
      <c r="AA1282" s="26" t="s">
        <v>22</v>
      </c>
      <c r="AB1282" s="4" t="s">
        <v>22</v>
      </c>
      <c r="AC1282" s="4" t="s">
        <v>22</v>
      </c>
      <c r="BN1282" s="36"/>
    </row>
    <row r="1283" spans="1:66" s="38" customFormat="1" ht="31.8" customHeight="1" x14ac:dyDescent="0.3">
      <c r="A1283" s="56">
        <v>17</v>
      </c>
      <c r="B1283" s="59" t="s">
        <v>3716</v>
      </c>
      <c r="C1283" s="26" t="s">
        <v>2830</v>
      </c>
      <c r="D1283" s="26" t="s">
        <v>2831</v>
      </c>
      <c r="E1283" s="26">
        <v>101084297</v>
      </c>
      <c r="F1283" s="70">
        <v>44866</v>
      </c>
      <c r="G1283" s="70">
        <v>46142</v>
      </c>
      <c r="H1283" s="70" t="s">
        <v>2833</v>
      </c>
      <c r="I1283" s="26" t="s">
        <v>2834</v>
      </c>
      <c r="J1283" s="26" t="s">
        <v>2971</v>
      </c>
      <c r="K1283" s="71" t="s">
        <v>2972</v>
      </c>
      <c r="L1283" s="26" t="s">
        <v>128</v>
      </c>
      <c r="M1283" s="102" t="s">
        <v>2836</v>
      </c>
      <c r="N1283" s="26" t="s">
        <v>1328</v>
      </c>
      <c r="O1283" s="26" t="s">
        <v>2837</v>
      </c>
      <c r="P1283" s="26" t="s">
        <v>457</v>
      </c>
      <c r="Q1283" s="97">
        <f>IFERROR(INDEX(BP:BP, MATCH(R1283, BN:BN, 0)), "")</f>
        <v>1</v>
      </c>
      <c r="R1283" s="26" t="s">
        <v>2861</v>
      </c>
      <c r="S1283" s="26" t="s">
        <v>132</v>
      </c>
      <c r="T1283" s="117" t="s">
        <v>2862</v>
      </c>
      <c r="U1283" s="26" t="s">
        <v>22</v>
      </c>
      <c r="V1283" s="26" t="s">
        <v>2973</v>
      </c>
      <c r="W1283" s="26" t="s">
        <v>22</v>
      </c>
      <c r="X1283" s="26" t="s">
        <v>22</v>
      </c>
      <c r="Y1283" s="26"/>
      <c r="Z1283" s="26" t="s">
        <v>22</v>
      </c>
      <c r="AA1283" s="26" t="s">
        <v>22</v>
      </c>
      <c r="AB1283" s="4" t="s">
        <v>22</v>
      </c>
      <c r="AC1283" s="4" t="s">
        <v>22</v>
      </c>
      <c r="BN1283" s="36"/>
    </row>
    <row r="1284" spans="1:66" s="38" customFormat="1" ht="31.8" customHeight="1" x14ac:dyDescent="0.3">
      <c r="A1284" s="56">
        <v>17</v>
      </c>
      <c r="B1284" s="59" t="s">
        <v>3716</v>
      </c>
      <c r="C1284" s="26" t="s">
        <v>2830</v>
      </c>
      <c r="D1284" s="26" t="s">
        <v>2831</v>
      </c>
      <c r="E1284" s="26">
        <v>101084297</v>
      </c>
      <c r="F1284" s="70">
        <v>44866</v>
      </c>
      <c r="G1284" s="70">
        <v>46142</v>
      </c>
      <c r="H1284" s="70" t="s">
        <v>2833</v>
      </c>
      <c r="I1284" s="26" t="s">
        <v>2834</v>
      </c>
      <c r="J1284" s="26" t="s">
        <v>2971</v>
      </c>
      <c r="K1284" s="71" t="s">
        <v>2972</v>
      </c>
      <c r="L1284" s="26" t="s">
        <v>128</v>
      </c>
      <c r="M1284" s="102" t="s">
        <v>2836</v>
      </c>
      <c r="N1284" s="26" t="s">
        <v>1328</v>
      </c>
      <c r="O1284" s="26" t="s">
        <v>2837</v>
      </c>
      <c r="P1284" s="26" t="s">
        <v>457</v>
      </c>
      <c r="Q1284" s="97">
        <f>IFERROR(INDEX(BP:BP, MATCH(R1284, BN:BN, 0)), "")</f>
        <v>1</v>
      </c>
      <c r="R1284" s="26" t="s">
        <v>2847</v>
      </c>
      <c r="S1284" s="26" t="s">
        <v>38</v>
      </c>
      <c r="T1284" s="117" t="s">
        <v>2848</v>
      </c>
      <c r="U1284" s="26" t="s">
        <v>22</v>
      </c>
      <c r="V1284" s="26" t="s">
        <v>2973</v>
      </c>
      <c r="W1284" s="26" t="s">
        <v>22</v>
      </c>
      <c r="X1284" s="26" t="s">
        <v>22</v>
      </c>
      <c r="Y1284" s="26"/>
      <c r="Z1284" s="26" t="s">
        <v>22</v>
      </c>
      <c r="AA1284" s="26" t="s">
        <v>22</v>
      </c>
      <c r="AB1284" s="4" t="s">
        <v>22</v>
      </c>
      <c r="AC1284" s="4" t="s">
        <v>22</v>
      </c>
      <c r="BN1284" s="36"/>
    </row>
    <row r="1285" spans="1:66" s="38" customFormat="1" ht="31.8" customHeight="1" x14ac:dyDescent="0.3">
      <c r="A1285" s="56">
        <v>17</v>
      </c>
      <c r="B1285" s="59" t="s">
        <v>3716</v>
      </c>
      <c r="C1285" s="1" t="s">
        <v>2830</v>
      </c>
      <c r="D1285" s="26" t="s">
        <v>2831</v>
      </c>
      <c r="E1285" s="26">
        <v>101084297</v>
      </c>
      <c r="F1285" s="70">
        <v>44866</v>
      </c>
      <c r="G1285" s="70">
        <v>46142</v>
      </c>
      <c r="H1285" s="70" t="s">
        <v>2833</v>
      </c>
      <c r="I1285" s="26" t="s">
        <v>2834</v>
      </c>
      <c r="J1285" s="26" t="s">
        <v>2971</v>
      </c>
      <c r="K1285" s="71" t="s">
        <v>2972</v>
      </c>
      <c r="L1285" s="26" t="s">
        <v>128</v>
      </c>
      <c r="M1285" s="102" t="s">
        <v>2836</v>
      </c>
      <c r="N1285" s="26" t="s">
        <v>1328</v>
      </c>
      <c r="O1285" s="26" t="s">
        <v>2837</v>
      </c>
      <c r="P1285" s="26" t="s">
        <v>457</v>
      </c>
      <c r="Q1285" s="97">
        <f>IFERROR(INDEX(BP:BP, MATCH(R1285, BN:BN, 0)), "")</f>
        <v>1</v>
      </c>
      <c r="R1285" s="26" t="s">
        <v>901</v>
      </c>
      <c r="S1285" s="26" t="s">
        <v>238</v>
      </c>
      <c r="T1285" s="117" t="s">
        <v>2849</v>
      </c>
      <c r="U1285" s="26" t="s">
        <v>22</v>
      </c>
      <c r="V1285" s="26" t="s">
        <v>2973</v>
      </c>
      <c r="W1285" s="26" t="s">
        <v>22</v>
      </c>
      <c r="X1285" s="26" t="s">
        <v>22</v>
      </c>
      <c r="Y1285" s="26"/>
      <c r="Z1285" s="26" t="s">
        <v>22</v>
      </c>
      <c r="AA1285" s="26" t="s">
        <v>22</v>
      </c>
      <c r="AB1285" s="4" t="s">
        <v>22</v>
      </c>
      <c r="AC1285" s="4" t="s">
        <v>22</v>
      </c>
      <c r="BN1285" s="36"/>
    </row>
    <row r="1286" spans="1:66" s="38" customFormat="1" ht="31.8" customHeight="1" x14ac:dyDescent="0.3">
      <c r="A1286" s="56">
        <v>17</v>
      </c>
      <c r="B1286" s="59" t="s">
        <v>3716</v>
      </c>
      <c r="C1286" s="26" t="s">
        <v>2830</v>
      </c>
      <c r="D1286" s="26" t="s">
        <v>2831</v>
      </c>
      <c r="E1286" s="26">
        <v>101084297</v>
      </c>
      <c r="F1286" s="70">
        <v>44866</v>
      </c>
      <c r="G1286" s="70">
        <v>46142</v>
      </c>
      <c r="H1286" s="70" t="s">
        <v>2833</v>
      </c>
      <c r="I1286" s="26" t="s">
        <v>2834</v>
      </c>
      <c r="J1286" s="26" t="s">
        <v>2971</v>
      </c>
      <c r="K1286" s="71" t="s">
        <v>2972</v>
      </c>
      <c r="L1286" s="26" t="s">
        <v>128</v>
      </c>
      <c r="M1286" s="102" t="s">
        <v>2836</v>
      </c>
      <c r="N1286" s="26" t="s">
        <v>1328</v>
      </c>
      <c r="O1286" s="26" t="s">
        <v>2837</v>
      </c>
      <c r="P1286" s="26" t="s">
        <v>457</v>
      </c>
      <c r="Q1286" s="97">
        <f>IFERROR(INDEX(BP:BP, MATCH(R1286, BN:BN, 0)), "")</f>
        <v>1</v>
      </c>
      <c r="R1286" s="26" t="s">
        <v>2850</v>
      </c>
      <c r="S1286" s="26" t="s">
        <v>36</v>
      </c>
      <c r="T1286" s="117" t="s">
        <v>2851</v>
      </c>
      <c r="U1286" s="26" t="s">
        <v>22</v>
      </c>
      <c r="V1286" s="26" t="s">
        <v>2973</v>
      </c>
      <c r="W1286" s="26" t="s">
        <v>22</v>
      </c>
      <c r="X1286" s="26" t="s">
        <v>22</v>
      </c>
      <c r="Y1286" s="26"/>
      <c r="Z1286" s="26" t="s">
        <v>22</v>
      </c>
      <c r="AA1286" s="26" t="s">
        <v>22</v>
      </c>
      <c r="AB1286" s="4" t="s">
        <v>22</v>
      </c>
      <c r="AC1286" s="4" t="s">
        <v>22</v>
      </c>
      <c r="BN1286" s="36"/>
    </row>
    <row r="1287" spans="1:66" s="38" customFormat="1" ht="31.8" customHeight="1" x14ac:dyDescent="0.3">
      <c r="A1287" s="56">
        <v>17</v>
      </c>
      <c r="B1287" s="59" t="s">
        <v>3716</v>
      </c>
      <c r="C1287" s="26" t="s">
        <v>2830</v>
      </c>
      <c r="D1287" s="26" t="s">
        <v>2831</v>
      </c>
      <c r="E1287" s="26">
        <v>101084297</v>
      </c>
      <c r="F1287" s="70">
        <v>44866</v>
      </c>
      <c r="G1287" s="70">
        <v>46142</v>
      </c>
      <c r="H1287" s="70" t="s">
        <v>2833</v>
      </c>
      <c r="I1287" s="26" t="s">
        <v>2834</v>
      </c>
      <c r="J1287" s="26" t="s">
        <v>2971</v>
      </c>
      <c r="K1287" s="71" t="s">
        <v>2972</v>
      </c>
      <c r="L1287" s="26" t="s">
        <v>128</v>
      </c>
      <c r="M1287" s="102" t="s">
        <v>2836</v>
      </c>
      <c r="N1287" s="26" t="s">
        <v>1328</v>
      </c>
      <c r="O1287" s="26" t="s">
        <v>2837</v>
      </c>
      <c r="P1287" s="26" t="s">
        <v>457</v>
      </c>
      <c r="Q1287" s="97">
        <f>IFERROR(INDEX(BP:BP, MATCH(R1287, BN:BN, 0)), "")</f>
        <v>1</v>
      </c>
      <c r="R1287" s="26" t="s">
        <v>2852</v>
      </c>
      <c r="S1287" s="26" t="s">
        <v>132</v>
      </c>
      <c r="T1287" s="117" t="s">
        <v>2853</v>
      </c>
      <c r="U1287" s="26" t="s">
        <v>22</v>
      </c>
      <c r="V1287" s="26" t="s">
        <v>2973</v>
      </c>
      <c r="W1287" s="26" t="s">
        <v>22</v>
      </c>
      <c r="X1287" s="26" t="s">
        <v>22</v>
      </c>
      <c r="Y1287" s="26"/>
      <c r="Z1287" s="26" t="s">
        <v>22</v>
      </c>
      <c r="AA1287" s="26" t="s">
        <v>22</v>
      </c>
      <c r="AB1287" s="4" t="s">
        <v>22</v>
      </c>
      <c r="AC1287" s="4" t="s">
        <v>22</v>
      </c>
      <c r="BN1287" s="36"/>
    </row>
    <row r="1288" spans="1:66" s="38" customFormat="1" ht="31.8" customHeight="1" x14ac:dyDescent="0.3">
      <c r="A1288" s="56">
        <v>17</v>
      </c>
      <c r="B1288" s="59" t="s">
        <v>3716</v>
      </c>
      <c r="C1288" s="26" t="s">
        <v>2830</v>
      </c>
      <c r="D1288" s="26" t="s">
        <v>2831</v>
      </c>
      <c r="E1288" s="26">
        <v>101084297</v>
      </c>
      <c r="F1288" s="70">
        <v>44866</v>
      </c>
      <c r="G1288" s="70">
        <v>46142</v>
      </c>
      <c r="H1288" s="70" t="s">
        <v>2833</v>
      </c>
      <c r="I1288" s="26" t="s">
        <v>2834</v>
      </c>
      <c r="J1288" s="26" t="s">
        <v>2971</v>
      </c>
      <c r="K1288" s="71" t="s">
        <v>2972</v>
      </c>
      <c r="L1288" s="26" t="s">
        <v>128</v>
      </c>
      <c r="M1288" s="102" t="s">
        <v>2836</v>
      </c>
      <c r="N1288" s="26" t="s">
        <v>1328</v>
      </c>
      <c r="O1288" s="26" t="s">
        <v>2837</v>
      </c>
      <c r="P1288" s="26" t="s">
        <v>457</v>
      </c>
      <c r="Q1288" s="97">
        <f>IFERROR(INDEX(BP:BP, MATCH(R1288, BN:BN, 0)), "")</f>
        <v>1</v>
      </c>
      <c r="R1288" s="26" t="s">
        <v>108</v>
      </c>
      <c r="S1288" s="26" t="s">
        <v>61</v>
      </c>
      <c r="T1288" s="117" t="s">
        <v>2854</v>
      </c>
      <c r="U1288" s="26" t="s">
        <v>22</v>
      </c>
      <c r="V1288" s="26" t="s">
        <v>2973</v>
      </c>
      <c r="W1288" s="26" t="s">
        <v>22</v>
      </c>
      <c r="X1288" s="26" t="s">
        <v>22</v>
      </c>
      <c r="Y1288" s="26"/>
      <c r="Z1288" s="26" t="s">
        <v>22</v>
      </c>
      <c r="AA1288" s="26" t="s">
        <v>22</v>
      </c>
      <c r="AB1288" s="4" t="s">
        <v>22</v>
      </c>
      <c r="AC1288" s="4" t="s">
        <v>22</v>
      </c>
      <c r="BN1288" s="36"/>
    </row>
    <row r="1289" spans="1:66" s="38" customFormat="1" ht="31.8" customHeight="1" x14ac:dyDescent="0.3">
      <c r="A1289" s="56">
        <v>17</v>
      </c>
      <c r="B1289" s="59" t="s">
        <v>3716</v>
      </c>
      <c r="C1289" s="26" t="s">
        <v>2830</v>
      </c>
      <c r="D1289" s="26" t="s">
        <v>2831</v>
      </c>
      <c r="E1289" s="26">
        <v>101084297</v>
      </c>
      <c r="F1289" s="70">
        <v>44866</v>
      </c>
      <c r="G1289" s="70">
        <v>46142</v>
      </c>
      <c r="H1289" s="70" t="s">
        <v>2833</v>
      </c>
      <c r="I1289" s="26" t="s">
        <v>2834</v>
      </c>
      <c r="J1289" s="26" t="s">
        <v>2971</v>
      </c>
      <c r="K1289" s="71" t="s">
        <v>2972</v>
      </c>
      <c r="L1289" s="26" t="s">
        <v>128</v>
      </c>
      <c r="M1289" s="102" t="s">
        <v>2836</v>
      </c>
      <c r="N1289" s="26" t="s">
        <v>1328</v>
      </c>
      <c r="O1289" s="26" t="s">
        <v>2837</v>
      </c>
      <c r="P1289" s="26" t="s">
        <v>457</v>
      </c>
      <c r="Q1289" s="97">
        <f>IFERROR(INDEX(BP:BP, MATCH(R1289, BN:BN, 0)), "")</f>
        <v>1</v>
      </c>
      <c r="R1289" s="26" t="s">
        <v>2865</v>
      </c>
      <c r="S1289" s="26" t="s">
        <v>110</v>
      </c>
      <c r="T1289" s="117" t="s">
        <v>2866</v>
      </c>
      <c r="U1289" s="26" t="s">
        <v>22</v>
      </c>
      <c r="V1289" s="26" t="s">
        <v>2973</v>
      </c>
      <c r="W1289" s="26" t="s">
        <v>22</v>
      </c>
      <c r="X1289" s="26" t="s">
        <v>22</v>
      </c>
      <c r="Y1289" s="26"/>
      <c r="Z1289" s="26" t="s">
        <v>22</v>
      </c>
      <c r="AA1289" s="26" t="s">
        <v>22</v>
      </c>
      <c r="AB1289" s="4" t="s">
        <v>22</v>
      </c>
      <c r="AC1289" s="4" t="s">
        <v>22</v>
      </c>
      <c r="BN1289" s="36"/>
    </row>
    <row r="1290" spans="1:66" s="38" customFormat="1" ht="31.8" customHeight="1" x14ac:dyDescent="0.3">
      <c r="A1290" s="84">
        <v>17</v>
      </c>
      <c r="B1290" s="1" t="s">
        <v>3793</v>
      </c>
      <c r="C1290" s="1" t="s">
        <v>4209</v>
      </c>
      <c r="D1290" s="1" t="s">
        <v>3759</v>
      </c>
      <c r="E1290" s="1">
        <v>101070351</v>
      </c>
      <c r="F1290" s="21">
        <v>44835</v>
      </c>
      <c r="G1290" s="21">
        <v>45930</v>
      </c>
      <c r="H1290" s="21" t="s">
        <v>3826</v>
      </c>
      <c r="I1290" s="1" t="s">
        <v>4210</v>
      </c>
      <c r="J1290" s="1" t="s">
        <v>4210</v>
      </c>
      <c r="K1290" s="1" t="s">
        <v>4212</v>
      </c>
      <c r="L1290" s="1" t="s">
        <v>3830</v>
      </c>
      <c r="M1290" s="102" t="s">
        <v>4213</v>
      </c>
      <c r="N1290" s="1" t="s">
        <v>4214</v>
      </c>
      <c r="O1290" s="1" t="s">
        <v>4208</v>
      </c>
      <c r="P1290" s="1" t="s">
        <v>457</v>
      </c>
      <c r="Q1290" s="97">
        <f>IFERROR(INDEX(BP:BP, MATCH(R1290, BN:BN, 0)), "")</f>
        <v>1</v>
      </c>
      <c r="R1290" s="1" t="s">
        <v>4218</v>
      </c>
      <c r="S1290" s="1" t="s">
        <v>38</v>
      </c>
      <c r="T1290" s="84" t="s">
        <v>4219</v>
      </c>
      <c r="U1290" s="26" t="s">
        <v>22</v>
      </c>
      <c r="V1290" s="1" t="s">
        <v>22</v>
      </c>
      <c r="W1290" s="26" t="s">
        <v>22</v>
      </c>
      <c r="X1290" s="10" t="s">
        <v>22</v>
      </c>
      <c r="Y1290" s="10" t="s">
        <v>22</v>
      </c>
      <c r="Z1290" s="26" t="s">
        <v>22</v>
      </c>
      <c r="AA1290" s="26" t="s">
        <v>22</v>
      </c>
      <c r="AB1290" s="4" t="s">
        <v>22</v>
      </c>
      <c r="AC1290" s="4" t="s">
        <v>22</v>
      </c>
      <c r="BN1290" s="36"/>
    </row>
    <row r="1291" spans="1:66" ht="31.8" customHeight="1" x14ac:dyDescent="0.3">
      <c r="A1291" s="84">
        <v>17</v>
      </c>
      <c r="B1291" s="1" t="s">
        <v>3793</v>
      </c>
      <c r="C1291" s="1" t="s">
        <v>4209</v>
      </c>
      <c r="D1291" s="1" t="s">
        <v>3759</v>
      </c>
      <c r="E1291" s="1">
        <v>101070351</v>
      </c>
      <c r="F1291" s="21">
        <v>44835</v>
      </c>
      <c r="G1291" s="21">
        <v>45930</v>
      </c>
      <c r="H1291" s="21" t="s">
        <v>3826</v>
      </c>
      <c r="I1291" s="1" t="s">
        <v>4210</v>
      </c>
      <c r="J1291" s="1" t="s">
        <v>4210</v>
      </c>
      <c r="K1291" s="1" t="s">
        <v>4212</v>
      </c>
      <c r="L1291" s="1" t="s">
        <v>3830</v>
      </c>
      <c r="M1291" s="102" t="s">
        <v>4213</v>
      </c>
      <c r="N1291" s="1" t="s">
        <v>4214</v>
      </c>
      <c r="O1291" s="1" t="s">
        <v>4208</v>
      </c>
      <c r="P1291" s="1" t="s">
        <v>457</v>
      </c>
      <c r="Q1291" s="97">
        <f>IFERROR(INDEX(BP:BP, MATCH(R1291, BN:BN, 0)), "")</f>
        <v>1</v>
      </c>
      <c r="R1291" s="1" t="s">
        <v>4220</v>
      </c>
      <c r="S1291" s="1" t="s">
        <v>338</v>
      </c>
      <c r="T1291" s="84" t="s">
        <v>4221</v>
      </c>
      <c r="U1291" s="26" t="s">
        <v>22</v>
      </c>
      <c r="V1291" s="1" t="s">
        <v>22</v>
      </c>
      <c r="W1291" s="26" t="s">
        <v>22</v>
      </c>
      <c r="X1291" s="10" t="s">
        <v>22</v>
      </c>
      <c r="Y1291" s="10" t="s">
        <v>22</v>
      </c>
      <c r="Z1291" s="26" t="s">
        <v>22</v>
      </c>
      <c r="AA1291" s="26" t="s">
        <v>22</v>
      </c>
      <c r="AB1291" s="1" t="s">
        <v>22</v>
      </c>
      <c r="AC1291" s="4" t="s">
        <v>22</v>
      </c>
      <c r="BN1291" s="10"/>
    </row>
    <row r="1292" spans="1:66" ht="31.8" customHeight="1" x14ac:dyDescent="0.3">
      <c r="A1292" s="84">
        <v>17</v>
      </c>
      <c r="B1292" s="1" t="s">
        <v>3793</v>
      </c>
      <c r="C1292" s="1" t="s">
        <v>4209</v>
      </c>
      <c r="D1292" s="1" t="s">
        <v>3759</v>
      </c>
      <c r="E1292" s="1">
        <v>101070351</v>
      </c>
      <c r="F1292" s="21">
        <v>44835</v>
      </c>
      <c r="G1292" s="21">
        <v>45930</v>
      </c>
      <c r="H1292" s="21" t="s">
        <v>3826</v>
      </c>
      <c r="I1292" s="1" t="s">
        <v>4210</v>
      </c>
      <c r="J1292" s="1" t="s">
        <v>4210</v>
      </c>
      <c r="K1292" s="1" t="s">
        <v>4212</v>
      </c>
      <c r="L1292" s="1" t="s">
        <v>3830</v>
      </c>
      <c r="M1292" s="102" t="s">
        <v>4213</v>
      </c>
      <c r="N1292" s="1" t="s">
        <v>4214</v>
      </c>
      <c r="O1292" s="1" t="s">
        <v>4208</v>
      </c>
      <c r="P1292" s="1" t="s">
        <v>1351</v>
      </c>
      <c r="Q1292" s="97">
        <f>IFERROR(INDEX(BP:BP, MATCH(R1292, BN:BN, 0)), "")</f>
        <v>1</v>
      </c>
      <c r="R1292" s="1" t="s">
        <v>4226</v>
      </c>
      <c r="S1292" s="1" t="s">
        <v>449</v>
      </c>
      <c r="T1292" s="84" t="s">
        <v>2970</v>
      </c>
      <c r="U1292" s="26" t="s">
        <v>22</v>
      </c>
      <c r="V1292" s="1" t="s">
        <v>22</v>
      </c>
      <c r="W1292" s="26" t="s">
        <v>22</v>
      </c>
      <c r="X1292" s="10" t="s">
        <v>22</v>
      </c>
      <c r="Y1292" s="10" t="s">
        <v>22</v>
      </c>
      <c r="Z1292" s="26" t="s">
        <v>22</v>
      </c>
      <c r="AA1292" s="26" t="s">
        <v>22</v>
      </c>
      <c r="AB1292" s="4" t="s">
        <v>22</v>
      </c>
      <c r="AC1292" s="4" t="s">
        <v>22</v>
      </c>
      <c r="BN1292" s="10"/>
    </row>
    <row r="1293" spans="1:66" ht="31.8" customHeight="1" x14ac:dyDescent="0.3">
      <c r="A1293" s="84">
        <v>17</v>
      </c>
      <c r="B1293" s="1" t="s">
        <v>3793</v>
      </c>
      <c r="C1293" s="1" t="s">
        <v>4209</v>
      </c>
      <c r="D1293" s="1" t="s">
        <v>3759</v>
      </c>
      <c r="E1293" s="1">
        <v>101070351</v>
      </c>
      <c r="F1293" s="21">
        <v>44835</v>
      </c>
      <c r="G1293" s="21">
        <v>45930</v>
      </c>
      <c r="H1293" s="21" t="s">
        <v>3826</v>
      </c>
      <c r="I1293" s="1" t="s">
        <v>4210</v>
      </c>
      <c r="J1293" s="1" t="s">
        <v>4210</v>
      </c>
      <c r="K1293" s="1" t="s">
        <v>4212</v>
      </c>
      <c r="L1293" s="1" t="s">
        <v>3830</v>
      </c>
      <c r="M1293" s="102" t="s">
        <v>4213</v>
      </c>
      <c r="N1293" s="1" t="s">
        <v>4214</v>
      </c>
      <c r="O1293" s="1" t="s">
        <v>4208</v>
      </c>
      <c r="P1293" s="1" t="s">
        <v>457</v>
      </c>
      <c r="Q1293" s="97">
        <f>IFERROR(INDEX(BP:BP, MATCH(R1293, BN:BN, 0)), "")</f>
        <v>1</v>
      </c>
      <c r="R1293" s="1" t="s">
        <v>4222</v>
      </c>
      <c r="S1293" s="1" t="s">
        <v>318</v>
      </c>
      <c r="T1293" s="84" t="s">
        <v>4223</v>
      </c>
      <c r="U1293" s="26" t="s">
        <v>22</v>
      </c>
      <c r="V1293" s="1" t="s">
        <v>22</v>
      </c>
      <c r="W1293" s="26" t="s">
        <v>22</v>
      </c>
      <c r="X1293" s="10" t="s">
        <v>22</v>
      </c>
      <c r="Y1293" s="10" t="s">
        <v>22</v>
      </c>
      <c r="Z1293" s="26" t="s">
        <v>22</v>
      </c>
      <c r="AA1293" s="26" t="s">
        <v>22</v>
      </c>
      <c r="AB1293" s="4" t="s">
        <v>22</v>
      </c>
      <c r="AC1293" s="4" t="s">
        <v>22</v>
      </c>
      <c r="BN1293" s="10"/>
    </row>
    <row r="1294" spans="1:66" ht="31.8" customHeight="1" x14ac:dyDescent="0.3">
      <c r="A1294" s="84">
        <v>17</v>
      </c>
      <c r="B1294" s="1" t="s">
        <v>3793</v>
      </c>
      <c r="C1294" s="1" t="s">
        <v>4209</v>
      </c>
      <c r="D1294" s="1" t="s">
        <v>3759</v>
      </c>
      <c r="E1294" s="1">
        <v>101070351</v>
      </c>
      <c r="F1294" s="21">
        <v>44835</v>
      </c>
      <c r="G1294" s="21">
        <v>45930</v>
      </c>
      <c r="H1294" s="21" t="s">
        <v>3826</v>
      </c>
      <c r="I1294" s="1" t="s">
        <v>4210</v>
      </c>
      <c r="J1294" s="1" t="s">
        <v>4210</v>
      </c>
      <c r="K1294" s="1" t="s">
        <v>4212</v>
      </c>
      <c r="L1294" s="1" t="s">
        <v>3830</v>
      </c>
      <c r="M1294" s="102" t="s">
        <v>4213</v>
      </c>
      <c r="N1294" s="1" t="s">
        <v>4214</v>
      </c>
      <c r="O1294" s="1" t="s">
        <v>4208</v>
      </c>
      <c r="P1294" s="1" t="s">
        <v>1351</v>
      </c>
      <c r="Q1294" s="97">
        <f>IFERROR(INDEX(BP:BP, MATCH(R1294, BN:BN, 0)), "")</f>
        <v>1</v>
      </c>
      <c r="R1294" s="1" t="s">
        <v>4227</v>
      </c>
      <c r="S1294" s="1" t="s">
        <v>867</v>
      </c>
      <c r="T1294" s="84" t="s">
        <v>2970</v>
      </c>
      <c r="U1294" s="26" t="s">
        <v>22</v>
      </c>
      <c r="V1294" s="1" t="s">
        <v>22</v>
      </c>
      <c r="W1294" s="26" t="s">
        <v>22</v>
      </c>
      <c r="X1294" s="10" t="s">
        <v>22</v>
      </c>
      <c r="Y1294" s="10" t="s">
        <v>22</v>
      </c>
      <c r="Z1294" s="26" t="s">
        <v>22</v>
      </c>
      <c r="AA1294" s="26" t="s">
        <v>22</v>
      </c>
      <c r="AB1294" s="4" t="s">
        <v>22</v>
      </c>
      <c r="AC1294" s="4" t="s">
        <v>22</v>
      </c>
      <c r="BN1294" s="10"/>
    </row>
    <row r="1295" spans="1:66" ht="31.8" customHeight="1" x14ac:dyDescent="0.3">
      <c r="A1295" s="84">
        <v>17</v>
      </c>
      <c r="B1295" s="1" t="s">
        <v>3793</v>
      </c>
      <c r="C1295" s="1" t="s">
        <v>4209</v>
      </c>
      <c r="D1295" s="1" t="s">
        <v>3759</v>
      </c>
      <c r="E1295" s="1">
        <v>101070351</v>
      </c>
      <c r="F1295" s="21">
        <v>44835</v>
      </c>
      <c r="G1295" s="21">
        <v>45930</v>
      </c>
      <c r="H1295" s="21" t="s">
        <v>3826</v>
      </c>
      <c r="I1295" s="1" t="s">
        <v>4210</v>
      </c>
      <c r="J1295" s="1" t="s">
        <v>4210</v>
      </c>
      <c r="K1295" s="1" t="s">
        <v>4212</v>
      </c>
      <c r="L1295" s="1" t="s">
        <v>3830</v>
      </c>
      <c r="M1295" s="102" t="s">
        <v>4213</v>
      </c>
      <c r="N1295" s="1" t="s">
        <v>4214</v>
      </c>
      <c r="O1295" s="1" t="s">
        <v>4208</v>
      </c>
      <c r="P1295" s="1" t="s">
        <v>457</v>
      </c>
      <c r="Q1295" s="97">
        <f>IFERROR(INDEX(BP:BP, MATCH(R1295, BN:BN, 0)), "")</f>
        <v>1</v>
      </c>
      <c r="R1295" s="1" t="s">
        <v>4224</v>
      </c>
      <c r="S1295" s="1" t="s">
        <v>318</v>
      </c>
      <c r="T1295" s="84" t="s">
        <v>4225</v>
      </c>
      <c r="U1295" s="26" t="s">
        <v>22</v>
      </c>
      <c r="V1295" s="1" t="s">
        <v>22</v>
      </c>
      <c r="W1295" s="26" t="s">
        <v>22</v>
      </c>
      <c r="X1295" s="10" t="s">
        <v>22</v>
      </c>
      <c r="Y1295" s="10" t="s">
        <v>22</v>
      </c>
      <c r="Z1295" s="26" t="s">
        <v>22</v>
      </c>
      <c r="AA1295" s="26" t="s">
        <v>22</v>
      </c>
      <c r="AB1295" s="4" t="s">
        <v>22</v>
      </c>
      <c r="AC1295" s="4" t="s">
        <v>22</v>
      </c>
      <c r="BN1295" s="10"/>
    </row>
    <row r="1296" spans="1:66" ht="31.8" customHeight="1" x14ac:dyDescent="0.3">
      <c r="A1296" s="84">
        <v>17</v>
      </c>
      <c r="B1296" s="1" t="s">
        <v>3793</v>
      </c>
      <c r="C1296" s="1" t="s">
        <v>4209</v>
      </c>
      <c r="D1296" s="1" t="s">
        <v>3759</v>
      </c>
      <c r="E1296" s="1">
        <v>101070351</v>
      </c>
      <c r="F1296" s="21">
        <v>44835</v>
      </c>
      <c r="G1296" s="21">
        <v>45930</v>
      </c>
      <c r="H1296" s="21" t="s">
        <v>3826</v>
      </c>
      <c r="I1296" s="1" t="s">
        <v>4210</v>
      </c>
      <c r="J1296" s="1" t="s">
        <v>4210</v>
      </c>
      <c r="K1296" s="1" t="s">
        <v>4212</v>
      </c>
      <c r="L1296" s="1" t="s">
        <v>3830</v>
      </c>
      <c r="M1296" s="102" t="s">
        <v>4213</v>
      </c>
      <c r="N1296" s="1" t="s">
        <v>4214</v>
      </c>
      <c r="O1296" s="1" t="s">
        <v>4208</v>
      </c>
      <c r="P1296" s="1" t="s">
        <v>457</v>
      </c>
      <c r="Q1296" s="97">
        <f>IFERROR(INDEX(BP:BP, MATCH(R1296, BN:BN, 0)), "")</f>
        <v>1</v>
      </c>
      <c r="R1296" s="1" t="s">
        <v>4216</v>
      </c>
      <c r="S1296" s="1" t="s">
        <v>38</v>
      </c>
      <c r="T1296" s="84" t="s">
        <v>4217</v>
      </c>
      <c r="U1296" s="26" t="s">
        <v>22</v>
      </c>
      <c r="V1296" s="1" t="s">
        <v>22</v>
      </c>
      <c r="W1296" s="26" t="s">
        <v>22</v>
      </c>
      <c r="X1296" s="10" t="s">
        <v>22</v>
      </c>
      <c r="Y1296" s="10" t="s">
        <v>22</v>
      </c>
      <c r="Z1296" s="26" t="s">
        <v>22</v>
      </c>
      <c r="AA1296" s="26" t="s">
        <v>22</v>
      </c>
      <c r="AB1296" s="4" t="s">
        <v>22</v>
      </c>
      <c r="AC1296" s="4" t="s">
        <v>22</v>
      </c>
      <c r="BN1296" s="10"/>
    </row>
    <row r="1297" spans="1:66" ht="31.8" customHeight="1" x14ac:dyDescent="0.3">
      <c r="A1297" s="84">
        <v>17</v>
      </c>
      <c r="B1297" s="1" t="s">
        <v>3793</v>
      </c>
      <c r="C1297" s="1" t="s">
        <v>4209</v>
      </c>
      <c r="D1297" s="1" t="s">
        <v>3759</v>
      </c>
      <c r="E1297" s="1">
        <v>101070351</v>
      </c>
      <c r="F1297" s="21">
        <v>44835</v>
      </c>
      <c r="G1297" s="21">
        <v>45930</v>
      </c>
      <c r="H1297" s="21" t="s">
        <v>3826</v>
      </c>
      <c r="I1297" s="1" t="s">
        <v>4210</v>
      </c>
      <c r="J1297" s="1" t="s">
        <v>4210</v>
      </c>
      <c r="K1297" s="1" t="s">
        <v>4212</v>
      </c>
      <c r="L1297" s="1" t="s">
        <v>3830</v>
      </c>
      <c r="M1297" s="102" t="s">
        <v>4213</v>
      </c>
      <c r="N1297" s="1" t="s">
        <v>4214</v>
      </c>
      <c r="O1297" s="1" t="s">
        <v>4208</v>
      </c>
      <c r="P1297" s="1" t="s">
        <v>679</v>
      </c>
      <c r="Q1297" s="97">
        <f>IFERROR(INDEX(BP:BP, MATCH(R1297, BN:BN, 0)), "")</f>
        <v>1</v>
      </c>
      <c r="R1297" s="1" t="s">
        <v>4211</v>
      </c>
      <c r="S1297" s="1" t="s">
        <v>318</v>
      </c>
      <c r="T1297" s="84" t="s">
        <v>4215</v>
      </c>
      <c r="U1297" s="1" t="s">
        <v>4240</v>
      </c>
      <c r="V1297" s="1" t="s">
        <v>4241</v>
      </c>
      <c r="W1297" s="1" t="s">
        <v>4237</v>
      </c>
      <c r="X1297" s="1" t="s">
        <v>408</v>
      </c>
      <c r="Y1297" s="1" t="s">
        <v>4238</v>
      </c>
      <c r="Z1297" s="1">
        <v>390522523528</v>
      </c>
      <c r="AA1297" s="26" t="s">
        <v>22</v>
      </c>
      <c r="AB1297" s="4" t="s">
        <v>4239</v>
      </c>
      <c r="AC1297" s="4" t="s">
        <v>22</v>
      </c>
      <c r="BN1297" s="10"/>
    </row>
    <row r="1298" spans="1:66" ht="31.8" customHeight="1" x14ac:dyDescent="0.3">
      <c r="A1298" s="58">
        <v>16</v>
      </c>
      <c r="B1298" s="57" t="s">
        <v>3714</v>
      </c>
      <c r="C1298" s="1" t="s">
        <v>2635</v>
      </c>
      <c r="D1298" s="1" t="s">
        <v>2636</v>
      </c>
      <c r="E1298" s="1">
        <v>101075499</v>
      </c>
      <c r="F1298" s="21">
        <v>44805</v>
      </c>
      <c r="G1298" s="21">
        <v>45900</v>
      </c>
      <c r="H1298" s="1" t="s">
        <v>22</v>
      </c>
      <c r="I1298" s="1" t="s">
        <v>2637</v>
      </c>
      <c r="J1298" s="1" t="s">
        <v>22</v>
      </c>
      <c r="K1298" s="1" t="s">
        <v>22</v>
      </c>
      <c r="L1298" s="1" t="s">
        <v>128</v>
      </c>
      <c r="M1298" s="102" t="s">
        <v>2638</v>
      </c>
      <c r="N1298" s="1" t="s">
        <v>2639</v>
      </c>
      <c r="O1298" s="1" t="s">
        <v>2640</v>
      </c>
      <c r="P1298" s="1" t="s">
        <v>679</v>
      </c>
      <c r="Q1298" s="97">
        <f>IFERROR(INDEX(BP:BP, MATCH(R1298, BN:BN, 0)), "")</f>
        <v>1</v>
      </c>
      <c r="R1298" s="1" t="s">
        <v>2641</v>
      </c>
      <c r="S1298" s="1" t="s">
        <v>61</v>
      </c>
      <c r="T1298" s="84" t="s">
        <v>2637</v>
      </c>
      <c r="U1298" s="1" t="s">
        <v>2642</v>
      </c>
      <c r="V1298" s="1" t="s">
        <v>22</v>
      </c>
      <c r="W1298" s="1" t="s">
        <v>2643</v>
      </c>
      <c r="X1298" s="1" t="s">
        <v>683</v>
      </c>
      <c r="Y1298" s="1" t="s">
        <v>2644</v>
      </c>
      <c r="Z1298" s="1" t="s">
        <v>2645</v>
      </c>
      <c r="AA1298" s="1" t="s">
        <v>2646</v>
      </c>
      <c r="AB1298" s="4" t="s">
        <v>22</v>
      </c>
      <c r="AC1298" s="4" t="s">
        <v>22</v>
      </c>
      <c r="BN1298" s="10"/>
    </row>
    <row r="1299" spans="1:66" ht="31.8" customHeight="1" x14ac:dyDescent="0.3">
      <c r="A1299" s="58">
        <v>16</v>
      </c>
      <c r="B1299" s="57" t="s">
        <v>3714</v>
      </c>
      <c r="C1299" s="1" t="s">
        <v>2635</v>
      </c>
      <c r="D1299" s="1" t="s">
        <v>2636</v>
      </c>
      <c r="E1299" s="1">
        <v>101075499</v>
      </c>
      <c r="F1299" s="21">
        <v>44805</v>
      </c>
      <c r="G1299" s="21">
        <v>45900</v>
      </c>
      <c r="H1299" s="1" t="s">
        <v>22</v>
      </c>
      <c r="I1299" s="1" t="s">
        <v>2637</v>
      </c>
      <c r="J1299" s="1" t="s">
        <v>22</v>
      </c>
      <c r="K1299" s="1" t="s">
        <v>22</v>
      </c>
      <c r="L1299" s="1" t="s">
        <v>128</v>
      </c>
      <c r="M1299" s="102" t="s">
        <v>2638</v>
      </c>
      <c r="N1299" s="1" t="s">
        <v>2639</v>
      </c>
      <c r="O1299" s="1" t="s">
        <v>2640</v>
      </c>
      <c r="P1299" s="1" t="s">
        <v>679</v>
      </c>
      <c r="Q1299" s="97">
        <f>IFERROR(INDEX(BP:BP, MATCH(R1299, BN:BN, 0)), "")</f>
        <v>1</v>
      </c>
      <c r="R1299" s="1" t="s">
        <v>2641</v>
      </c>
      <c r="S1299" s="1" t="s">
        <v>61</v>
      </c>
      <c r="T1299" s="84" t="s">
        <v>2637</v>
      </c>
      <c r="U1299" s="1" t="s">
        <v>2642</v>
      </c>
      <c r="V1299" s="1" t="s">
        <v>22</v>
      </c>
      <c r="W1299" s="1" t="s">
        <v>2647</v>
      </c>
      <c r="X1299" s="1" t="s">
        <v>1975</v>
      </c>
      <c r="Y1299" s="1" t="s">
        <v>2648</v>
      </c>
      <c r="Z1299" s="3" t="s">
        <v>2649</v>
      </c>
      <c r="AA1299" s="1" t="s">
        <v>22</v>
      </c>
      <c r="AB1299" s="4" t="s">
        <v>22</v>
      </c>
      <c r="AC1299" s="4" t="s">
        <v>22</v>
      </c>
      <c r="BN1299" s="10"/>
    </row>
    <row r="1300" spans="1:66" ht="31.8" customHeight="1" x14ac:dyDescent="0.3">
      <c r="A1300" s="58">
        <v>16</v>
      </c>
      <c r="B1300" s="57" t="s">
        <v>3714</v>
      </c>
      <c r="C1300" s="1" t="s">
        <v>2650</v>
      </c>
      <c r="D1300" s="1" t="s">
        <v>2651</v>
      </c>
      <c r="E1300" s="1">
        <v>842231</v>
      </c>
      <c r="F1300" s="21">
        <v>43540</v>
      </c>
      <c r="G1300" s="21">
        <v>44635</v>
      </c>
      <c r="H1300" s="1" t="s">
        <v>22</v>
      </c>
      <c r="I1300" s="1" t="s">
        <v>2652</v>
      </c>
      <c r="J1300" s="1" t="s">
        <v>22</v>
      </c>
      <c r="K1300" s="1" t="s">
        <v>22</v>
      </c>
      <c r="L1300" s="1" t="s">
        <v>1219</v>
      </c>
      <c r="M1300" s="102" t="s">
        <v>2653</v>
      </c>
      <c r="N1300" s="1" t="s">
        <v>1221</v>
      </c>
      <c r="O1300" s="1" t="s">
        <v>2654</v>
      </c>
      <c r="P1300" s="1" t="s">
        <v>22</v>
      </c>
      <c r="Q1300" s="97">
        <f>IFERROR(INDEX(BP:BP, MATCH(R1300, BN:BN, 0)), "")</f>
        <v>1</v>
      </c>
      <c r="R1300" s="1" t="s">
        <v>2662</v>
      </c>
      <c r="S1300" s="1" t="s">
        <v>61</v>
      </c>
      <c r="T1300" s="84" t="s">
        <v>2663</v>
      </c>
      <c r="U1300" s="1" t="s">
        <v>22</v>
      </c>
      <c r="V1300" s="1" t="s">
        <v>22</v>
      </c>
      <c r="W1300" s="1" t="s">
        <v>22</v>
      </c>
      <c r="X1300" s="1" t="s">
        <v>22</v>
      </c>
      <c r="Y1300" s="1" t="s">
        <v>22</v>
      </c>
      <c r="Z1300" s="1" t="s">
        <v>22</v>
      </c>
      <c r="AA1300" s="1" t="s">
        <v>22</v>
      </c>
      <c r="AB1300" s="4" t="s">
        <v>22</v>
      </c>
      <c r="AC1300" s="4" t="s">
        <v>22</v>
      </c>
      <c r="BN1300" s="10"/>
    </row>
    <row r="1301" spans="1:66" ht="31.8" customHeight="1" x14ac:dyDescent="0.3">
      <c r="A1301" s="58">
        <v>16</v>
      </c>
      <c r="B1301" s="57" t="s">
        <v>3714</v>
      </c>
      <c r="C1301" s="1" t="s">
        <v>2650</v>
      </c>
      <c r="D1301" s="1" t="s">
        <v>2651</v>
      </c>
      <c r="E1301" s="1">
        <v>842231</v>
      </c>
      <c r="F1301" s="21">
        <v>43540</v>
      </c>
      <c r="G1301" s="21">
        <v>44635</v>
      </c>
      <c r="H1301" s="1" t="s">
        <v>22</v>
      </c>
      <c r="I1301" s="1" t="s">
        <v>2652</v>
      </c>
      <c r="J1301" s="1" t="s">
        <v>22</v>
      </c>
      <c r="K1301" s="1" t="s">
        <v>22</v>
      </c>
      <c r="L1301" s="1" t="s">
        <v>1219</v>
      </c>
      <c r="M1301" s="102" t="s">
        <v>2653</v>
      </c>
      <c r="N1301" s="1" t="s">
        <v>1221</v>
      </c>
      <c r="O1301" s="1" t="s">
        <v>2654</v>
      </c>
      <c r="P1301" s="1" t="s">
        <v>22</v>
      </c>
      <c r="Q1301" s="97">
        <f>IFERROR(INDEX(BP:BP, MATCH(R1301, BN:BN, 0)), "")</f>
        <v>3</v>
      </c>
      <c r="R1301" s="1" t="s">
        <v>107</v>
      </c>
      <c r="S1301" s="1" t="s">
        <v>38</v>
      </c>
      <c r="T1301" s="84" t="s">
        <v>2659</v>
      </c>
      <c r="U1301" s="1" t="s">
        <v>22</v>
      </c>
      <c r="V1301" s="1" t="s">
        <v>22</v>
      </c>
      <c r="W1301" s="1" t="s">
        <v>22</v>
      </c>
      <c r="X1301" s="1" t="s">
        <v>22</v>
      </c>
      <c r="Y1301" s="1" t="s">
        <v>22</v>
      </c>
      <c r="Z1301" s="1" t="s">
        <v>22</v>
      </c>
      <c r="AA1301" s="1" t="s">
        <v>22</v>
      </c>
      <c r="AB1301" s="4" t="s">
        <v>22</v>
      </c>
      <c r="AC1301" s="4" t="s">
        <v>22</v>
      </c>
      <c r="BN1301" s="10"/>
    </row>
    <row r="1302" spans="1:66" ht="31.8" customHeight="1" x14ac:dyDescent="0.3">
      <c r="A1302" s="58">
        <v>16</v>
      </c>
      <c r="B1302" s="57" t="s">
        <v>3714</v>
      </c>
      <c r="C1302" s="1" t="s">
        <v>2650</v>
      </c>
      <c r="D1302" s="1" t="s">
        <v>2651</v>
      </c>
      <c r="E1302" s="1">
        <v>842231</v>
      </c>
      <c r="F1302" s="21">
        <v>43540</v>
      </c>
      <c r="G1302" s="21">
        <v>44635</v>
      </c>
      <c r="H1302" s="1" t="s">
        <v>22</v>
      </c>
      <c r="I1302" s="1" t="s">
        <v>2652</v>
      </c>
      <c r="J1302" s="1" t="s">
        <v>22</v>
      </c>
      <c r="K1302" s="1" t="s">
        <v>22</v>
      </c>
      <c r="L1302" s="1" t="s">
        <v>1219</v>
      </c>
      <c r="M1302" s="102" t="s">
        <v>2653</v>
      </c>
      <c r="N1302" s="1" t="s">
        <v>1221</v>
      </c>
      <c r="O1302" s="1" t="s">
        <v>2654</v>
      </c>
      <c r="P1302" s="1" t="s">
        <v>679</v>
      </c>
      <c r="Q1302" s="97">
        <f>IFERROR(INDEX(BP:BP, MATCH(R1302, BN:BN, 0)), "")</f>
        <v>1</v>
      </c>
      <c r="R1302" s="1" t="s">
        <v>1336</v>
      </c>
      <c r="S1302" s="1" t="s">
        <v>121</v>
      </c>
      <c r="T1302" s="84" t="s">
        <v>2655</v>
      </c>
      <c r="U1302" s="1" t="s">
        <v>22</v>
      </c>
      <c r="V1302" s="1" t="s">
        <v>22</v>
      </c>
      <c r="W1302" s="1" t="s">
        <v>2656</v>
      </c>
      <c r="X1302" s="1" t="s">
        <v>22</v>
      </c>
      <c r="Y1302" s="1" t="s">
        <v>2657</v>
      </c>
      <c r="Z1302" s="1" t="s">
        <v>22</v>
      </c>
      <c r="AA1302" s="1" t="s">
        <v>22</v>
      </c>
      <c r="AB1302" s="4" t="s">
        <v>22</v>
      </c>
      <c r="AC1302" s="4" t="s">
        <v>22</v>
      </c>
      <c r="BN1302" s="10"/>
    </row>
    <row r="1303" spans="1:66" ht="31.8" customHeight="1" x14ac:dyDescent="0.3">
      <c r="A1303" s="58">
        <v>16</v>
      </c>
      <c r="B1303" s="57" t="s">
        <v>3714</v>
      </c>
      <c r="C1303" s="1" t="s">
        <v>2650</v>
      </c>
      <c r="D1303" s="1" t="s">
        <v>2651</v>
      </c>
      <c r="E1303" s="1">
        <v>842231</v>
      </c>
      <c r="F1303" s="21">
        <v>43540</v>
      </c>
      <c r="G1303" s="21">
        <v>44635</v>
      </c>
      <c r="H1303" s="1" t="s">
        <v>22</v>
      </c>
      <c r="I1303" s="1" t="s">
        <v>2652</v>
      </c>
      <c r="J1303" s="1" t="s">
        <v>22</v>
      </c>
      <c r="K1303" s="1" t="s">
        <v>22</v>
      </c>
      <c r="L1303" s="1" t="s">
        <v>1219</v>
      </c>
      <c r="M1303" s="102" t="s">
        <v>2653</v>
      </c>
      <c r="N1303" s="1" t="s">
        <v>1221</v>
      </c>
      <c r="O1303" s="1" t="s">
        <v>2654</v>
      </c>
      <c r="P1303" s="1" t="s">
        <v>22</v>
      </c>
      <c r="Q1303" s="97">
        <f>IFERROR(INDEX(BP:BP, MATCH(R1303, BN:BN, 0)), "")</f>
        <v>1</v>
      </c>
      <c r="R1303" s="1" t="s">
        <v>1330</v>
      </c>
      <c r="S1303" s="1" t="s">
        <v>132</v>
      </c>
      <c r="T1303" s="84" t="s">
        <v>2661</v>
      </c>
      <c r="U1303" s="1" t="s">
        <v>22</v>
      </c>
      <c r="V1303" s="1" t="s">
        <v>22</v>
      </c>
      <c r="W1303" s="1" t="s">
        <v>22</v>
      </c>
      <c r="X1303" s="1" t="s">
        <v>22</v>
      </c>
      <c r="Y1303" s="1" t="s">
        <v>22</v>
      </c>
      <c r="Z1303" s="1" t="s">
        <v>22</v>
      </c>
      <c r="AA1303" s="1" t="s">
        <v>22</v>
      </c>
      <c r="AB1303" s="1" t="s">
        <v>22</v>
      </c>
      <c r="AC1303" s="4" t="s">
        <v>22</v>
      </c>
      <c r="BN1303" s="1"/>
    </row>
    <row r="1304" spans="1:66" ht="31.8" customHeight="1" x14ac:dyDescent="0.3">
      <c r="A1304" s="58">
        <v>16</v>
      </c>
      <c r="B1304" s="57" t="s">
        <v>3714</v>
      </c>
      <c r="C1304" s="1" t="s">
        <v>2650</v>
      </c>
      <c r="D1304" s="1" t="s">
        <v>2651</v>
      </c>
      <c r="E1304" s="1">
        <v>842231</v>
      </c>
      <c r="F1304" s="21">
        <v>43540</v>
      </c>
      <c r="G1304" s="21">
        <v>44635</v>
      </c>
      <c r="H1304" s="1" t="s">
        <v>22</v>
      </c>
      <c r="I1304" s="1" t="s">
        <v>2652</v>
      </c>
      <c r="J1304" s="1" t="s">
        <v>22</v>
      </c>
      <c r="K1304" s="1" t="s">
        <v>22</v>
      </c>
      <c r="L1304" s="1" t="s">
        <v>1219</v>
      </c>
      <c r="M1304" s="102" t="s">
        <v>2653</v>
      </c>
      <c r="N1304" s="1" t="s">
        <v>1221</v>
      </c>
      <c r="O1304" s="1" t="s">
        <v>2654</v>
      </c>
      <c r="P1304" s="1" t="s">
        <v>22</v>
      </c>
      <c r="Q1304" s="97">
        <f>IFERROR(INDEX(BP:BP, MATCH(R1304, BN:BN, 0)), "")</f>
        <v>1</v>
      </c>
      <c r="R1304" s="1" t="s">
        <v>2490</v>
      </c>
      <c r="S1304" s="1" t="s">
        <v>110</v>
      </c>
      <c r="T1304" s="84" t="s">
        <v>2658</v>
      </c>
      <c r="U1304" s="1" t="s">
        <v>22</v>
      </c>
      <c r="V1304" s="1" t="s">
        <v>22</v>
      </c>
      <c r="W1304" s="1" t="s">
        <v>22</v>
      </c>
      <c r="X1304" s="1" t="s">
        <v>22</v>
      </c>
      <c r="Y1304" s="1" t="s">
        <v>22</v>
      </c>
      <c r="Z1304" s="1" t="s">
        <v>22</v>
      </c>
      <c r="AA1304" s="1" t="s">
        <v>22</v>
      </c>
      <c r="AB1304" s="1" t="s">
        <v>22</v>
      </c>
      <c r="AC1304" s="4" t="s">
        <v>22</v>
      </c>
      <c r="BN1304" s="93"/>
    </row>
    <row r="1305" spans="1:66" ht="31.8" customHeight="1" x14ac:dyDescent="0.3">
      <c r="A1305" s="58">
        <v>16</v>
      </c>
      <c r="B1305" s="57" t="s">
        <v>3714</v>
      </c>
      <c r="C1305" s="1" t="s">
        <v>2650</v>
      </c>
      <c r="D1305" s="1" t="s">
        <v>2651</v>
      </c>
      <c r="E1305" s="1">
        <v>842231</v>
      </c>
      <c r="F1305" s="21">
        <v>43540</v>
      </c>
      <c r="G1305" s="21">
        <v>44635</v>
      </c>
      <c r="H1305" s="1" t="s">
        <v>22</v>
      </c>
      <c r="I1305" s="1" t="s">
        <v>2652</v>
      </c>
      <c r="J1305" s="1" t="s">
        <v>22</v>
      </c>
      <c r="K1305" s="1" t="s">
        <v>22</v>
      </c>
      <c r="L1305" s="1" t="s">
        <v>1219</v>
      </c>
      <c r="M1305" s="102" t="s">
        <v>2653</v>
      </c>
      <c r="N1305" s="1" t="s">
        <v>1221</v>
      </c>
      <c r="O1305" s="1" t="s">
        <v>2654</v>
      </c>
      <c r="P1305" s="1" t="s">
        <v>22</v>
      </c>
      <c r="Q1305" s="97">
        <f>IFERROR(INDEX(BP:BP, MATCH(R1305, BN:BN, 0)), "")</f>
        <v>1</v>
      </c>
      <c r="R1305" s="1" t="s">
        <v>798</v>
      </c>
      <c r="S1305" s="1" t="s">
        <v>238</v>
      </c>
      <c r="T1305" s="84" t="s">
        <v>2660</v>
      </c>
      <c r="U1305" s="1" t="s">
        <v>22</v>
      </c>
      <c r="V1305" s="1" t="s">
        <v>22</v>
      </c>
      <c r="W1305" s="1" t="s">
        <v>22</v>
      </c>
      <c r="X1305" s="1" t="s">
        <v>22</v>
      </c>
      <c r="Y1305" s="1" t="s">
        <v>22</v>
      </c>
      <c r="Z1305" s="1" t="s">
        <v>22</v>
      </c>
      <c r="AA1305" s="1" t="s">
        <v>22</v>
      </c>
      <c r="AB1305" s="1" t="s">
        <v>22</v>
      </c>
      <c r="AC1305" s="4" t="s">
        <v>22</v>
      </c>
      <c r="BN1305" s="24"/>
    </row>
    <row r="1306" spans="1:66" ht="31.8" customHeight="1" x14ac:dyDescent="0.3">
      <c r="A1306" s="56">
        <v>17</v>
      </c>
      <c r="B1306" s="1" t="s">
        <v>22</v>
      </c>
      <c r="C1306" s="54" t="s">
        <v>3655</v>
      </c>
      <c r="D1306" s="54" t="s">
        <v>3656</v>
      </c>
      <c r="E1306" s="54" t="s">
        <v>3661</v>
      </c>
      <c r="F1306" s="54" t="s">
        <v>3661</v>
      </c>
      <c r="G1306" s="54" t="s">
        <v>3661</v>
      </c>
      <c r="H1306" s="78" t="s">
        <v>3663</v>
      </c>
      <c r="I1306" s="54" t="s">
        <v>3661</v>
      </c>
      <c r="J1306" s="54" t="s">
        <v>3661</v>
      </c>
      <c r="K1306" s="51" t="s">
        <v>3662</v>
      </c>
      <c r="L1306" s="54" t="s">
        <v>3661</v>
      </c>
      <c r="M1306" s="128" t="s">
        <v>3661</v>
      </c>
      <c r="N1306" s="54" t="s">
        <v>3661</v>
      </c>
      <c r="O1306" s="54" t="s">
        <v>3661</v>
      </c>
      <c r="P1306" s="54" t="s">
        <v>3661</v>
      </c>
      <c r="Q1306" s="97">
        <f>IFERROR(INDEX(BP:BP, MATCH(R1306, BN:BN, 0)), "")</f>
        <v>1</v>
      </c>
      <c r="R1306" s="54" t="s">
        <v>3657</v>
      </c>
      <c r="S1306" s="79" t="s">
        <v>318</v>
      </c>
      <c r="T1306" s="56" t="s">
        <v>3661</v>
      </c>
      <c r="U1306" s="26" t="s">
        <v>22</v>
      </c>
      <c r="V1306" s="54" t="s">
        <v>3664</v>
      </c>
      <c r="W1306" s="54" t="s">
        <v>3658</v>
      </c>
      <c r="X1306" s="10" t="s">
        <v>22</v>
      </c>
      <c r="Y1306" s="54" t="s">
        <v>3659</v>
      </c>
      <c r="Z1306" s="54" t="s">
        <v>3660</v>
      </c>
      <c r="AA1306" s="26" t="s">
        <v>22</v>
      </c>
      <c r="AB1306" s="4" t="s">
        <v>22</v>
      </c>
      <c r="AC1306" s="4" t="s">
        <v>22</v>
      </c>
      <c r="BN1306" s="93"/>
    </row>
    <row r="1307" spans="1:66" ht="31.8" customHeight="1" x14ac:dyDescent="0.3">
      <c r="A1307" s="84">
        <v>17</v>
      </c>
      <c r="B1307" s="1" t="s">
        <v>3793</v>
      </c>
      <c r="C1307" s="1" t="s">
        <v>4196</v>
      </c>
      <c r="D1307" s="1" t="s">
        <v>3757</v>
      </c>
      <c r="E1307" s="1">
        <v>101069244</v>
      </c>
      <c r="F1307" s="21">
        <v>44652</v>
      </c>
      <c r="G1307" s="21">
        <v>45199</v>
      </c>
      <c r="H1307" s="21" t="s">
        <v>4197</v>
      </c>
      <c r="I1307" s="1" t="s">
        <v>3661</v>
      </c>
      <c r="J1307" s="1" t="s">
        <v>1000</v>
      </c>
      <c r="K1307" s="1" t="s">
        <v>4198</v>
      </c>
      <c r="L1307" s="1" t="s">
        <v>4200</v>
      </c>
      <c r="M1307" s="102" t="s">
        <v>4201</v>
      </c>
      <c r="N1307" s="1" t="s">
        <v>4202</v>
      </c>
      <c r="O1307" s="1" t="s">
        <v>4195</v>
      </c>
      <c r="P1307" s="1" t="s">
        <v>679</v>
      </c>
      <c r="Q1307" s="97">
        <f>IFERROR(INDEX(BP:BP, MATCH(R1307, BN:BN, 0)), "")</f>
        <v>1</v>
      </c>
      <c r="R1307" s="1" t="s">
        <v>4199</v>
      </c>
      <c r="S1307" s="1" t="s">
        <v>36</v>
      </c>
      <c r="T1307" s="84" t="s">
        <v>1000</v>
      </c>
      <c r="U1307" s="26" t="s">
        <v>22</v>
      </c>
      <c r="V1307" s="1" t="s">
        <v>22</v>
      </c>
      <c r="W1307" s="26" t="s">
        <v>22</v>
      </c>
      <c r="X1307" s="10" t="s">
        <v>22</v>
      </c>
      <c r="Y1307" s="10" t="s">
        <v>22</v>
      </c>
      <c r="Z1307" s="26" t="s">
        <v>22</v>
      </c>
      <c r="AA1307" s="26" t="s">
        <v>22</v>
      </c>
      <c r="AB1307" s="4" t="s">
        <v>22</v>
      </c>
      <c r="AC1307" s="4" t="s">
        <v>22</v>
      </c>
      <c r="BN1307" s="1"/>
    </row>
    <row r="1308" spans="1:66" ht="31.8" customHeight="1" x14ac:dyDescent="0.3">
      <c r="A1308" s="58">
        <v>10</v>
      </c>
      <c r="B1308" s="57" t="s">
        <v>3688</v>
      </c>
      <c r="C1308" s="1" t="s">
        <v>853</v>
      </c>
      <c r="D1308" s="1" t="s">
        <v>854</v>
      </c>
      <c r="E1308" s="1">
        <v>700621</v>
      </c>
      <c r="F1308" s="21">
        <v>42491</v>
      </c>
      <c r="G1308" s="21">
        <v>43585</v>
      </c>
      <c r="H1308" s="1" t="s">
        <v>22</v>
      </c>
      <c r="I1308" s="1" t="s">
        <v>855</v>
      </c>
      <c r="J1308" s="1" t="s">
        <v>22</v>
      </c>
      <c r="K1308" s="1" t="s">
        <v>22</v>
      </c>
      <c r="L1308" s="1" t="s">
        <v>712</v>
      </c>
      <c r="M1308" s="102" t="s">
        <v>856</v>
      </c>
      <c r="N1308" s="1" t="s">
        <v>714</v>
      </c>
      <c r="O1308" s="1" t="s">
        <v>857</v>
      </c>
      <c r="P1308" s="1" t="s">
        <v>457</v>
      </c>
      <c r="Q1308" s="97">
        <f>IFERROR(INDEX(BP:BP, MATCH(R1308, BN:BN, 0)), "")</f>
        <v>1</v>
      </c>
      <c r="R1308" s="1" t="s">
        <v>887</v>
      </c>
      <c r="S1308" s="1" t="s">
        <v>338</v>
      </c>
      <c r="T1308" s="84" t="s">
        <v>888</v>
      </c>
      <c r="U1308" s="1" t="s">
        <v>22</v>
      </c>
      <c r="V1308" s="1" t="s">
        <v>22</v>
      </c>
      <c r="W1308" s="1" t="s">
        <v>22</v>
      </c>
      <c r="X1308" s="1" t="s">
        <v>22</v>
      </c>
      <c r="Y1308" s="1" t="s">
        <v>22</v>
      </c>
      <c r="Z1308" s="1" t="s">
        <v>22</v>
      </c>
      <c r="AA1308" s="1" t="s">
        <v>22</v>
      </c>
      <c r="AB1308" s="4" t="s">
        <v>22</v>
      </c>
      <c r="AC1308" s="4" t="s">
        <v>22</v>
      </c>
      <c r="BN1308" s="93"/>
    </row>
    <row r="1309" spans="1:66" ht="31.8" customHeight="1" x14ac:dyDescent="0.3">
      <c r="A1309" s="58">
        <v>10</v>
      </c>
      <c r="B1309" s="57" t="s">
        <v>3688</v>
      </c>
      <c r="C1309" s="1" t="s">
        <v>853</v>
      </c>
      <c r="D1309" s="1" t="s">
        <v>854</v>
      </c>
      <c r="E1309" s="1">
        <v>700621</v>
      </c>
      <c r="F1309" s="21">
        <v>42491</v>
      </c>
      <c r="G1309" s="21">
        <v>43585</v>
      </c>
      <c r="H1309" s="1" t="s">
        <v>22</v>
      </c>
      <c r="I1309" s="1" t="s">
        <v>855</v>
      </c>
      <c r="J1309" s="1" t="s">
        <v>22</v>
      </c>
      <c r="K1309" s="1" t="s">
        <v>22</v>
      </c>
      <c r="L1309" s="1" t="s">
        <v>712</v>
      </c>
      <c r="M1309" s="102" t="s">
        <v>856</v>
      </c>
      <c r="N1309" s="1" t="s">
        <v>714</v>
      </c>
      <c r="O1309" s="1" t="s">
        <v>857</v>
      </c>
      <c r="P1309" s="1" t="s">
        <v>457</v>
      </c>
      <c r="Q1309" s="97">
        <f>IFERROR(INDEX(BP:BP, MATCH(R1309, BN:BN, 0)), "")</f>
        <v>1</v>
      </c>
      <c r="R1309" s="1" t="s">
        <v>889</v>
      </c>
      <c r="S1309" s="1" t="s">
        <v>740</v>
      </c>
      <c r="T1309" s="84" t="s">
        <v>890</v>
      </c>
      <c r="U1309" s="1" t="s">
        <v>22</v>
      </c>
      <c r="V1309" s="1" t="s">
        <v>22</v>
      </c>
      <c r="W1309" s="1" t="s">
        <v>22</v>
      </c>
      <c r="X1309" s="1" t="s">
        <v>22</v>
      </c>
      <c r="Y1309" s="1" t="s">
        <v>22</v>
      </c>
      <c r="Z1309" s="1" t="s">
        <v>22</v>
      </c>
      <c r="AA1309" s="1" t="s">
        <v>22</v>
      </c>
      <c r="AB1309" s="4" t="s">
        <v>22</v>
      </c>
      <c r="AC1309" s="4" t="s">
        <v>22</v>
      </c>
      <c r="BN1309" s="1"/>
    </row>
    <row r="1310" spans="1:66" ht="31.8" customHeight="1" x14ac:dyDescent="0.3">
      <c r="A1310" s="58">
        <v>10</v>
      </c>
      <c r="B1310" s="57" t="s">
        <v>3688</v>
      </c>
      <c r="C1310" s="1" t="s">
        <v>853</v>
      </c>
      <c r="D1310" s="1" t="s">
        <v>854</v>
      </c>
      <c r="E1310" s="1">
        <v>700621</v>
      </c>
      <c r="F1310" s="21">
        <v>42491</v>
      </c>
      <c r="G1310" s="21">
        <v>43585</v>
      </c>
      <c r="H1310" s="1" t="s">
        <v>22</v>
      </c>
      <c r="I1310" s="1" t="s">
        <v>855</v>
      </c>
      <c r="J1310" s="1" t="s">
        <v>22</v>
      </c>
      <c r="K1310" s="1" t="s">
        <v>22</v>
      </c>
      <c r="L1310" s="1" t="s">
        <v>712</v>
      </c>
      <c r="M1310" s="102" t="s">
        <v>856</v>
      </c>
      <c r="N1310" s="1" t="s">
        <v>714</v>
      </c>
      <c r="O1310" s="1" t="s">
        <v>857</v>
      </c>
      <c r="P1310" s="1" t="s">
        <v>457</v>
      </c>
      <c r="Q1310" s="97">
        <f>IFERROR(INDEX(BP:BP, MATCH(R1310, BN:BN, 0)), "")</f>
        <v>1</v>
      </c>
      <c r="R1310" s="1" t="s">
        <v>895</v>
      </c>
      <c r="S1310" s="1" t="s">
        <v>38</v>
      </c>
      <c r="T1310" s="84" t="s">
        <v>896</v>
      </c>
      <c r="U1310" s="1" t="s">
        <v>22</v>
      </c>
      <c r="V1310" s="1" t="s">
        <v>22</v>
      </c>
      <c r="W1310" s="1" t="s">
        <v>22</v>
      </c>
      <c r="X1310" s="1" t="s">
        <v>22</v>
      </c>
      <c r="Y1310" s="1" t="s">
        <v>22</v>
      </c>
      <c r="Z1310" s="1" t="s">
        <v>22</v>
      </c>
      <c r="AA1310" s="1" t="s">
        <v>22</v>
      </c>
      <c r="AB1310" s="4" t="s">
        <v>22</v>
      </c>
      <c r="AC1310" s="4" t="s">
        <v>22</v>
      </c>
      <c r="BN1310" s="93"/>
    </row>
    <row r="1311" spans="1:66" ht="31.8" customHeight="1" x14ac:dyDescent="0.3">
      <c r="A1311" s="58">
        <v>10</v>
      </c>
      <c r="B1311" s="57" t="s">
        <v>3688</v>
      </c>
      <c r="C1311" s="1" t="s">
        <v>853</v>
      </c>
      <c r="D1311" s="1" t="s">
        <v>854</v>
      </c>
      <c r="E1311" s="1">
        <v>700621</v>
      </c>
      <c r="F1311" s="21">
        <v>42491</v>
      </c>
      <c r="G1311" s="21">
        <v>43585</v>
      </c>
      <c r="H1311" s="1" t="s">
        <v>22</v>
      </c>
      <c r="I1311" s="1" t="s">
        <v>855</v>
      </c>
      <c r="J1311" s="1" t="s">
        <v>22</v>
      </c>
      <c r="K1311" s="1" t="s">
        <v>22</v>
      </c>
      <c r="L1311" s="1" t="s">
        <v>712</v>
      </c>
      <c r="M1311" s="102" t="s">
        <v>856</v>
      </c>
      <c r="N1311" s="1" t="s">
        <v>714</v>
      </c>
      <c r="O1311" s="1" t="s">
        <v>857</v>
      </c>
      <c r="P1311" s="1" t="s">
        <v>457</v>
      </c>
      <c r="Q1311" s="97">
        <f>IFERROR(INDEX(BP:BP, MATCH(R1311, BN:BN, 0)), "")</f>
        <v>1</v>
      </c>
      <c r="R1311" s="1" t="s">
        <v>872</v>
      </c>
      <c r="S1311" s="1" t="s">
        <v>338</v>
      </c>
      <c r="T1311" s="84" t="s">
        <v>873</v>
      </c>
      <c r="U1311" s="1" t="s">
        <v>22</v>
      </c>
      <c r="V1311" s="1" t="s">
        <v>22</v>
      </c>
      <c r="W1311" s="1" t="s">
        <v>22</v>
      </c>
      <c r="X1311" s="1" t="s">
        <v>22</v>
      </c>
      <c r="Y1311" s="1" t="s">
        <v>22</v>
      </c>
      <c r="Z1311" s="1" t="s">
        <v>22</v>
      </c>
      <c r="AA1311" s="1" t="s">
        <v>22</v>
      </c>
      <c r="AB1311" s="4" t="s">
        <v>22</v>
      </c>
      <c r="AC1311" s="4" t="s">
        <v>22</v>
      </c>
      <c r="BN1311" s="1"/>
    </row>
    <row r="1312" spans="1:66" ht="31.8" customHeight="1" x14ac:dyDescent="0.3">
      <c r="A1312" s="58">
        <v>10</v>
      </c>
      <c r="B1312" s="57" t="s">
        <v>3688</v>
      </c>
      <c r="C1312" s="1" t="s">
        <v>853</v>
      </c>
      <c r="D1312" s="1" t="s">
        <v>854</v>
      </c>
      <c r="E1312" s="1">
        <v>700621</v>
      </c>
      <c r="F1312" s="21">
        <v>42491</v>
      </c>
      <c r="G1312" s="21">
        <v>43585</v>
      </c>
      <c r="H1312" s="1" t="s">
        <v>22</v>
      </c>
      <c r="I1312" s="1" t="s">
        <v>855</v>
      </c>
      <c r="J1312" s="1" t="s">
        <v>22</v>
      </c>
      <c r="K1312" s="1" t="s">
        <v>22</v>
      </c>
      <c r="L1312" s="1" t="s">
        <v>712</v>
      </c>
      <c r="M1312" s="102" t="s">
        <v>856</v>
      </c>
      <c r="N1312" s="1" t="s">
        <v>714</v>
      </c>
      <c r="O1312" s="1" t="s">
        <v>857</v>
      </c>
      <c r="P1312" s="1" t="s">
        <v>457</v>
      </c>
      <c r="Q1312" s="97">
        <f>IFERROR(INDEX(BP:BP, MATCH(R1312, BN:BN, 0)), "")</f>
        <v>1</v>
      </c>
      <c r="R1312" s="1" t="s">
        <v>903</v>
      </c>
      <c r="S1312" s="1" t="s">
        <v>867</v>
      </c>
      <c r="T1312" s="116">
        <v>0</v>
      </c>
      <c r="U1312" s="1" t="s">
        <v>22</v>
      </c>
      <c r="V1312" s="1" t="s">
        <v>22</v>
      </c>
      <c r="W1312" s="1" t="s">
        <v>22</v>
      </c>
      <c r="X1312" s="1" t="s">
        <v>22</v>
      </c>
      <c r="Y1312" s="1" t="s">
        <v>22</v>
      </c>
      <c r="Z1312" s="1" t="s">
        <v>22</v>
      </c>
      <c r="AA1312" s="1" t="s">
        <v>22</v>
      </c>
      <c r="AB1312" s="4" t="s">
        <v>22</v>
      </c>
      <c r="AC1312" s="4" t="s">
        <v>22</v>
      </c>
      <c r="BN1312" s="93"/>
    </row>
    <row r="1313" spans="1:66" ht="31.8" customHeight="1" x14ac:dyDescent="0.3">
      <c r="A1313" s="58">
        <v>10</v>
      </c>
      <c r="B1313" s="57" t="s">
        <v>3688</v>
      </c>
      <c r="C1313" s="1" t="s">
        <v>853</v>
      </c>
      <c r="D1313" s="1" t="s">
        <v>854</v>
      </c>
      <c r="E1313" s="1">
        <v>700621</v>
      </c>
      <c r="F1313" s="21">
        <v>42491</v>
      </c>
      <c r="G1313" s="21">
        <v>43585</v>
      </c>
      <c r="H1313" s="1" t="s">
        <v>22</v>
      </c>
      <c r="I1313" s="1" t="s">
        <v>855</v>
      </c>
      <c r="J1313" s="1" t="s">
        <v>22</v>
      </c>
      <c r="K1313" s="1" t="s">
        <v>22</v>
      </c>
      <c r="L1313" s="1" t="s">
        <v>712</v>
      </c>
      <c r="M1313" s="102" t="s">
        <v>856</v>
      </c>
      <c r="N1313" s="1" t="s">
        <v>714</v>
      </c>
      <c r="O1313" s="1" t="s">
        <v>857</v>
      </c>
      <c r="P1313" s="1" t="s">
        <v>457</v>
      </c>
      <c r="Q1313" s="97">
        <f>IFERROR(INDEX(BP:BP, MATCH(R1313, BN:BN, 0)), "")</f>
        <v>1</v>
      </c>
      <c r="R1313" s="1" t="s">
        <v>885</v>
      </c>
      <c r="S1313" s="1" t="s">
        <v>47</v>
      </c>
      <c r="T1313" s="84" t="s">
        <v>886</v>
      </c>
      <c r="U1313" s="1" t="s">
        <v>22</v>
      </c>
      <c r="V1313" s="1" t="s">
        <v>22</v>
      </c>
      <c r="W1313" s="1" t="s">
        <v>22</v>
      </c>
      <c r="X1313" s="1" t="s">
        <v>22</v>
      </c>
      <c r="Y1313" s="1" t="s">
        <v>22</v>
      </c>
      <c r="Z1313" s="1" t="s">
        <v>22</v>
      </c>
      <c r="AA1313" s="1" t="s">
        <v>22</v>
      </c>
      <c r="AB1313" s="4" t="s">
        <v>22</v>
      </c>
      <c r="AC1313" s="4" t="s">
        <v>22</v>
      </c>
      <c r="BN1313" s="1"/>
    </row>
    <row r="1314" spans="1:66" ht="31.8" customHeight="1" x14ac:dyDescent="0.3">
      <c r="A1314" s="58">
        <v>10</v>
      </c>
      <c r="B1314" s="57" t="s">
        <v>3688</v>
      </c>
      <c r="C1314" s="1" t="s">
        <v>853</v>
      </c>
      <c r="D1314" s="1" t="s">
        <v>854</v>
      </c>
      <c r="E1314" s="1">
        <v>700621</v>
      </c>
      <c r="F1314" s="21">
        <v>42491</v>
      </c>
      <c r="G1314" s="21">
        <v>43585</v>
      </c>
      <c r="H1314" s="1" t="s">
        <v>22</v>
      </c>
      <c r="I1314" s="1" t="s">
        <v>855</v>
      </c>
      <c r="J1314" s="1" t="s">
        <v>22</v>
      </c>
      <c r="K1314" s="1" t="s">
        <v>22</v>
      </c>
      <c r="L1314" s="1" t="s">
        <v>712</v>
      </c>
      <c r="M1314" s="102" t="s">
        <v>856</v>
      </c>
      <c r="N1314" s="1" t="s">
        <v>714</v>
      </c>
      <c r="O1314" s="1" t="s">
        <v>857</v>
      </c>
      <c r="P1314" s="1" t="s">
        <v>457</v>
      </c>
      <c r="Q1314" s="97">
        <f>IFERROR(INDEX(BP:BP, MATCH(R1314, BN:BN, 0)), "")</f>
        <v>1</v>
      </c>
      <c r="R1314" s="1" t="s">
        <v>360</v>
      </c>
      <c r="S1314" s="1" t="s">
        <v>38</v>
      </c>
      <c r="T1314" s="84" t="s">
        <v>884</v>
      </c>
      <c r="U1314" s="1" t="s">
        <v>22</v>
      </c>
      <c r="V1314" s="1" t="s">
        <v>22</v>
      </c>
      <c r="W1314" s="1" t="s">
        <v>22</v>
      </c>
      <c r="X1314" s="1" t="s">
        <v>22</v>
      </c>
      <c r="Y1314" s="1" t="s">
        <v>22</v>
      </c>
      <c r="Z1314" s="1" t="s">
        <v>22</v>
      </c>
      <c r="AA1314" s="1" t="s">
        <v>22</v>
      </c>
      <c r="AB1314" s="4" t="s">
        <v>22</v>
      </c>
      <c r="AC1314" s="4" t="s">
        <v>22</v>
      </c>
      <c r="BN1314" s="93"/>
    </row>
    <row r="1315" spans="1:66" ht="31.8" customHeight="1" x14ac:dyDescent="0.3">
      <c r="A1315" s="56">
        <v>10</v>
      </c>
      <c r="B1315" s="54" t="s">
        <v>3688</v>
      </c>
      <c r="C1315" s="1" t="s">
        <v>853</v>
      </c>
      <c r="D1315" s="1" t="s">
        <v>854</v>
      </c>
      <c r="E1315" s="1">
        <v>700621</v>
      </c>
      <c r="F1315" s="21">
        <v>42491</v>
      </c>
      <c r="G1315" s="21">
        <v>43585</v>
      </c>
      <c r="H1315" s="1" t="s">
        <v>22</v>
      </c>
      <c r="I1315" s="1" t="s">
        <v>855</v>
      </c>
      <c r="J1315" s="1" t="s">
        <v>22</v>
      </c>
      <c r="K1315" s="1" t="s">
        <v>22</v>
      </c>
      <c r="L1315" s="1" t="s">
        <v>712</v>
      </c>
      <c r="M1315" s="102" t="s">
        <v>856</v>
      </c>
      <c r="N1315" s="1" t="s">
        <v>714</v>
      </c>
      <c r="O1315" s="1" t="s">
        <v>857</v>
      </c>
      <c r="P1315" s="1" t="s">
        <v>457</v>
      </c>
      <c r="Q1315" s="97">
        <f>IFERROR(INDEX(BP:BP, MATCH(R1315, BN:BN, 0)), "")</f>
        <v>9</v>
      </c>
      <c r="R1315" s="1" t="s">
        <v>863</v>
      </c>
      <c r="S1315" s="1" t="s">
        <v>864</v>
      </c>
      <c r="T1315" s="84" t="s">
        <v>865</v>
      </c>
      <c r="U1315" s="1" t="s">
        <v>22</v>
      </c>
      <c r="V1315" s="1" t="s">
        <v>22</v>
      </c>
      <c r="W1315" s="1" t="s">
        <v>22</v>
      </c>
      <c r="X1315" s="1" t="s">
        <v>22</v>
      </c>
      <c r="Y1315" s="1" t="s">
        <v>22</v>
      </c>
      <c r="Z1315" s="1" t="s">
        <v>22</v>
      </c>
      <c r="AA1315" s="1" t="s">
        <v>22</v>
      </c>
      <c r="AB1315" s="4" t="s">
        <v>22</v>
      </c>
      <c r="AC1315" s="4" t="s">
        <v>22</v>
      </c>
      <c r="BN1315" s="1"/>
    </row>
    <row r="1316" spans="1:66" ht="31.8" customHeight="1" x14ac:dyDescent="0.3">
      <c r="A1316" s="58">
        <v>10</v>
      </c>
      <c r="B1316" s="57" t="s">
        <v>3688</v>
      </c>
      <c r="C1316" s="1" t="s">
        <v>853</v>
      </c>
      <c r="D1316" s="1" t="s">
        <v>854</v>
      </c>
      <c r="E1316" s="1">
        <v>700621</v>
      </c>
      <c r="F1316" s="21">
        <v>42491</v>
      </c>
      <c r="G1316" s="21">
        <v>43585</v>
      </c>
      <c r="H1316" s="1" t="s">
        <v>22</v>
      </c>
      <c r="I1316" s="1" t="s">
        <v>855</v>
      </c>
      <c r="J1316" s="1" t="s">
        <v>22</v>
      </c>
      <c r="K1316" s="1" t="s">
        <v>22</v>
      </c>
      <c r="L1316" s="1" t="s">
        <v>712</v>
      </c>
      <c r="M1316" s="102" t="s">
        <v>856</v>
      </c>
      <c r="N1316" s="1" t="s">
        <v>714</v>
      </c>
      <c r="O1316" s="1" t="s">
        <v>857</v>
      </c>
      <c r="P1316" s="1" t="s">
        <v>457</v>
      </c>
      <c r="Q1316" s="97">
        <f>IFERROR(INDEX(BP:BP, MATCH(R1316, BN:BN, 0)), "")</f>
        <v>1</v>
      </c>
      <c r="R1316" s="1" t="s">
        <v>881</v>
      </c>
      <c r="S1316" s="1" t="s">
        <v>123</v>
      </c>
      <c r="T1316" s="84" t="s">
        <v>882</v>
      </c>
      <c r="U1316" s="1" t="s">
        <v>22</v>
      </c>
      <c r="V1316" s="1" t="s">
        <v>22</v>
      </c>
      <c r="W1316" s="1" t="s">
        <v>22</v>
      </c>
      <c r="X1316" s="1" t="s">
        <v>22</v>
      </c>
      <c r="Y1316" s="1" t="s">
        <v>22</v>
      </c>
      <c r="Z1316" s="1" t="s">
        <v>22</v>
      </c>
      <c r="AA1316" s="1" t="s">
        <v>22</v>
      </c>
      <c r="AB1316" s="4" t="s">
        <v>22</v>
      </c>
      <c r="AC1316" s="4" t="s">
        <v>22</v>
      </c>
      <c r="BN1316" s="93"/>
    </row>
    <row r="1317" spans="1:66" ht="31.8" customHeight="1" x14ac:dyDescent="0.3">
      <c r="A1317" s="58">
        <v>10</v>
      </c>
      <c r="B1317" s="57" t="s">
        <v>3688</v>
      </c>
      <c r="C1317" s="1" t="s">
        <v>853</v>
      </c>
      <c r="D1317" s="1" t="s">
        <v>854</v>
      </c>
      <c r="E1317" s="1">
        <v>700621</v>
      </c>
      <c r="F1317" s="21">
        <v>42491</v>
      </c>
      <c r="G1317" s="21">
        <v>43585</v>
      </c>
      <c r="H1317" s="1" t="s">
        <v>22</v>
      </c>
      <c r="I1317" s="1" t="s">
        <v>855</v>
      </c>
      <c r="J1317" s="1" t="s">
        <v>22</v>
      </c>
      <c r="K1317" s="1" t="s">
        <v>22</v>
      </c>
      <c r="L1317" s="1" t="s">
        <v>712</v>
      </c>
      <c r="M1317" s="102" t="s">
        <v>856</v>
      </c>
      <c r="N1317" s="1" t="s">
        <v>714</v>
      </c>
      <c r="O1317" s="1" t="s">
        <v>857</v>
      </c>
      <c r="P1317" s="1" t="s">
        <v>457</v>
      </c>
      <c r="Q1317" s="97">
        <f>IFERROR(INDEX(BP:BP, MATCH(R1317, BN:BN, 0)), "")</f>
        <v>1</v>
      </c>
      <c r="R1317" s="1" t="s">
        <v>891</v>
      </c>
      <c r="S1317" s="1" t="s">
        <v>188</v>
      </c>
      <c r="T1317" s="84" t="s">
        <v>892</v>
      </c>
      <c r="U1317" s="1" t="s">
        <v>22</v>
      </c>
      <c r="V1317" s="1" t="s">
        <v>22</v>
      </c>
      <c r="W1317" s="1" t="s">
        <v>22</v>
      </c>
      <c r="X1317" s="1" t="s">
        <v>22</v>
      </c>
      <c r="Y1317" s="1" t="s">
        <v>22</v>
      </c>
      <c r="Z1317" s="1" t="s">
        <v>22</v>
      </c>
      <c r="AA1317" s="1" t="s">
        <v>22</v>
      </c>
      <c r="AB1317" s="4" t="s">
        <v>22</v>
      </c>
      <c r="AC1317" s="4" t="s">
        <v>22</v>
      </c>
      <c r="BN1317" s="1"/>
    </row>
    <row r="1318" spans="1:66" s="53" customFormat="1" ht="31.8" customHeight="1" x14ac:dyDescent="0.3">
      <c r="A1318" s="58">
        <v>10</v>
      </c>
      <c r="B1318" s="57" t="s">
        <v>3688</v>
      </c>
      <c r="C1318" s="1" t="s">
        <v>853</v>
      </c>
      <c r="D1318" s="1" t="s">
        <v>854</v>
      </c>
      <c r="E1318" s="1">
        <v>700621</v>
      </c>
      <c r="F1318" s="21">
        <v>42491</v>
      </c>
      <c r="G1318" s="21">
        <v>43585</v>
      </c>
      <c r="H1318" s="1" t="s">
        <v>22</v>
      </c>
      <c r="I1318" s="1" t="s">
        <v>855</v>
      </c>
      <c r="J1318" s="1" t="s">
        <v>22</v>
      </c>
      <c r="K1318" s="1" t="s">
        <v>22</v>
      </c>
      <c r="L1318" s="1" t="s">
        <v>712</v>
      </c>
      <c r="M1318" s="102" t="s">
        <v>856</v>
      </c>
      <c r="N1318" s="1" t="s">
        <v>714</v>
      </c>
      <c r="O1318" s="1" t="s">
        <v>857</v>
      </c>
      <c r="P1318" s="1" t="s">
        <v>457</v>
      </c>
      <c r="Q1318" s="97">
        <f>IFERROR(INDEX(BP:BP, MATCH(R1318, BN:BN, 0)), "")</f>
        <v>1</v>
      </c>
      <c r="R1318" s="1" t="s">
        <v>876</v>
      </c>
      <c r="S1318" s="1" t="s">
        <v>877</v>
      </c>
      <c r="T1318" s="116">
        <v>0</v>
      </c>
      <c r="U1318" s="1" t="s">
        <v>22</v>
      </c>
      <c r="V1318" s="1" t="s">
        <v>22</v>
      </c>
      <c r="W1318" s="1" t="s">
        <v>22</v>
      </c>
      <c r="X1318" s="1" t="s">
        <v>22</v>
      </c>
      <c r="Y1318" s="1" t="s">
        <v>22</v>
      </c>
      <c r="Z1318" s="1" t="s">
        <v>22</v>
      </c>
      <c r="AA1318" s="1" t="s">
        <v>22</v>
      </c>
      <c r="AB1318" s="4" t="s">
        <v>22</v>
      </c>
      <c r="AC1318" s="4" t="s">
        <v>22</v>
      </c>
      <c r="BN1318" s="94"/>
    </row>
    <row r="1319" spans="1:66" ht="31.8" customHeight="1" x14ac:dyDescent="0.3">
      <c r="A1319" s="58">
        <v>10</v>
      </c>
      <c r="B1319" s="57" t="s">
        <v>3688</v>
      </c>
      <c r="C1319" s="1" t="s">
        <v>853</v>
      </c>
      <c r="D1319" s="1" t="s">
        <v>854</v>
      </c>
      <c r="E1319" s="1">
        <v>700621</v>
      </c>
      <c r="F1319" s="21">
        <v>42491</v>
      </c>
      <c r="G1319" s="21">
        <v>43585</v>
      </c>
      <c r="H1319" s="1" t="s">
        <v>22</v>
      </c>
      <c r="I1319" s="1" t="s">
        <v>855</v>
      </c>
      <c r="J1319" s="1" t="s">
        <v>22</v>
      </c>
      <c r="K1319" s="1" t="s">
        <v>22</v>
      </c>
      <c r="L1319" s="1" t="s">
        <v>712</v>
      </c>
      <c r="M1319" s="102" t="s">
        <v>856</v>
      </c>
      <c r="N1319" s="1" t="s">
        <v>714</v>
      </c>
      <c r="O1319" s="1" t="s">
        <v>857</v>
      </c>
      <c r="P1319" s="1" t="s">
        <v>457</v>
      </c>
      <c r="Q1319" s="97">
        <f>IFERROR(INDEX(BP:BP, MATCH(R1319, BN:BN, 0)), "")</f>
        <v>1</v>
      </c>
      <c r="R1319" s="1" t="s">
        <v>874</v>
      </c>
      <c r="S1319" s="1" t="s">
        <v>740</v>
      </c>
      <c r="T1319" s="84" t="s">
        <v>875</v>
      </c>
      <c r="U1319" s="1" t="s">
        <v>22</v>
      </c>
      <c r="V1319" s="1" t="s">
        <v>22</v>
      </c>
      <c r="W1319" s="1" t="s">
        <v>22</v>
      </c>
      <c r="X1319" s="1" t="s">
        <v>22</v>
      </c>
      <c r="Y1319" s="1" t="s">
        <v>22</v>
      </c>
      <c r="Z1319" s="1" t="s">
        <v>22</v>
      </c>
      <c r="AA1319" s="1" t="s">
        <v>22</v>
      </c>
      <c r="AB1319" s="4" t="s">
        <v>22</v>
      </c>
      <c r="AC1319" s="4" t="s">
        <v>22</v>
      </c>
      <c r="BN1319" s="1"/>
    </row>
    <row r="1320" spans="1:66" ht="31.8" customHeight="1" x14ac:dyDescent="0.3">
      <c r="A1320" s="56">
        <v>10</v>
      </c>
      <c r="B1320" s="54" t="s">
        <v>3688</v>
      </c>
      <c r="C1320" s="1" t="s">
        <v>853</v>
      </c>
      <c r="D1320" s="1" t="s">
        <v>854</v>
      </c>
      <c r="E1320" s="1">
        <v>700621</v>
      </c>
      <c r="F1320" s="21">
        <v>42491</v>
      </c>
      <c r="G1320" s="21">
        <v>43585</v>
      </c>
      <c r="H1320" s="1" t="s">
        <v>22</v>
      </c>
      <c r="I1320" s="1" t="s">
        <v>855</v>
      </c>
      <c r="J1320" s="1" t="s">
        <v>22</v>
      </c>
      <c r="K1320" s="1" t="s">
        <v>22</v>
      </c>
      <c r="L1320" s="1" t="s">
        <v>712</v>
      </c>
      <c r="M1320" s="102" t="s">
        <v>856</v>
      </c>
      <c r="N1320" s="1" t="s">
        <v>714</v>
      </c>
      <c r="O1320" s="1" t="s">
        <v>857</v>
      </c>
      <c r="P1320" s="1" t="s">
        <v>457</v>
      </c>
      <c r="Q1320" s="97">
        <f>IFERROR(INDEX(BP:BP, MATCH(R1320, BN:BN, 0)), "")</f>
        <v>1</v>
      </c>
      <c r="R1320" s="1" t="s">
        <v>866</v>
      </c>
      <c r="S1320" s="1" t="s">
        <v>867</v>
      </c>
      <c r="T1320" s="116">
        <v>0</v>
      </c>
      <c r="U1320" s="1" t="s">
        <v>22</v>
      </c>
      <c r="V1320" s="1" t="s">
        <v>22</v>
      </c>
      <c r="W1320" s="1" t="s">
        <v>22</v>
      </c>
      <c r="X1320" s="1" t="s">
        <v>22</v>
      </c>
      <c r="Y1320" s="1" t="s">
        <v>22</v>
      </c>
      <c r="Z1320" s="1" t="s">
        <v>22</v>
      </c>
      <c r="AA1320" s="1" t="s">
        <v>22</v>
      </c>
      <c r="AB1320" s="4" t="s">
        <v>22</v>
      </c>
      <c r="AC1320" s="4" t="s">
        <v>22</v>
      </c>
      <c r="BN1320" s="93"/>
    </row>
    <row r="1321" spans="1:66" ht="31.8" customHeight="1" x14ac:dyDescent="0.3">
      <c r="A1321" s="58">
        <v>10</v>
      </c>
      <c r="B1321" s="57" t="s">
        <v>3688</v>
      </c>
      <c r="C1321" s="1" t="s">
        <v>853</v>
      </c>
      <c r="D1321" s="1" t="s">
        <v>854</v>
      </c>
      <c r="E1321" s="1">
        <v>700621</v>
      </c>
      <c r="F1321" s="21">
        <v>42491</v>
      </c>
      <c r="G1321" s="21">
        <v>43585</v>
      </c>
      <c r="H1321" s="1" t="s">
        <v>22</v>
      </c>
      <c r="I1321" s="1" t="s">
        <v>855</v>
      </c>
      <c r="J1321" s="1" t="s">
        <v>22</v>
      </c>
      <c r="K1321" s="1" t="s">
        <v>22</v>
      </c>
      <c r="L1321" s="1" t="s">
        <v>712</v>
      </c>
      <c r="M1321" s="102" t="s">
        <v>856</v>
      </c>
      <c r="N1321" s="1" t="s">
        <v>714</v>
      </c>
      <c r="O1321" s="1" t="s">
        <v>857</v>
      </c>
      <c r="P1321" s="1" t="s">
        <v>457</v>
      </c>
      <c r="Q1321" s="97">
        <f>IFERROR(INDEX(BP:BP, MATCH(R1321, BN:BN, 0)), "")</f>
        <v>1</v>
      </c>
      <c r="R1321" s="1" t="s">
        <v>901</v>
      </c>
      <c r="S1321" s="1" t="s">
        <v>238</v>
      </c>
      <c r="T1321" s="84" t="s">
        <v>902</v>
      </c>
      <c r="U1321" s="1" t="s">
        <v>22</v>
      </c>
      <c r="V1321" s="1" t="s">
        <v>22</v>
      </c>
      <c r="W1321" s="1" t="s">
        <v>22</v>
      </c>
      <c r="X1321" s="1" t="s">
        <v>22</v>
      </c>
      <c r="Y1321" s="1" t="s">
        <v>22</v>
      </c>
      <c r="Z1321" s="1" t="s">
        <v>22</v>
      </c>
      <c r="AA1321" s="1" t="s">
        <v>22</v>
      </c>
      <c r="AB1321" s="4" t="s">
        <v>22</v>
      </c>
      <c r="AC1321" s="4" t="s">
        <v>22</v>
      </c>
      <c r="BN1321" s="1"/>
    </row>
    <row r="1322" spans="1:66" ht="31.8" customHeight="1" x14ac:dyDescent="0.3">
      <c r="A1322" s="58">
        <v>10</v>
      </c>
      <c r="B1322" s="57" t="s">
        <v>3688</v>
      </c>
      <c r="C1322" s="1" t="s">
        <v>853</v>
      </c>
      <c r="D1322" s="1" t="s">
        <v>854</v>
      </c>
      <c r="E1322" s="1">
        <v>700621</v>
      </c>
      <c r="F1322" s="21">
        <v>42491</v>
      </c>
      <c r="G1322" s="21">
        <v>43585</v>
      </c>
      <c r="H1322" s="1" t="s">
        <v>22</v>
      </c>
      <c r="I1322" s="1" t="s">
        <v>855</v>
      </c>
      <c r="J1322" s="1" t="s">
        <v>22</v>
      </c>
      <c r="K1322" s="1" t="s">
        <v>22</v>
      </c>
      <c r="L1322" s="1" t="s">
        <v>712</v>
      </c>
      <c r="M1322" s="102" t="s">
        <v>856</v>
      </c>
      <c r="N1322" s="1" t="s">
        <v>714</v>
      </c>
      <c r="O1322" s="1" t="s">
        <v>857</v>
      </c>
      <c r="P1322" s="1" t="s">
        <v>457</v>
      </c>
      <c r="Q1322" s="97">
        <f>IFERROR(INDEX(BP:BP, MATCH(R1322, BN:BN, 0)), "")</f>
        <v>1</v>
      </c>
      <c r="R1322" s="1" t="s">
        <v>893</v>
      </c>
      <c r="S1322" s="1" t="s">
        <v>38</v>
      </c>
      <c r="T1322" s="84" t="s">
        <v>894</v>
      </c>
      <c r="U1322" s="1" t="s">
        <v>22</v>
      </c>
      <c r="V1322" s="1" t="s">
        <v>22</v>
      </c>
      <c r="W1322" s="1" t="s">
        <v>22</v>
      </c>
      <c r="X1322" s="1" t="s">
        <v>22</v>
      </c>
      <c r="Y1322" s="1" t="s">
        <v>22</v>
      </c>
      <c r="Z1322" s="1" t="s">
        <v>22</v>
      </c>
      <c r="AA1322" s="1" t="s">
        <v>22</v>
      </c>
      <c r="AB1322" s="4" t="s">
        <v>22</v>
      </c>
      <c r="AC1322" s="4" t="s">
        <v>22</v>
      </c>
      <c r="BN1322" s="93"/>
    </row>
    <row r="1323" spans="1:66" ht="31.8" customHeight="1" x14ac:dyDescent="0.3">
      <c r="A1323" s="58">
        <v>10</v>
      </c>
      <c r="B1323" s="57" t="s">
        <v>3688</v>
      </c>
      <c r="C1323" s="1" t="s">
        <v>853</v>
      </c>
      <c r="D1323" s="1" t="s">
        <v>854</v>
      </c>
      <c r="E1323" s="1">
        <v>700621</v>
      </c>
      <c r="F1323" s="21">
        <v>42491</v>
      </c>
      <c r="G1323" s="21">
        <v>43585</v>
      </c>
      <c r="H1323" s="1" t="s">
        <v>22</v>
      </c>
      <c r="I1323" s="1" t="s">
        <v>855</v>
      </c>
      <c r="J1323" s="1" t="s">
        <v>22</v>
      </c>
      <c r="K1323" s="1" t="s">
        <v>22</v>
      </c>
      <c r="L1323" s="1" t="s">
        <v>712</v>
      </c>
      <c r="M1323" s="102" t="s">
        <v>856</v>
      </c>
      <c r="N1323" s="1" t="s">
        <v>714</v>
      </c>
      <c r="O1323" s="1" t="s">
        <v>857</v>
      </c>
      <c r="P1323" s="1" t="s">
        <v>457</v>
      </c>
      <c r="Q1323" s="97">
        <f>IFERROR(INDEX(BP:BP, MATCH(R1323, BN:BN, 0)), "")</f>
        <v>1</v>
      </c>
      <c r="R1323" s="1" t="s">
        <v>870</v>
      </c>
      <c r="S1323" s="1" t="s">
        <v>38</v>
      </c>
      <c r="T1323" s="84" t="s">
        <v>871</v>
      </c>
      <c r="U1323" s="1" t="s">
        <v>22</v>
      </c>
      <c r="V1323" s="1" t="s">
        <v>22</v>
      </c>
      <c r="W1323" s="1" t="s">
        <v>22</v>
      </c>
      <c r="X1323" s="1" t="s">
        <v>22</v>
      </c>
      <c r="Y1323" s="1" t="s">
        <v>22</v>
      </c>
      <c r="Z1323" s="1" t="s">
        <v>22</v>
      </c>
      <c r="AA1323" s="1" t="s">
        <v>22</v>
      </c>
      <c r="AB1323" s="4" t="s">
        <v>22</v>
      </c>
      <c r="AC1323" s="4" t="s">
        <v>22</v>
      </c>
      <c r="BN1323" s="1"/>
    </row>
    <row r="1324" spans="1:66" ht="31.8" customHeight="1" x14ac:dyDescent="0.3">
      <c r="A1324" s="58">
        <v>10</v>
      </c>
      <c r="B1324" s="57" t="s">
        <v>3687</v>
      </c>
      <c r="C1324" s="1" t="s">
        <v>853</v>
      </c>
      <c r="D1324" s="1" t="s">
        <v>854</v>
      </c>
      <c r="E1324" s="1">
        <v>700621</v>
      </c>
      <c r="F1324" s="21">
        <v>42491</v>
      </c>
      <c r="G1324" s="21">
        <v>43585</v>
      </c>
      <c r="H1324" s="1" t="s">
        <v>22</v>
      </c>
      <c r="I1324" s="1" t="s">
        <v>855</v>
      </c>
      <c r="J1324" s="1" t="s">
        <v>22</v>
      </c>
      <c r="K1324" s="1" t="s">
        <v>22</v>
      </c>
      <c r="L1324" s="1" t="s">
        <v>712</v>
      </c>
      <c r="M1324" s="102" t="s">
        <v>856</v>
      </c>
      <c r="N1324" s="1" t="s">
        <v>714</v>
      </c>
      <c r="O1324" s="1" t="s">
        <v>857</v>
      </c>
      <c r="P1324" s="1" t="s">
        <v>408</v>
      </c>
      <c r="Q1324" s="97">
        <f>IFERROR(INDEX(BP:BP, MATCH(R1324, BN:BN, 0)), "")</f>
        <v>1</v>
      </c>
      <c r="R1324" s="1" t="s">
        <v>858</v>
      </c>
      <c r="S1324" s="1" t="s">
        <v>38</v>
      </c>
      <c r="T1324" s="84" t="s">
        <v>859</v>
      </c>
      <c r="U1324" s="1" t="s">
        <v>860</v>
      </c>
      <c r="V1324" s="1" t="s">
        <v>22</v>
      </c>
      <c r="W1324" s="1" t="s">
        <v>861</v>
      </c>
      <c r="X1324" s="1" t="s">
        <v>408</v>
      </c>
      <c r="Y1324" s="1" t="s">
        <v>862</v>
      </c>
      <c r="Z1324" s="1" t="s">
        <v>22</v>
      </c>
      <c r="AA1324" s="1" t="s">
        <v>22</v>
      </c>
      <c r="AB1324" s="4" t="s">
        <v>22</v>
      </c>
      <c r="AC1324" s="4" t="s">
        <v>22</v>
      </c>
      <c r="BN1324" s="93"/>
    </row>
    <row r="1325" spans="1:66" ht="31.8" customHeight="1" x14ac:dyDescent="0.3">
      <c r="A1325" s="58">
        <v>10</v>
      </c>
      <c r="B1325" s="57" t="s">
        <v>3688</v>
      </c>
      <c r="C1325" s="1" t="s">
        <v>853</v>
      </c>
      <c r="D1325" s="1" t="s">
        <v>854</v>
      </c>
      <c r="E1325" s="1">
        <v>700621</v>
      </c>
      <c r="F1325" s="21">
        <v>42491</v>
      </c>
      <c r="G1325" s="21">
        <v>43585</v>
      </c>
      <c r="H1325" s="1" t="s">
        <v>22</v>
      </c>
      <c r="I1325" s="1" t="s">
        <v>855</v>
      </c>
      <c r="J1325" s="1" t="s">
        <v>22</v>
      </c>
      <c r="K1325" s="1" t="s">
        <v>22</v>
      </c>
      <c r="L1325" s="1" t="s">
        <v>712</v>
      </c>
      <c r="M1325" s="102" t="s">
        <v>856</v>
      </c>
      <c r="N1325" s="1" t="s">
        <v>714</v>
      </c>
      <c r="O1325" s="1" t="s">
        <v>857</v>
      </c>
      <c r="P1325" s="1" t="s">
        <v>457</v>
      </c>
      <c r="Q1325" s="97">
        <f>IFERROR(INDEX(BP:BP, MATCH(R1325, BN:BN, 0)), "")</f>
        <v>1</v>
      </c>
      <c r="R1325" s="1" t="s">
        <v>858</v>
      </c>
      <c r="S1325" s="1" t="s">
        <v>38</v>
      </c>
      <c r="T1325" s="84" t="s">
        <v>883</v>
      </c>
      <c r="U1325" s="1" t="s">
        <v>22</v>
      </c>
      <c r="V1325" s="1" t="s">
        <v>22</v>
      </c>
      <c r="W1325" s="1" t="s">
        <v>22</v>
      </c>
      <c r="X1325" s="1" t="s">
        <v>22</v>
      </c>
      <c r="Y1325" s="1" t="s">
        <v>22</v>
      </c>
      <c r="Z1325" s="1" t="s">
        <v>22</v>
      </c>
      <c r="AA1325" s="1" t="s">
        <v>22</v>
      </c>
      <c r="AB1325" s="4" t="s">
        <v>22</v>
      </c>
      <c r="AC1325" s="4" t="s">
        <v>22</v>
      </c>
      <c r="BN1325" s="54"/>
    </row>
    <row r="1326" spans="1:66" ht="31.8" customHeight="1" x14ac:dyDescent="0.3">
      <c r="A1326" s="110">
        <v>10</v>
      </c>
      <c r="B1326" s="57" t="s">
        <v>3688</v>
      </c>
      <c r="C1326" s="7" t="s">
        <v>853</v>
      </c>
      <c r="D1326" s="7" t="s">
        <v>854</v>
      </c>
      <c r="E1326" s="7">
        <v>700621</v>
      </c>
      <c r="F1326" s="23">
        <v>42491</v>
      </c>
      <c r="G1326" s="23">
        <v>43585</v>
      </c>
      <c r="H1326" s="7" t="s">
        <v>22</v>
      </c>
      <c r="I1326" s="7" t="s">
        <v>855</v>
      </c>
      <c r="J1326" s="7" t="s">
        <v>22</v>
      </c>
      <c r="K1326" s="7" t="s">
        <v>22</v>
      </c>
      <c r="L1326" s="7" t="s">
        <v>712</v>
      </c>
      <c r="M1326" s="129" t="s">
        <v>856</v>
      </c>
      <c r="N1326" s="7" t="s">
        <v>714</v>
      </c>
      <c r="O1326" s="7" t="s">
        <v>857</v>
      </c>
      <c r="P1326" s="1" t="s">
        <v>457</v>
      </c>
      <c r="Q1326" s="97">
        <f>IFERROR(INDEX(BP:BP, MATCH(R1326, BN:BN, 0)), "")</f>
        <v>1</v>
      </c>
      <c r="R1326" s="1" t="s">
        <v>879</v>
      </c>
      <c r="S1326" s="1" t="s">
        <v>238</v>
      </c>
      <c r="T1326" s="83" t="s">
        <v>880</v>
      </c>
      <c r="U1326" s="7" t="s">
        <v>22</v>
      </c>
      <c r="V1326" s="7" t="s">
        <v>22</v>
      </c>
      <c r="W1326" s="7" t="s">
        <v>22</v>
      </c>
      <c r="X1326" s="7" t="s">
        <v>22</v>
      </c>
      <c r="Y1326" s="7" t="s">
        <v>22</v>
      </c>
      <c r="Z1326" s="1" t="s">
        <v>22</v>
      </c>
      <c r="AA1326" s="7" t="s">
        <v>22</v>
      </c>
      <c r="AB1326" s="7" t="s">
        <v>22</v>
      </c>
      <c r="AC1326" s="8" t="s">
        <v>22</v>
      </c>
      <c r="BN1326" s="93"/>
    </row>
    <row r="1327" spans="1:66" ht="31.8" customHeight="1" x14ac:dyDescent="0.3">
      <c r="A1327" s="110">
        <v>10</v>
      </c>
      <c r="B1327" s="58" t="s">
        <v>3688</v>
      </c>
      <c r="C1327" s="7" t="s">
        <v>853</v>
      </c>
      <c r="D1327" s="1" t="s">
        <v>854</v>
      </c>
      <c r="E1327" s="7">
        <v>700621</v>
      </c>
      <c r="F1327" s="23">
        <v>42491</v>
      </c>
      <c r="G1327" s="23">
        <v>43585</v>
      </c>
      <c r="H1327" s="7" t="s">
        <v>22</v>
      </c>
      <c r="I1327" s="7" t="s">
        <v>855</v>
      </c>
      <c r="J1327" s="7" t="s">
        <v>22</v>
      </c>
      <c r="K1327" s="7" t="s">
        <v>22</v>
      </c>
      <c r="L1327" s="7" t="s">
        <v>712</v>
      </c>
      <c r="M1327" s="129" t="s">
        <v>856</v>
      </c>
      <c r="N1327" s="7" t="s">
        <v>714</v>
      </c>
      <c r="O1327" s="7" t="s">
        <v>857</v>
      </c>
      <c r="P1327" s="1" t="s">
        <v>457</v>
      </c>
      <c r="Q1327" s="97">
        <f>IFERROR(INDEX(BP:BP, MATCH(R1327, BN:BN, 0)), "")</f>
        <v>1</v>
      </c>
      <c r="R1327" s="1" t="s">
        <v>361</v>
      </c>
      <c r="S1327" s="1" t="s">
        <v>125</v>
      </c>
      <c r="T1327" s="83" t="s">
        <v>878</v>
      </c>
      <c r="U1327" s="1" t="s">
        <v>22</v>
      </c>
      <c r="V1327" s="1" t="s">
        <v>22</v>
      </c>
      <c r="W1327" s="1" t="s">
        <v>22</v>
      </c>
      <c r="X1327" s="1" t="s">
        <v>22</v>
      </c>
      <c r="Y1327" s="1" t="s">
        <v>22</v>
      </c>
      <c r="Z1327" s="1" t="s">
        <v>22</v>
      </c>
      <c r="AA1327" s="1" t="s">
        <v>22</v>
      </c>
      <c r="AB1327" s="4" t="s">
        <v>22</v>
      </c>
      <c r="AC1327" s="4" t="s">
        <v>22</v>
      </c>
      <c r="BN1327" s="1"/>
    </row>
    <row r="1328" spans="1:66" ht="31.8" customHeight="1" x14ac:dyDescent="0.3">
      <c r="A1328" s="110">
        <v>10</v>
      </c>
      <c r="B1328" s="58" t="s">
        <v>3688</v>
      </c>
      <c r="C1328" s="7" t="s">
        <v>853</v>
      </c>
      <c r="D1328" s="1" t="s">
        <v>854</v>
      </c>
      <c r="E1328" s="7">
        <v>700621</v>
      </c>
      <c r="F1328" s="23">
        <v>42491</v>
      </c>
      <c r="G1328" s="23">
        <v>43585</v>
      </c>
      <c r="H1328" s="7" t="s">
        <v>22</v>
      </c>
      <c r="I1328" s="7" t="s">
        <v>855</v>
      </c>
      <c r="J1328" s="7" t="s">
        <v>22</v>
      </c>
      <c r="K1328" s="7" t="s">
        <v>22</v>
      </c>
      <c r="L1328" s="7" t="s">
        <v>712</v>
      </c>
      <c r="M1328" s="129" t="s">
        <v>856</v>
      </c>
      <c r="N1328" s="7" t="s">
        <v>714</v>
      </c>
      <c r="O1328" s="7" t="s">
        <v>857</v>
      </c>
      <c r="P1328" s="1" t="s">
        <v>457</v>
      </c>
      <c r="Q1328" s="97">
        <f>IFERROR(INDEX(BP:BP, MATCH(R1328, BN:BN, 0)), "")</f>
        <v>1</v>
      </c>
      <c r="R1328" s="1" t="s">
        <v>899</v>
      </c>
      <c r="S1328" s="1" t="s">
        <v>449</v>
      </c>
      <c r="T1328" s="112" t="s">
        <v>900</v>
      </c>
      <c r="U1328" s="1" t="s">
        <v>22</v>
      </c>
      <c r="V1328" s="1" t="s">
        <v>22</v>
      </c>
      <c r="W1328" s="1" t="s">
        <v>22</v>
      </c>
      <c r="X1328" s="1" t="s">
        <v>22</v>
      </c>
      <c r="Y1328" s="1" t="s">
        <v>22</v>
      </c>
      <c r="Z1328" s="1" t="s">
        <v>22</v>
      </c>
      <c r="AA1328" s="1" t="s">
        <v>22</v>
      </c>
      <c r="AB1328" s="4" t="s">
        <v>22</v>
      </c>
      <c r="AC1328" s="4" t="s">
        <v>22</v>
      </c>
      <c r="BN1328" s="93"/>
    </row>
    <row r="1329" spans="1:66" ht="31.8" customHeight="1" x14ac:dyDescent="0.3">
      <c r="A1329" s="55">
        <v>10</v>
      </c>
      <c r="B1329" s="56" t="s">
        <v>3688</v>
      </c>
      <c r="C1329" s="7" t="s">
        <v>853</v>
      </c>
      <c r="D1329" s="1" t="s">
        <v>854</v>
      </c>
      <c r="E1329" s="7">
        <v>700621</v>
      </c>
      <c r="F1329" s="23">
        <v>42491</v>
      </c>
      <c r="G1329" s="23">
        <v>43585</v>
      </c>
      <c r="H1329" s="7" t="s">
        <v>22</v>
      </c>
      <c r="I1329" s="7" t="s">
        <v>855</v>
      </c>
      <c r="J1329" s="7" t="s">
        <v>22</v>
      </c>
      <c r="K1329" s="7" t="s">
        <v>22</v>
      </c>
      <c r="L1329" s="7" t="s">
        <v>712</v>
      </c>
      <c r="M1329" s="129" t="s">
        <v>856</v>
      </c>
      <c r="N1329" s="7" t="s">
        <v>714</v>
      </c>
      <c r="O1329" s="7" t="s">
        <v>857</v>
      </c>
      <c r="P1329" s="1" t="s">
        <v>457</v>
      </c>
      <c r="Q1329" s="97">
        <f>IFERROR(INDEX(BP:BP, MATCH(R1329, BN:BN, 0)), "")</f>
        <v>1</v>
      </c>
      <c r="R1329" s="1" t="s">
        <v>868</v>
      </c>
      <c r="S1329" s="1" t="s">
        <v>449</v>
      </c>
      <c r="T1329" s="112" t="s">
        <v>869</v>
      </c>
      <c r="U1329" s="1" t="s">
        <v>22</v>
      </c>
      <c r="V1329" s="1" t="s">
        <v>22</v>
      </c>
      <c r="W1329" s="1" t="s">
        <v>22</v>
      </c>
      <c r="X1329" s="1" t="s">
        <v>22</v>
      </c>
      <c r="Y1329" s="1" t="s">
        <v>22</v>
      </c>
      <c r="Z1329" s="1" t="s">
        <v>22</v>
      </c>
      <c r="AA1329" s="1" t="s">
        <v>22</v>
      </c>
      <c r="AB1329" s="4" t="s">
        <v>22</v>
      </c>
      <c r="AC1329" s="4" t="s">
        <v>22</v>
      </c>
      <c r="BN1329" s="1"/>
    </row>
    <row r="1330" spans="1:66" ht="31.8" customHeight="1" x14ac:dyDescent="0.3">
      <c r="A1330" s="110">
        <v>10</v>
      </c>
      <c r="B1330" s="58" t="s">
        <v>3688</v>
      </c>
      <c r="C1330" s="7" t="s">
        <v>853</v>
      </c>
      <c r="D1330" s="1" t="s">
        <v>854</v>
      </c>
      <c r="E1330" s="7">
        <v>700621</v>
      </c>
      <c r="F1330" s="23">
        <v>42491</v>
      </c>
      <c r="G1330" s="23">
        <v>43585</v>
      </c>
      <c r="H1330" s="7" t="s">
        <v>22</v>
      </c>
      <c r="I1330" s="7" t="s">
        <v>855</v>
      </c>
      <c r="J1330" s="7" t="s">
        <v>22</v>
      </c>
      <c r="K1330" s="7" t="s">
        <v>22</v>
      </c>
      <c r="L1330" s="7" t="s">
        <v>712</v>
      </c>
      <c r="M1330" s="129" t="s">
        <v>856</v>
      </c>
      <c r="N1330" s="7" t="s">
        <v>714</v>
      </c>
      <c r="O1330" s="7" t="s">
        <v>857</v>
      </c>
      <c r="P1330" s="1" t="s">
        <v>457</v>
      </c>
      <c r="Q1330" s="97">
        <f>IFERROR(INDEX(BP:BP, MATCH(R1330, BN:BN, 0)), "")</f>
        <v>1</v>
      </c>
      <c r="R1330" s="1" t="s">
        <v>897</v>
      </c>
      <c r="S1330" s="1" t="s">
        <v>38</v>
      </c>
      <c r="T1330" s="112" t="s">
        <v>898</v>
      </c>
      <c r="U1330" s="1" t="s">
        <v>22</v>
      </c>
      <c r="V1330" s="1" t="s">
        <v>22</v>
      </c>
      <c r="W1330" s="1" t="s">
        <v>22</v>
      </c>
      <c r="X1330" s="1" t="s">
        <v>22</v>
      </c>
      <c r="Y1330" s="1" t="s">
        <v>22</v>
      </c>
      <c r="Z1330" s="1" t="s">
        <v>22</v>
      </c>
      <c r="AA1330" s="1" t="s">
        <v>22</v>
      </c>
      <c r="AB1330" s="4" t="s">
        <v>22</v>
      </c>
      <c r="AC1330" s="4" t="s">
        <v>22</v>
      </c>
      <c r="BN1330" s="93"/>
    </row>
    <row r="1331" spans="1:66" ht="31.8" customHeight="1" x14ac:dyDescent="0.3">
      <c r="A1331" s="55">
        <v>1</v>
      </c>
      <c r="B1331" s="56" t="s">
        <v>3678</v>
      </c>
      <c r="C1331" s="7" t="s">
        <v>273</v>
      </c>
      <c r="D1331" s="1" t="s">
        <v>274</v>
      </c>
      <c r="E1331" s="7">
        <v>101156116</v>
      </c>
      <c r="F1331" s="23">
        <v>45300</v>
      </c>
      <c r="G1331" s="23">
        <v>46996</v>
      </c>
      <c r="H1331" s="7" t="s">
        <v>22</v>
      </c>
      <c r="I1331" s="7" t="s">
        <v>22</v>
      </c>
      <c r="J1331" s="7" t="s">
        <v>22</v>
      </c>
      <c r="K1331" s="7" t="s">
        <v>22</v>
      </c>
      <c r="L1331" s="7" t="s">
        <v>128</v>
      </c>
      <c r="M1331" s="129" t="s">
        <v>275</v>
      </c>
      <c r="N1331" s="7" t="s">
        <v>276</v>
      </c>
      <c r="O1331" s="7" t="s">
        <v>277</v>
      </c>
      <c r="P1331" s="1" t="s">
        <v>22</v>
      </c>
      <c r="Q1331" s="97">
        <f>IFERROR(INDEX(BP:BP, MATCH(R1331, BN:BN, 0)), "")</f>
        <v>1</v>
      </c>
      <c r="R1331" s="1" t="s">
        <v>301</v>
      </c>
      <c r="S1331" s="1" t="s">
        <v>47</v>
      </c>
      <c r="T1331" s="112" t="s">
        <v>22</v>
      </c>
      <c r="U1331" s="1" t="s">
        <v>22</v>
      </c>
      <c r="V1331" s="1" t="s">
        <v>22</v>
      </c>
      <c r="W1331" s="1" t="s">
        <v>22</v>
      </c>
      <c r="X1331" s="1" t="s">
        <v>22</v>
      </c>
      <c r="Y1331" s="1" t="s">
        <v>22</v>
      </c>
      <c r="Z1331" s="1" t="s">
        <v>22</v>
      </c>
      <c r="AA1331" s="1" t="s">
        <v>22</v>
      </c>
      <c r="AB1331" s="4" t="s">
        <v>22</v>
      </c>
      <c r="AC1331" s="4" t="s">
        <v>22</v>
      </c>
      <c r="BN1331" s="1"/>
    </row>
    <row r="1332" spans="1:66" ht="31.8" customHeight="1" x14ac:dyDescent="0.3">
      <c r="A1332" s="55">
        <v>1</v>
      </c>
      <c r="B1332" s="56" t="s">
        <v>3678</v>
      </c>
      <c r="C1332" s="7" t="s">
        <v>273</v>
      </c>
      <c r="D1332" s="1" t="s">
        <v>274</v>
      </c>
      <c r="E1332" s="7">
        <v>101156116</v>
      </c>
      <c r="F1332" s="23">
        <v>45300</v>
      </c>
      <c r="G1332" s="23">
        <v>46996</v>
      </c>
      <c r="H1332" s="7" t="s">
        <v>22</v>
      </c>
      <c r="I1332" s="7" t="s">
        <v>22</v>
      </c>
      <c r="J1332" s="7" t="s">
        <v>22</v>
      </c>
      <c r="K1332" s="7" t="s">
        <v>22</v>
      </c>
      <c r="L1332" s="7" t="s">
        <v>128</v>
      </c>
      <c r="M1332" s="129" t="s">
        <v>275</v>
      </c>
      <c r="N1332" s="7" t="s">
        <v>276</v>
      </c>
      <c r="O1332" s="7" t="s">
        <v>277</v>
      </c>
      <c r="P1332" s="1" t="s">
        <v>22</v>
      </c>
      <c r="Q1332" s="97">
        <f>IFERROR(INDEX(BP:BP, MATCH(R1332, BN:BN, 0)), "")</f>
        <v>1</v>
      </c>
      <c r="R1332" s="1" t="s">
        <v>278</v>
      </c>
      <c r="S1332" s="1" t="s">
        <v>38</v>
      </c>
      <c r="T1332" s="112" t="s">
        <v>22</v>
      </c>
      <c r="U1332" s="1" t="s">
        <v>22</v>
      </c>
      <c r="V1332" s="1" t="s">
        <v>22</v>
      </c>
      <c r="W1332" s="1" t="s">
        <v>279</v>
      </c>
      <c r="X1332" s="1" t="s">
        <v>280</v>
      </c>
      <c r="Y1332" s="1" t="s">
        <v>281</v>
      </c>
      <c r="Z1332" s="1" t="s">
        <v>282</v>
      </c>
      <c r="AA1332" s="1" t="s">
        <v>22</v>
      </c>
      <c r="AB1332" s="4" t="s">
        <v>22</v>
      </c>
      <c r="AC1332" s="4" t="s">
        <v>22</v>
      </c>
      <c r="BN1332" s="93"/>
    </row>
    <row r="1333" spans="1:66" ht="31.8" customHeight="1" x14ac:dyDescent="0.3">
      <c r="A1333" s="55">
        <v>1</v>
      </c>
      <c r="B1333" s="56" t="s">
        <v>3678</v>
      </c>
      <c r="C1333" s="7" t="s">
        <v>273</v>
      </c>
      <c r="D1333" s="1" t="s">
        <v>274</v>
      </c>
      <c r="E1333" s="7">
        <v>101156116</v>
      </c>
      <c r="F1333" s="23">
        <v>45300</v>
      </c>
      <c r="G1333" s="23">
        <v>46996</v>
      </c>
      <c r="H1333" s="7" t="s">
        <v>22</v>
      </c>
      <c r="I1333" s="7" t="s">
        <v>22</v>
      </c>
      <c r="J1333" s="7" t="s">
        <v>22</v>
      </c>
      <c r="K1333" s="7" t="s">
        <v>22</v>
      </c>
      <c r="L1333" s="7" t="s">
        <v>128</v>
      </c>
      <c r="M1333" s="129" t="s">
        <v>275</v>
      </c>
      <c r="N1333" s="7" t="s">
        <v>276</v>
      </c>
      <c r="O1333" s="7" t="s">
        <v>277</v>
      </c>
      <c r="P1333" s="1" t="s">
        <v>22</v>
      </c>
      <c r="Q1333" s="97">
        <f>IFERROR(INDEX(BP:BP, MATCH(R1333, BN:BN, 0)), "")</f>
        <v>1</v>
      </c>
      <c r="R1333" s="1" t="s">
        <v>278</v>
      </c>
      <c r="S1333" s="1" t="s">
        <v>38</v>
      </c>
      <c r="T1333" s="112" t="s">
        <v>22</v>
      </c>
      <c r="U1333" s="1" t="s">
        <v>22</v>
      </c>
      <c r="V1333" s="1" t="s">
        <v>22</v>
      </c>
      <c r="W1333" s="1" t="s">
        <v>283</v>
      </c>
      <c r="X1333" s="1" t="s">
        <v>284</v>
      </c>
      <c r="Y1333" s="1" t="s">
        <v>285</v>
      </c>
      <c r="Z1333" s="1" t="s">
        <v>286</v>
      </c>
      <c r="AA1333" s="1" t="s">
        <v>287</v>
      </c>
      <c r="AB1333" s="4" t="s">
        <v>22</v>
      </c>
      <c r="AC1333" s="4" t="s">
        <v>22</v>
      </c>
      <c r="BN1333" s="1"/>
    </row>
    <row r="1334" spans="1:66" ht="31.8" customHeight="1" x14ac:dyDescent="0.3">
      <c r="A1334" s="55">
        <v>1</v>
      </c>
      <c r="B1334" s="56" t="s">
        <v>3678</v>
      </c>
      <c r="C1334" s="7" t="s">
        <v>273</v>
      </c>
      <c r="D1334" s="1" t="s">
        <v>274</v>
      </c>
      <c r="E1334" s="7">
        <v>101156116</v>
      </c>
      <c r="F1334" s="23">
        <v>45300</v>
      </c>
      <c r="G1334" s="23">
        <v>46996</v>
      </c>
      <c r="H1334" s="7" t="s">
        <v>22</v>
      </c>
      <c r="I1334" s="7" t="s">
        <v>22</v>
      </c>
      <c r="J1334" s="7" t="s">
        <v>22</v>
      </c>
      <c r="K1334" s="7" t="s">
        <v>22</v>
      </c>
      <c r="L1334" s="7" t="s">
        <v>128</v>
      </c>
      <c r="M1334" s="129" t="s">
        <v>275</v>
      </c>
      <c r="N1334" s="7" t="s">
        <v>276</v>
      </c>
      <c r="O1334" s="7" t="s">
        <v>277</v>
      </c>
      <c r="P1334" s="1" t="s">
        <v>22</v>
      </c>
      <c r="Q1334" s="97">
        <f>IFERROR(INDEX(BP:BP, MATCH(R1334, BN:BN, 0)), "")</f>
        <v>1</v>
      </c>
      <c r="R1334" s="1" t="s">
        <v>278</v>
      </c>
      <c r="S1334" s="1" t="s">
        <v>38</v>
      </c>
      <c r="T1334" s="112" t="s">
        <v>22</v>
      </c>
      <c r="U1334" s="1" t="s">
        <v>22</v>
      </c>
      <c r="V1334" s="1" t="s">
        <v>22</v>
      </c>
      <c r="W1334" s="1" t="s">
        <v>288</v>
      </c>
      <c r="X1334" s="1" t="s">
        <v>289</v>
      </c>
      <c r="Y1334" s="1" t="s">
        <v>290</v>
      </c>
      <c r="Z1334" s="1" t="s">
        <v>22</v>
      </c>
      <c r="AA1334" s="1" t="s">
        <v>22</v>
      </c>
      <c r="AB1334" s="4" t="s">
        <v>22</v>
      </c>
      <c r="AC1334" s="4" t="s">
        <v>22</v>
      </c>
      <c r="BN1334" s="93"/>
    </row>
    <row r="1335" spans="1:66" ht="31.8" customHeight="1" x14ac:dyDescent="0.3">
      <c r="A1335" s="55">
        <v>1</v>
      </c>
      <c r="B1335" s="56" t="s">
        <v>3678</v>
      </c>
      <c r="C1335" s="7" t="s">
        <v>273</v>
      </c>
      <c r="D1335" s="1" t="s">
        <v>274</v>
      </c>
      <c r="E1335" s="7">
        <v>101156116</v>
      </c>
      <c r="F1335" s="23">
        <v>45300</v>
      </c>
      <c r="G1335" s="23">
        <v>46996</v>
      </c>
      <c r="H1335" s="7" t="s">
        <v>22</v>
      </c>
      <c r="I1335" s="7" t="s">
        <v>22</v>
      </c>
      <c r="J1335" s="7" t="s">
        <v>22</v>
      </c>
      <c r="K1335" s="7" t="s">
        <v>22</v>
      </c>
      <c r="L1335" s="7" t="s">
        <v>128</v>
      </c>
      <c r="M1335" s="129" t="s">
        <v>275</v>
      </c>
      <c r="N1335" s="7" t="s">
        <v>276</v>
      </c>
      <c r="O1335" s="7" t="s">
        <v>277</v>
      </c>
      <c r="P1335" s="1" t="s">
        <v>22</v>
      </c>
      <c r="Q1335" s="97">
        <f>IFERROR(INDEX(BP:BP, MATCH(R1335, BN:BN, 0)), "")</f>
        <v>1</v>
      </c>
      <c r="R1335" s="1" t="s">
        <v>278</v>
      </c>
      <c r="S1335" s="1" t="s">
        <v>38</v>
      </c>
      <c r="T1335" s="112" t="s">
        <v>22</v>
      </c>
      <c r="U1335" s="1" t="s">
        <v>22</v>
      </c>
      <c r="V1335" s="1" t="s">
        <v>22</v>
      </c>
      <c r="W1335" s="1" t="s">
        <v>291</v>
      </c>
      <c r="X1335" s="1" t="s">
        <v>292</v>
      </c>
      <c r="Y1335" s="1" t="s">
        <v>293</v>
      </c>
      <c r="Z1335" s="1" t="s">
        <v>22</v>
      </c>
      <c r="AA1335" s="1" t="s">
        <v>22</v>
      </c>
      <c r="AB1335" s="4" t="s">
        <v>22</v>
      </c>
      <c r="AC1335" s="4" t="s">
        <v>22</v>
      </c>
      <c r="BN1335" s="1"/>
    </row>
    <row r="1336" spans="1:66" ht="31.8" customHeight="1" x14ac:dyDescent="0.3">
      <c r="A1336" s="55">
        <v>1</v>
      </c>
      <c r="B1336" s="56" t="s">
        <v>3678</v>
      </c>
      <c r="C1336" s="7" t="s">
        <v>273</v>
      </c>
      <c r="D1336" s="1" t="s">
        <v>274</v>
      </c>
      <c r="E1336" s="7">
        <v>101156116</v>
      </c>
      <c r="F1336" s="23">
        <v>45300</v>
      </c>
      <c r="G1336" s="23">
        <v>46996</v>
      </c>
      <c r="H1336" s="7" t="s">
        <v>22</v>
      </c>
      <c r="I1336" s="7" t="s">
        <v>22</v>
      </c>
      <c r="J1336" s="7" t="s">
        <v>22</v>
      </c>
      <c r="K1336" s="7" t="s">
        <v>22</v>
      </c>
      <c r="L1336" s="7" t="s">
        <v>128</v>
      </c>
      <c r="M1336" s="129" t="s">
        <v>275</v>
      </c>
      <c r="N1336" s="7" t="s">
        <v>276</v>
      </c>
      <c r="O1336" s="7" t="s">
        <v>277</v>
      </c>
      <c r="P1336" s="1" t="s">
        <v>22</v>
      </c>
      <c r="Q1336" s="97">
        <f>IFERROR(INDEX(BP:BP, MATCH(R1336, BN:BN, 0)), "")</f>
        <v>1</v>
      </c>
      <c r="R1336" s="1" t="s">
        <v>296</v>
      </c>
      <c r="S1336" s="1" t="s">
        <v>36</v>
      </c>
      <c r="T1336" s="112" t="s">
        <v>22</v>
      </c>
      <c r="U1336" s="1" t="s">
        <v>297</v>
      </c>
      <c r="V1336" s="1" t="s">
        <v>22</v>
      </c>
      <c r="W1336" s="1" t="s">
        <v>298</v>
      </c>
      <c r="X1336" s="1" t="s">
        <v>168</v>
      </c>
      <c r="Y1336" s="1" t="s">
        <v>299</v>
      </c>
      <c r="Z1336" s="1" t="s">
        <v>22</v>
      </c>
      <c r="AA1336" s="1" t="s">
        <v>300</v>
      </c>
      <c r="AB1336" s="4" t="s">
        <v>22</v>
      </c>
      <c r="AC1336" s="4" t="s">
        <v>22</v>
      </c>
      <c r="BN1336" s="93"/>
    </row>
    <row r="1337" spans="1:66" ht="31.8" customHeight="1" x14ac:dyDescent="0.3">
      <c r="A1337" s="55">
        <v>1</v>
      </c>
      <c r="B1337" s="56" t="s">
        <v>3678</v>
      </c>
      <c r="C1337" s="7" t="s">
        <v>273</v>
      </c>
      <c r="D1337" s="1" t="s">
        <v>274</v>
      </c>
      <c r="E1337" s="7">
        <v>101156116</v>
      </c>
      <c r="F1337" s="23">
        <v>45300</v>
      </c>
      <c r="G1337" s="23">
        <v>46996</v>
      </c>
      <c r="H1337" s="7" t="s">
        <v>22</v>
      </c>
      <c r="I1337" s="7" t="s">
        <v>22</v>
      </c>
      <c r="J1337" s="7" t="s">
        <v>22</v>
      </c>
      <c r="K1337" s="7" t="s">
        <v>22</v>
      </c>
      <c r="L1337" s="7" t="s">
        <v>128</v>
      </c>
      <c r="M1337" s="129" t="s">
        <v>275</v>
      </c>
      <c r="N1337" s="7" t="s">
        <v>276</v>
      </c>
      <c r="O1337" s="7" t="s">
        <v>277</v>
      </c>
      <c r="P1337" s="1" t="s">
        <v>22</v>
      </c>
      <c r="Q1337" s="97">
        <f>IFERROR(INDEX(BP:BP, MATCH(R1337, BN:BN, 0)), "")</f>
        <v>1</v>
      </c>
      <c r="R1337" s="1" t="s">
        <v>294</v>
      </c>
      <c r="S1337" s="1" t="s">
        <v>110</v>
      </c>
      <c r="T1337" s="112" t="s">
        <v>22</v>
      </c>
      <c r="U1337" s="1" t="s">
        <v>295</v>
      </c>
      <c r="V1337" s="1" t="s">
        <v>22</v>
      </c>
      <c r="W1337" s="1" t="s">
        <v>22</v>
      </c>
      <c r="X1337" s="1" t="s">
        <v>22</v>
      </c>
      <c r="Y1337" s="1" t="s">
        <v>22</v>
      </c>
      <c r="Z1337" s="1" t="s">
        <v>22</v>
      </c>
      <c r="AA1337" s="1" t="s">
        <v>22</v>
      </c>
      <c r="AB1337" s="4" t="s">
        <v>22</v>
      </c>
      <c r="AC1337" s="4" t="s">
        <v>22</v>
      </c>
      <c r="BN1337" s="1"/>
    </row>
    <row r="1338" spans="1:66" ht="31.8" customHeight="1" x14ac:dyDescent="0.3">
      <c r="A1338" s="110">
        <v>16</v>
      </c>
      <c r="B1338" s="58" t="s">
        <v>3714</v>
      </c>
      <c r="C1338" s="7" t="s">
        <v>2664</v>
      </c>
      <c r="D1338" s="1" t="s">
        <v>2665</v>
      </c>
      <c r="E1338" s="7">
        <v>101122256</v>
      </c>
      <c r="F1338" s="23">
        <v>44936</v>
      </c>
      <c r="G1338" s="23">
        <v>46660</v>
      </c>
      <c r="H1338" s="7" t="s">
        <v>22</v>
      </c>
      <c r="I1338" s="7" t="s">
        <v>2666</v>
      </c>
      <c r="J1338" s="7" t="s">
        <v>22</v>
      </c>
      <c r="K1338" s="7" t="s">
        <v>22</v>
      </c>
      <c r="L1338" s="7" t="s">
        <v>2667</v>
      </c>
      <c r="M1338" s="129" t="s">
        <v>2668</v>
      </c>
      <c r="N1338" s="7" t="s">
        <v>2669</v>
      </c>
      <c r="O1338" s="7" t="s">
        <v>2670</v>
      </c>
      <c r="P1338" s="1" t="s">
        <v>22</v>
      </c>
      <c r="Q1338" s="97">
        <f>IFERROR(INDEX(BP:BP, MATCH(R1338, BN:BN, 0)), "")</f>
        <v>1</v>
      </c>
      <c r="R1338" s="1" t="s">
        <v>1336</v>
      </c>
      <c r="S1338" s="1" t="s">
        <v>121</v>
      </c>
      <c r="T1338" s="112" t="s">
        <v>2681</v>
      </c>
      <c r="U1338" s="1" t="s">
        <v>22</v>
      </c>
      <c r="V1338" s="1" t="s">
        <v>22</v>
      </c>
      <c r="W1338" s="1" t="s">
        <v>22</v>
      </c>
      <c r="X1338" s="1" t="s">
        <v>22</v>
      </c>
      <c r="Y1338" s="1" t="s">
        <v>22</v>
      </c>
      <c r="Z1338" s="1" t="s">
        <v>22</v>
      </c>
      <c r="AA1338" s="1" t="s">
        <v>22</v>
      </c>
      <c r="AB1338" s="4" t="s">
        <v>22</v>
      </c>
      <c r="AC1338" s="4" t="s">
        <v>22</v>
      </c>
      <c r="BN1338" s="93"/>
    </row>
    <row r="1339" spans="1:66" ht="31.8" customHeight="1" x14ac:dyDescent="0.3">
      <c r="A1339" s="55">
        <v>16</v>
      </c>
      <c r="B1339" s="56" t="s">
        <v>3714</v>
      </c>
      <c r="C1339" s="1" t="s">
        <v>2664</v>
      </c>
      <c r="D1339" s="1" t="s">
        <v>2665</v>
      </c>
      <c r="E1339" s="1">
        <v>101122256</v>
      </c>
      <c r="F1339" s="21">
        <v>44936</v>
      </c>
      <c r="G1339" s="21">
        <v>46660</v>
      </c>
      <c r="H1339" s="1" t="s">
        <v>22</v>
      </c>
      <c r="I1339" s="1" t="s">
        <v>2666</v>
      </c>
      <c r="J1339" s="1" t="s">
        <v>22</v>
      </c>
      <c r="K1339" s="1" t="s">
        <v>22</v>
      </c>
      <c r="L1339" s="7" t="s">
        <v>2667</v>
      </c>
      <c r="M1339" s="129" t="s">
        <v>2668</v>
      </c>
      <c r="N1339" s="7" t="s">
        <v>2669</v>
      </c>
      <c r="O1339" s="1" t="s">
        <v>2670</v>
      </c>
      <c r="P1339" s="1" t="s">
        <v>22</v>
      </c>
      <c r="Q1339" s="97">
        <f>IFERROR(INDEX(BP:BP, MATCH(R1339, BN:BN, 0)), "")</f>
        <v>1</v>
      </c>
      <c r="R1339" s="1" t="s">
        <v>1429</v>
      </c>
      <c r="S1339" s="1" t="s">
        <v>318</v>
      </c>
      <c r="T1339" s="84" t="s">
        <v>2683</v>
      </c>
      <c r="U1339" s="1" t="s">
        <v>22</v>
      </c>
      <c r="V1339" s="1" t="s">
        <v>22</v>
      </c>
      <c r="W1339" s="1" t="s">
        <v>22</v>
      </c>
      <c r="X1339" s="1" t="s">
        <v>22</v>
      </c>
      <c r="Y1339" s="1" t="s">
        <v>22</v>
      </c>
      <c r="Z1339" s="1" t="s">
        <v>22</v>
      </c>
      <c r="AA1339" s="1" t="s">
        <v>22</v>
      </c>
      <c r="AB1339" s="4" t="s">
        <v>22</v>
      </c>
      <c r="AC1339" s="4" t="s">
        <v>22</v>
      </c>
      <c r="BN1339" s="1"/>
    </row>
    <row r="1340" spans="1:66" ht="31.8" customHeight="1" x14ac:dyDescent="0.3">
      <c r="A1340" s="55">
        <v>16</v>
      </c>
      <c r="B1340" s="56" t="s">
        <v>3714</v>
      </c>
      <c r="C1340" s="1" t="s">
        <v>2664</v>
      </c>
      <c r="D1340" s="1" t="s">
        <v>2665</v>
      </c>
      <c r="E1340" s="1">
        <v>101122256</v>
      </c>
      <c r="F1340" s="21">
        <v>44936</v>
      </c>
      <c r="G1340" s="21">
        <v>46660</v>
      </c>
      <c r="H1340" s="1" t="s">
        <v>22</v>
      </c>
      <c r="I1340" s="1" t="s">
        <v>2666</v>
      </c>
      <c r="J1340" s="1" t="s">
        <v>22</v>
      </c>
      <c r="K1340" s="1" t="s">
        <v>22</v>
      </c>
      <c r="L1340" s="7" t="s">
        <v>2667</v>
      </c>
      <c r="M1340" s="129" t="s">
        <v>2668</v>
      </c>
      <c r="N1340" s="7" t="s">
        <v>2669</v>
      </c>
      <c r="O1340" s="1" t="s">
        <v>2670</v>
      </c>
      <c r="P1340" s="1" t="s">
        <v>22</v>
      </c>
      <c r="Q1340" s="97">
        <f>IFERROR(INDEX(BP:BP, MATCH(R1340, BN:BN, 0)), "")</f>
        <v>1</v>
      </c>
      <c r="R1340" s="1" t="s">
        <v>1426</v>
      </c>
      <c r="S1340" s="1" t="s">
        <v>318</v>
      </c>
      <c r="T1340" s="112" t="s">
        <v>2686</v>
      </c>
      <c r="U1340" s="1" t="s">
        <v>22</v>
      </c>
      <c r="V1340" s="1" t="s">
        <v>22</v>
      </c>
      <c r="W1340" s="1" t="s">
        <v>22</v>
      </c>
      <c r="X1340" s="1" t="s">
        <v>22</v>
      </c>
      <c r="Y1340" s="1" t="s">
        <v>22</v>
      </c>
      <c r="Z1340" s="1" t="s">
        <v>22</v>
      </c>
      <c r="AA1340" s="1" t="s">
        <v>22</v>
      </c>
      <c r="AB1340" s="4" t="s">
        <v>22</v>
      </c>
      <c r="AC1340" s="4" t="s">
        <v>22</v>
      </c>
      <c r="BN1340" s="93"/>
    </row>
    <row r="1341" spans="1:66" ht="31.8" customHeight="1" x14ac:dyDescent="0.3">
      <c r="A1341" s="55">
        <v>16</v>
      </c>
      <c r="B1341" s="56" t="s">
        <v>3714</v>
      </c>
      <c r="C1341" s="1" t="s">
        <v>2664</v>
      </c>
      <c r="D1341" s="1" t="s">
        <v>2665</v>
      </c>
      <c r="E1341" s="1">
        <v>101122256</v>
      </c>
      <c r="F1341" s="21">
        <v>44936</v>
      </c>
      <c r="G1341" s="21">
        <v>46660</v>
      </c>
      <c r="H1341" s="1" t="s">
        <v>22</v>
      </c>
      <c r="I1341" s="1" t="s">
        <v>2666</v>
      </c>
      <c r="J1341" s="1" t="s">
        <v>22</v>
      </c>
      <c r="K1341" s="1" t="s">
        <v>22</v>
      </c>
      <c r="L1341" s="7" t="s">
        <v>2667</v>
      </c>
      <c r="M1341" s="129" t="s">
        <v>2668</v>
      </c>
      <c r="N1341" s="7" t="s">
        <v>2669</v>
      </c>
      <c r="O1341" s="1" t="s">
        <v>2670</v>
      </c>
      <c r="P1341" s="1" t="s">
        <v>22</v>
      </c>
      <c r="Q1341" s="97">
        <f>IFERROR(INDEX(BP:BP, MATCH(R1341, BN:BN, 0)), "")</f>
        <v>1</v>
      </c>
      <c r="R1341" s="1" t="s">
        <v>2684</v>
      </c>
      <c r="S1341" s="1" t="s">
        <v>110</v>
      </c>
      <c r="T1341" s="112" t="s">
        <v>2685</v>
      </c>
      <c r="U1341" s="1" t="s">
        <v>22</v>
      </c>
      <c r="V1341" s="1" t="s">
        <v>22</v>
      </c>
      <c r="W1341" s="1" t="s">
        <v>22</v>
      </c>
      <c r="X1341" s="1" t="s">
        <v>22</v>
      </c>
      <c r="Y1341" s="1" t="s">
        <v>22</v>
      </c>
      <c r="Z1341" s="1" t="s">
        <v>22</v>
      </c>
      <c r="AA1341" s="1" t="s">
        <v>22</v>
      </c>
      <c r="AB1341" s="4" t="s">
        <v>22</v>
      </c>
      <c r="AC1341" s="4" t="s">
        <v>22</v>
      </c>
      <c r="BN1341" s="1"/>
    </row>
    <row r="1342" spans="1:66" ht="31.8" customHeight="1" x14ac:dyDescent="0.3">
      <c r="A1342" s="55">
        <v>16</v>
      </c>
      <c r="B1342" s="56" t="s">
        <v>3714</v>
      </c>
      <c r="C1342" s="1" t="s">
        <v>2664</v>
      </c>
      <c r="D1342" s="1" t="s">
        <v>2665</v>
      </c>
      <c r="E1342" s="1">
        <v>101122256</v>
      </c>
      <c r="F1342" s="21">
        <v>44936</v>
      </c>
      <c r="G1342" s="21">
        <v>46660</v>
      </c>
      <c r="H1342" s="1" t="s">
        <v>22</v>
      </c>
      <c r="I1342" s="1" t="s">
        <v>2666</v>
      </c>
      <c r="J1342" s="1" t="s">
        <v>22</v>
      </c>
      <c r="K1342" s="1" t="s">
        <v>22</v>
      </c>
      <c r="L1342" s="7" t="s">
        <v>2667</v>
      </c>
      <c r="M1342" s="129" t="s">
        <v>2668</v>
      </c>
      <c r="N1342" s="7" t="s">
        <v>2669</v>
      </c>
      <c r="O1342" s="1" t="s">
        <v>2670</v>
      </c>
      <c r="P1342" s="1" t="s">
        <v>22</v>
      </c>
      <c r="Q1342" s="97">
        <f>IFERROR(INDEX(BP:BP, MATCH(R1342, BN:BN, 0)), "")</f>
        <v>1</v>
      </c>
      <c r="R1342" s="1" t="s">
        <v>2687</v>
      </c>
      <c r="S1342" s="1" t="s">
        <v>38</v>
      </c>
      <c r="T1342" s="112" t="s">
        <v>2688</v>
      </c>
      <c r="U1342" s="1" t="s">
        <v>22</v>
      </c>
      <c r="V1342" s="1" t="s">
        <v>22</v>
      </c>
      <c r="W1342" s="1" t="s">
        <v>22</v>
      </c>
      <c r="X1342" s="1" t="s">
        <v>22</v>
      </c>
      <c r="Y1342" s="1" t="s">
        <v>22</v>
      </c>
      <c r="Z1342" s="1" t="s">
        <v>22</v>
      </c>
      <c r="AA1342" s="1" t="s">
        <v>22</v>
      </c>
      <c r="AB1342" s="4" t="s">
        <v>22</v>
      </c>
      <c r="AC1342" s="4" t="s">
        <v>22</v>
      </c>
      <c r="BN1342" s="93"/>
    </row>
    <row r="1343" spans="1:66" ht="31.8" customHeight="1" x14ac:dyDescent="0.3">
      <c r="A1343" s="55">
        <v>16</v>
      </c>
      <c r="B1343" s="56" t="s">
        <v>3714</v>
      </c>
      <c r="C1343" s="1" t="s">
        <v>2664</v>
      </c>
      <c r="D1343" s="1" t="s">
        <v>2665</v>
      </c>
      <c r="E1343" s="1">
        <v>101122256</v>
      </c>
      <c r="F1343" s="21">
        <v>44936</v>
      </c>
      <c r="G1343" s="21">
        <v>46660</v>
      </c>
      <c r="H1343" s="1" t="s">
        <v>22</v>
      </c>
      <c r="I1343" s="1" t="s">
        <v>2666</v>
      </c>
      <c r="J1343" s="1" t="s">
        <v>22</v>
      </c>
      <c r="K1343" s="1" t="s">
        <v>22</v>
      </c>
      <c r="L1343" s="7" t="s">
        <v>2667</v>
      </c>
      <c r="M1343" s="129" t="s">
        <v>2668</v>
      </c>
      <c r="N1343" s="7" t="s">
        <v>2669</v>
      </c>
      <c r="O1343" s="1" t="s">
        <v>2670</v>
      </c>
      <c r="P1343" s="1" t="s">
        <v>22</v>
      </c>
      <c r="Q1343" s="97">
        <f>IFERROR(INDEX(BP:BP, MATCH(R1343, BN:BN, 0)), "")</f>
        <v>1</v>
      </c>
      <c r="R1343" s="1" t="s">
        <v>1424</v>
      </c>
      <c r="S1343" s="1" t="s">
        <v>38</v>
      </c>
      <c r="T1343" s="112" t="s">
        <v>2682</v>
      </c>
      <c r="U1343" s="1" t="s">
        <v>22</v>
      </c>
      <c r="V1343" s="1" t="s">
        <v>22</v>
      </c>
      <c r="W1343" s="1" t="s">
        <v>22</v>
      </c>
      <c r="X1343" s="1" t="s">
        <v>22</v>
      </c>
      <c r="Y1343" s="1" t="s">
        <v>22</v>
      </c>
      <c r="Z1343" s="1" t="s">
        <v>22</v>
      </c>
      <c r="AA1343" s="1" t="s">
        <v>22</v>
      </c>
      <c r="AB1343" s="4" t="s">
        <v>22</v>
      </c>
      <c r="AC1343" s="4" t="s">
        <v>22</v>
      </c>
      <c r="BN1343" s="1"/>
    </row>
    <row r="1344" spans="1:66" ht="31.8" customHeight="1" x14ac:dyDescent="0.3">
      <c r="A1344" s="110">
        <v>16</v>
      </c>
      <c r="B1344" s="58" t="s">
        <v>3714</v>
      </c>
      <c r="C1344" s="1" t="s">
        <v>2664</v>
      </c>
      <c r="D1344" s="1" t="s">
        <v>2665</v>
      </c>
      <c r="E1344" s="1">
        <v>101122256</v>
      </c>
      <c r="F1344" s="21">
        <v>44936</v>
      </c>
      <c r="G1344" s="21">
        <v>46660</v>
      </c>
      <c r="H1344" s="1" t="s">
        <v>22</v>
      </c>
      <c r="I1344" s="1" t="s">
        <v>2666</v>
      </c>
      <c r="J1344" s="1" t="s">
        <v>22</v>
      </c>
      <c r="K1344" s="1" t="s">
        <v>22</v>
      </c>
      <c r="L1344" s="7" t="s">
        <v>2667</v>
      </c>
      <c r="M1344" s="129" t="s">
        <v>2668</v>
      </c>
      <c r="N1344" s="7" t="s">
        <v>2669</v>
      </c>
      <c r="O1344" s="1" t="s">
        <v>2670</v>
      </c>
      <c r="P1344" s="1" t="s">
        <v>679</v>
      </c>
      <c r="Q1344" s="97">
        <f>IFERROR(INDEX(BP:BP, MATCH(R1344, BN:BN, 0)), "")</f>
        <v>1</v>
      </c>
      <c r="R1344" s="1" t="s">
        <v>1128</v>
      </c>
      <c r="S1344" s="1" t="s">
        <v>110</v>
      </c>
      <c r="T1344" s="112" t="s">
        <v>2671</v>
      </c>
      <c r="U1344" s="1" t="s">
        <v>2672</v>
      </c>
      <c r="V1344" s="1" t="s">
        <v>22</v>
      </c>
      <c r="W1344" s="1" t="s">
        <v>2673</v>
      </c>
      <c r="X1344" s="1" t="s">
        <v>408</v>
      </c>
      <c r="Y1344" s="1" t="s">
        <v>2674</v>
      </c>
      <c r="Z1344" s="1" t="s">
        <v>22</v>
      </c>
      <c r="AA1344" s="1" t="s">
        <v>2675</v>
      </c>
      <c r="AB1344" s="4" t="s">
        <v>22</v>
      </c>
      <c r="AC1344" s="4" t="s">
        <v>22</v>
      </c>
      <c r="BN1344" s="93"/>
    </row>
    <row r="1345" spans="1:66" ht="31.8" customHeight="1" x14ac:dyDescent="0.3">
      <c r="A1345" s="110">
        <v>16</v>
      </c>
      <c r="B1345" s="58" t="s">
        <v>3714</v>
      </c>
      <c r="C1345" s="1" t="s">
        <v>2664</v>
      </c>
      <c r="D1345" s="1" t="s">
        <v>2665</v>
      </c>
      <c r="E1345" s="1">
        <v>101122256</v>
      </c>
      <c r="F1345" s="21">
        <v>44936</v>
      </c>
      <c r="G1345" s="21">
        <v>46660</v>
      </c>
      <c r="H1345" s="1" t="s">
        <v>22</v>
      </c>
      <c r="I1345" s="1" t="s">
        <v>2666</v>
      </c>
      <c r="J1345" s="1" t="s">
        <v>22</v>
      </c>
      <c r="K1345" s="1" t="s">
        <v>22</v>
      </c>
      <c r="L1345" s="7" t="s">
        <v>2667</v>
      </c>
      <c r="M1345" s="129" t="s">
        <v>2668</v>
      </c>
      <c r="N1345" s="7" t="s">
        <v>2669</v>
      </c>
      <c r="O1345" s="1" t="s">
        <v>2670</v>
      </c>
      <c r="P1345" s="1" t="s">
        <v>679</v>
      </c>
      <c r="Q1345" s="97">
        <f>IFERROR(INDEX(BP:BP, MATCH(R1345, BN:BN, 0)), "")</f>
        <v>1</v>
      </c>
      <c r="R1345" s="1" t="s">
        <v>1128</v>
      </c>
      <c r="S1345" s="1" t="s">
        <v>110</v>
      </c>
      <c r="T1345" s="112" t="s">
        <v>2671</v>
      </c>
      <c r="U1345" s="1" t="s">
        <v>2672</v>
      </c>
      <c r="V1345" s="1" t="s">
        <v>22</v>
      </c>
      <c r="W1345" s="1" t="s">
        <v>2676</v>
      </c>
      <c r="X1345" s="1" t="s">
        <v>2677</v>
      </c>
      <c r="Y1345" s="1" t="s">
        <v>2678</v>
      </c>
      <c r="Z1345" s="1" t="s">
        <v>22</v>
      </c>
      <c r="AA1345" s="1" t="s">
        <v>22</v>
      </c>
      <c r="AB1345" s="4" t="s">
        <v>22</v>
      </c>
      <c r="AC1345" s="4" t="s">
        <v>22</v>
      </c>
      <c r="BN1345" s="1"/>
    </row>
    <row r="1346" spans="1:66" ht="31.8" customHeight="1" x14ac:dyDescent="0.3">
      <c r="A1346" s="110">
        <v>16</v>
      </c>
      <c r="B1346" s="58" t="s">
        <v>3714</v>
      </c>
      <c r="C1346" s="1" t="s">
        <v>2664</v>
      </c>
      <c r="D1346" s="1" t="s">
        <v>2665</v>
      </c>
      <c r="E1346" s="1">
        <v>101122256</v>
      </c>
      <c r="F1346" s="21">
        <v>44936</v>
      </c>
      <c r="G1346" s="21">
        <v>46660</v>
      </c>
      <c r="H1346" s="1" t="s">
        <v>22</v>
      </c>
      <c r="I1346" s="1" t="s">
        <v>2666</v>
      </c>
      <c r="J1346" s="1" t="s">
        <v>22</v>
      </c>
      <c r="K1346" s="1" t="s">
        <v>22</v>
      </c>
      <c r="L1346" s="7" t="s">
        <v>2667</v>
      </c>
      <c r="M1346" s="129" t="s">
        <v>2668</v>
      </c>
      <c r="N1346" s="7" t="s">
        <v>2669</v>
      </c>
      <c r="O1346" s="1" t="s">
        <v>2670</v>
      </c>
      <c r="P1346" s="1" t="s">
        <v>22</v>
      </c>
      <c r="Q1346" s="97">
        <f>IFERROR(INDEX(BP:BP, MATCH(R1346, BN:BN, 0)), "")</f>
        <v>1</v>
      </c>
      <c r="R1346" s="1" t="s">
        <v>2679</v>
      </c>
      <c r="S1346" s="1" t="s">
        <v>132</v>
      </c>
      <c r="T1346" s="112" t="s">
        <v>2680</v>
      </c>
      <c r="U1346" s="1" t="s">
        <v>22</v>
      </c>
      <c r="V1346" s="1" t="s">
        <v>22</v>
      </c>
      <c r="W1346" s="1" t="s">
        <v>22</v>
      </c>
      <c r="X1346" s="1" t="s">
        <v>22</v>
      </c>
      <c r="Y1346" s="1" t="s">
        <v>22</v>
      </c>
      <c r="Z1346" s="1" t="s">
        <v>22</v>
      </c>
      <c r="AA1346" s="1" t="s">
        <v>22</v>
      </c>
      <c r="AB1346" s="4" t="s">
        <v>22</v>
      </c>
      <c r="AC1346" s="4" t="s">
        <v>22</v>
      </c>
      <c r="BN1346" s="93"/>
    </row>
    <row r="1347" spans="1:66" ht="31.8" customHeight="1" x14ac:dyDescent="0.3">
      <c r="A1347" s="55">
        <v>16</v>
      </c>
      <c r="B1347" s="56" t="s">
        <v>3714</v>
      </c>
      <c r="C1347" s="1" t="s">
        <v>2689</v>
      </c>
      <c r="D1347" s="1" t="s">
        <v>2690</v>
      </c>
      <c r="E1347" s="1" t="s">
        <v>2691</v>
      </c>
      <c r="F1347" s="21">
        <v>45297</v>
      </c>
      <c r="G1347" s="21">
        <v>46538</v>
      </c>
      <c r="H1347" s="1" t="s">
        <v>22</v>
      </c>
      <c r="I1347" s="1" t="s">
        <v>2692</v>
      </c>
      <c r="J1347" s="1" t="s">
        <v>22</v>
      </c>
      <c r="K1347" s="1" t="s">
        <v>22</v>
      </c>
      <c r="L1347" s="7" t="s">
        <v>42</v>
      </c>
      <c r="M1347" s="129" t="s">
        <v>2693</v>
      </c>
      <c r="N1347" s="7" t="s">
        <v>473</v>
      </c>
      <c r="O1347" s="1" t="s">
        <v>2694</v>
      </c>
      <c r="P1347" s="1" t="s">
        <v>22</v>
      </c>
      <c r="Q1347" s="97">
        <f>IFERROR(INDEX(BP:BP, MATCH(R1347, BN:BN, 0)), "")</f>
        <v>1</v>
      </c>
      <c r="R1347" s="1" t="s">
        <v>131</v>
      </c>
      <c r="S1347" s="1" t="s">
        <v>132</v>
      </c>
      <c r="T1347" s="112" t="s">
        <v>2695</v>
      </c>
      <c r="U1347" s="1" t="s">
        <v>22</v>
      </c>
      <c r="V1347" s="1" t="s">
        <v>22</v>
      </c>
      <c r="W1347" s="1" t="s">
        <v>22</v>
      </c>
      <c r="X1347" s="1" t="s">
        <v>22</v>
      </c>
      <c r="Y1347" s="1" t="s">
        <v>22</v>
      </c>
      <c r="Z1347" s="1" t="s">
        <v>22</v>
      </c>
      <c r="AA1347" s="1" t="s">
        <v>22</v>
      </c>
      <c r="AB1347" s="4" t="s">
        <v>22</v>
      </c>
      <c r="AC1347" s="4" t="s">
        <v>22</v>
      </c>
      <c r="BN1347" s="1"/>
    </row>
    <row r="1348" spans="1:66" ht="31.8" customHeight="1" x14ac:dyDescent="0.3">
      <c r="A1348" s="55">
        <v>16</v>
      </c>
      <c r="B1348" s="56" t="s">
        <v>3714</v>
      </c>
      <c r="C1348" s="1" t="s">
        <v>2689</v>
      </c>
      <c r="D1348" s="1" t="s">
        <v>2690</v>
      </c>
      <c r="E1348" s="1" t="s">
        <v>2691</v>
      </c>
      <c r="F1348" s="21">
        <v>45297</v>
      </c>
      <c r="G1348" s="21">
        <v>46538</v>
      </c>
      <c r="H1348" s="1" t="s">
        <v>22</v>
      </c>
      <c r="I1348" s="1" t="s">
        <v>2692</v>
      </c>
      <c r="J1348" s="1" t="s">
        <v>22</v>
      </c>
      <c r="K1348" s="1" t="s">
        <v>22</v>
      </c>
      <c r="L1348" s="7" t="s">
        <v>42</v>
      </c>
      <c r="M1348" s="129" t="s">
        <v>2693</v>
      </c>
      <c r="N1348" s="7" t="s">
        <v>473</v>
      </c>
      <c r="O1348" s="1" t="s">
        <v>2694</v>
      </c>
      <c r="P1348" s="1" t="s">
        <v>22</v>
      </c>
      <c r="Q1348" s="97">
        <f>IFERROR(INDEX(BP:BP, MATCH(R1348, BN:BN, 0)), "")</f>
        <v>1</v>
      </c>
      <c r="R1348" s="1" t="s">
        <v>2700</v>
      </c>
      <c r="S1348" s="1" t="s">
        <v>47</v>
      </c>
      <c r="T1348" s="112" t="s">
        <v>2701</v>
      </c>
      <c r="U1348" s="1" t="s">
        <v>22</v>
      </c>
      <c r="V1348" s="1" t="s">
        <v>22</v>
      </c>
      <c r="W1348" s="1" t="s">
        <v>22</v>
      </c>
      <c r="X1348" s="1" t="s">
        <v>22</v>
      </c>
      <c r="Y1348" s="1" t="s">
        <v>22</v>
      </c>
      <c r="Z1348" s="1" t="s">
        <v>22</v>
      </c>
      <c r="AA1348" s="1" t="s">
        <v>22</v>
      </c>
      <c r="AB1348" s="4" t="s">
        <v>22</v>
      </c>
      <c r="AC1348" s="4" t="s">
        <v>22</v>
      </c>
      <c r="BN1348" s="93"/>
    </row>
    <row r="1349" spans="1:66" ht="31.8" customHeight="1" x14ac:dyDescent="0.3">
      <c r="A1349" s="55">
        <v>16</v>
      </c>
      <c r="B1349" s="56" t="s">
        <v>3714</v>
      </c>
      <c r="C1349" s="1" t="s">
        <v>2689</v>
      </c>
      <c r="D1349" s="1" t="s">
        <v>2690</v>
      </c>
      <c r="E1349" s="1" t="s">
        <v>2691</v>
      </c>
      <c r="F1349" s="21">
        <v>45297</v>
      </c>
      <c r="G1349" s="21">
        <v>46538</v>
      </c>
      <c r="H1349" s="1" t="s">
        <v>22</v>
      </c>
      <c r="I1349" s="1" t="s">
        <v>2692</v>
      </c>
      <c r="J1349" s="1" t="s">
        <v>22</v>
      </c>
      <c r="K1349" s="1" t="s">
        <v>22</v>
      </c>
      <c r="L1349" s="7" t="s">
        <v>42</v>
      </c>
      <c r="M1349" s="129" t="s">
        <v>2693</v>
      </c>
      <c r="N1349" s="7" t="s">
        <v>473</v>
      </c>
      <c r="O1349" s="1" t="s">
        <v>2694</v>
      </c>
      <c r="P1349" s="1" t="s">
        <v>22</v>
      </c>
      <c r="Q1349" s="97">
        <f>IFERROR(INDEX(BP:BP, MATCH(R1349, BN:BN, 0)), "")</f>
        <v>1</v>
      </c>
      <c r="R1349" s="1" t="s">
        <v>2696</v>
      </c>
      <c r="S1349" s="1" t="s">
        <v>573</v>
      </c>
      <c r="T1349" s="112" t="s">
        <v>2697</v>
      </c>
      <c r="U1349" s="1" t="s">
        <v>22</v>
      </c>
      <c r="V1349" s="1" t="s">
        <v>22</v>
      </c>
      <c r="W1349" s="1" t="s">
        <v>22</v>
      </c>
      <c r="X1349" s="1" t="s">
        <v>22</v>
      </c>
      <c r="Y1349" s="1" t="s">
        <v>22</v>
      </c>
      <c r="Z1349" s="1" t="s">
        <v>22</v>
      </c>
      <c r="AA1349" s="1" t="s">
        <v>22</v>
      </c>
      <c r="AB1349" s="4" t="s">
        <v>22</v>
      </c>
      <c r="AC1349" s="4" t="s">
        <v>22</v>
      </c>
      <c r="BN1349" s="1"/>
    </row>
    <row r="1350" spans="1:66" ht="31.8" customHeight="1" x14ac:dyDescent="0.3">
      <c r="A1350" s="55">
        <v>16</v>
      </c>
      <c r="B1350" s="56" t="s">
        <v>3714</v>
      </c>
      <c r="C1350" s="1" t="s">
        <v>2689</v>
      </c>
      <c r="D1350" s="1" t="s">
        <v>2690</v>
      </c>
      <c r="E1350" s="1" t="s">
        <v>2691</v>
      </c>
      <c r="F1350" s="21">
        <v>45297</v>
      </c>
      <c r="G1350" s="21">
        <v>46538</v>
      </c>
      <c r="H1350" s="1" t="s">
        <v>22</v>
      </c>
      <c r="I1350" s="1" t="s">
        <v>2692</v>
      </c>
      <c r="J1350" s="1" t="s">
        <v>22</v>
      </c>
      <c r="K1350" s="1" t="s">
        <v>22</v>
      </c>
      <c r="L1350" s="7" t="s">
        <v>42</v>
      </c>
      <c r="M1350" s="129" t="s">
        <v>2693</v>
      </c>
      <c r="N1350" s="7" t="s">
        <v>473</v>
      </c>
      <c r="O1350" s="1" t="s">
        <v>2694</v>
      </c>
      <c r="P1350" s="1" t="s">
        <v>22</v>
      </c>
      <c r="Q1350" s="97">
        <f>IFERROR(INDEX(BP:BP, MATCH(R1350, BN:BN, 0)), "")</f>
        <v>1</v>
      </c>
      <c r="R1350" s="1" t="s">
        <v>2416</v>
      </c>
      <c r="S1350" s="1" t="s">
        <v>47</v>
      </c>
      <c r="T1350" s="112" t="s">
        <v>937</v>
      </c>
      <c r="U1350" s="1" t="s">
        <v>22</v>
      </c>
      <c r="V1350" s="1" t="s">
        <v>22</v>
      </c>
      <c r="W1350" s="1" t="s">
        <v>22</v>
      </c>
      <c r="X1350" s="1" t="s">
        <v>22</v>
      </c>
      <c r="Y1350" s="1" t="s">
        <v>22</v>
      </c>
      <c r="Z1350" s="1" t="s">
        <v>22</v>
      </c>
      <c r="AA1350" s="1" t="s">
        <v>22</v>
      </c>
      <c r="AB1350" s="4" t="s">
        <v>22</v>
      </c>
      <c r="AC1350" s="4" t="s">
        <v>22</v>
      </c>
      <c r="BN1350" s="93"/>
    </row>
    <row r="1351" spans="1:66" ht="31.8" customHeight="1" x14ac:dyDescent="0.3">
      <c r="A1351" s="55">
        <v>16</v>
      </c>
      <c r="B1351" s="56" t="s">
        <v>3714</v>
      </c>
      <c r="C1351" s="1" t="s">
        <v>2689</v>
      </c>
      <c r="D1351" s="1" t="s">
        <v>2690</v>
      </c>
      <c r="E1351" s="1" t="s">
        <v>2691</v>
      </c>
      <c r="F1351" s="21">
        <v>45297</v>
      </c>
      <c r="G1351" s="21">
        <v>46538</v>
      </c>
      <c r="H1351" s="1" t="s">
        <v>22</v>
      </c>
      <c r="I1351" s="1" t="s">
        <v>2692</v>
      </c>
      <c r="J1351" s="1" t="s">
        <v>22</v>
      </c>
      <c r="K1351" s="1" t="s">
        <v>22</v>
      </c>
      <c r="L1351" s="7" t="s">
        <v>42</v>
      </c>
      <c r="M1351" s="129" t="s">
        <v>2693</v>
      </c>
      <c r="N1351" s="7" t="s">
        <v>473</v>
      </c>
      <c r="O1351" s="1" t="s">
        <v>2694</v>
      </c>
      <c r="P1351" s="1" t="s">
        <v>22</v>
      </c>
      <c r="Q1351" s="97">
        <f>IFERROR(INDEX(BP:BP, MATCH(R1351, BN:BN, 0)), "")</f>
        <v>1</v>
      </c>
      <c r="R1351" s="1" t="s">
        <v>2698</v>
      </c>
      <c r="S1351" s="1" t="s">
        <v>573</v>
      </c>
      <c r="T1351" s="112" t="s">
        <v>2699</v>
      </c>
      <c r="U1351" s="1" t="s">
        <v>22</v>
      </c>
      <c r="V1351" s="1" t="s">
        <v>22</v>
      </c>
      <c r="W1351" s="1" t="s">
        <v>22</v>
      </c>
      <c r="X1351" s="1" t="s">
        <v>22</v>
      </c>
      <c r="Y1351" s="1" t="s">
        <v>22</v>
      </c>
      <c r="Z1351" s="1" t="s">
        <v>22</v>
      </c>
      <c r="AA1351" s="1" t="s">
        <v>22</v>
      </c>
      <c r="AB1351" s="4" t="s">
        <v>22</v>
      </c>
      <c r="AC1351" s="4" t="s">
        <v>22</v>
      </c>
      <c r="BN1351" s="1"/>
    </row>
    <row r="1352" spans="1:66" ht="31.8" customHeight="1" x14ac:dyDescent="0.3">
      <c r="A1352" s="55">
        <v>16</v>
      </c>
      <c r="B1352" s="56" t="s">
        <v>3714</v>
      </c>
      <c r="C1352" s="1" t="s">
        <v>2689</v>
      </c>
      <c r="D1352" s="1" t="s">
        <v>2690</v>
      </c>
      <c r="E1352" s="1" t="s">
        <v>2691</v>
      </c>
      <c r="F1352" s="21">
        <v>45297</v>
      </c>
      <c r="G1352" s="21">
        <v>46538</v>
      </c>
      <c r="H1352" s="1" t="s">
        <v>22</v>
      </c>
      <c r="I1352" s="1" t="s">
        <v>2692</v>
      </c>
      <c r="J1352" s="1" t="s">
        <v>22</v>
      </c>
      <c r="K1352" s="1" t="s">
        <v>22</v>
      </c>
      <c r="L1352" s="7" t="s">
        <v>42</v>
      </c>
      <c r="M1352" s="129" t="s">
        <v>2693</v>
      </c>
      <c r="N1352" s="7" t="s">
        <v>473</v>
      </c>
      <c r="O1352" s="1" t="s">
        <v>2694</v>
      </c>
      <c r="P1352" s="1" t="s">
        <v>1273</v>
      </c>
      <c r="Q1352" s="97">
        <f>IFERROR(INDEX(BP:BP, MATCH(R1352, BN:BN, 0)), "")</f>
        <v>1</v>
      </c>
      <c r="R1352" s="1" t="s">
        <v>2703</v>
      </c>
      <c r="S1352" s="1" t="s">
        <v>449</v>
      </c>
      <c r="T1352" s="118">
        <v>0</v>
      </c>
      <c r="U1352" s="1" t="s">
        <v>22</v>
      </c>
      <c r="V1352" s="1" t="s">
        <v>22</v>
      </c>
      <c r="W1352" s="1" t="s">
        <v>2704</v>
      </c>
      <c r="X1352" s="1" t="s">
        <v>2705</v>
      </c>
      <c r="Y1352" s="1" t="s">
        <v>2706</v>
      </c>
      <c r="Z1352" s="1" t="s">
        <v>22</v>
      </c>
      <c r="AA1352" s="1" t="s">
        <v>2707</v>
      </c>
      <c r="AB1352" s="4" t="s">
        <v>22</v>
      </c>
      <c r="AC1352" s="4" t="s">
        <v>22</v>
      </c>
      <c r="BN1352" s="93"/>
    </row>
    <row r="1353" spans="1:66" ht="31.8" customHeight="1" x14ac:dyDescent="0.3">
      <c r="A1353" s="55">
        <v>16</v>
      </c>
      <c r="B1353" s="56" t="s">
        <v>3714</v>
      </c>
      <c r="C1353" s="1" t="s">
        <v>2689</v>
      </c>
      <c r="D1353" s="1" t="s">
        <v>2690</v>
      </c>
      <c r="E1353" s="1" t="s">
        <v>2691</v>
      </c>
      <c r="F1353" s="21">
        <v>45297</v>
      </c>
      <c r="G1353" s="21">
        <v>46538</v>
      </c>
      <c r="H1353" s="1" t="s">
        <v>22</v>
      </c>
      <c r="I1353" s="1" t="s">
        <v>2692</v>
      </c>
      <c r="J1353" s="1" t="s">
        <v>22</v>
      </c>
      <c r="K1353" s="1" t="s">
        <v>22</v>
      </c>
      <c r="L1353" s="7" t="s">
        <v>42</v>
      </c>
      <c r="M1353" s="129" t="s">
        <v>2693</v>
      </c>
      <c r="N1353" s="7" t="s">
        <v>473</v>
      </c>
      <c r="O1353" s="1" t="s">
        <v>2694</v>
      </c>
      <c r="P1353" s="1" t="s">
        <v>22</v>
      </c>
      <c r="Q1353" s="97">
        <f>IFERROR(INDEX(BP:BP, MATCH(R1353, BN:BN, 0)), "")</f>
        <v>1</v>
      </c>
      <c r="R1353" s="1" t="s">
        <v>2177</v>
      </c>
      <c r="S1353" s="1" t="s">
        <v>132</v>
      </c>
      <c r="T1353" s="112" t="s">
        <v>2702</v>
      </c>
      <c r="U1353" s="1" t="s">
        <v>22</v>
      </c>
      <c r="V1353" s="1" t="s">
        <v>22</v>
      </c>
      <c r="W1353" s="1" t="s">
        <v>22</v>
      </c>
      <c r="X1353" s="1" t="s">
        <v>22</v>
      </c>
      <c r="Y1353" s="1" t="s">
        <v>22</v>
      </c>
      <c r="Z1353" s="1" t="s">
        <v>22</v>
      </c>
      <c r="AA1353" s="1" t="s">
        <v>22</v>
      </c>
      <c r="AB1353" s="4" t="s">
        <v>22</v>
      </c>
      <c r="AC1353" s="4" t="s">
        <v>22</v>
      </c>
      <c r="BN1353" s="1"/>
    </row>
    <row r="1354" spans="1:66" ht="31.8" customHeight="1" x14ac:dyDescent="0.3">
      <c r="A1354" s="55">
        <v>16</v>
      </c>
      <c r="B1354" s="56" t="s">
        <v>3714</v>
      </c>
      <c r="C1354" s="1" t="s">
        <v>2708</v>
      </c>
      <c r="D1354" s="1" t="s">
        <v>2709</v>
      </c>
      <c r="E1354" s="1" t="s">
        <v>2710</v>
      </c>
      <c r="F1354" s="21">
        <v>40920</v>
      </c>
      <c r="G1354" s="21">
        <v>42886</v>
      </c>
      <c r="H1354" s="1" t="s">
        <v>22</v>
      </c>
      <c r="I1354" s="1" t="s">
        <v>2711</v>
      </c>
      <c r="J1354" s="1" t="s">
        <v>22</v>
      </c>
      <c r="K1354" s="1" t="s">
        <v>22</v>
      </c>
      <c r="L1354" s="1" t="s">
        <v>2404</v>
      </c>
      <c r="M1354" s="102" t="s">
        <v>2405</v>
      </c>
      <c r="N1354" s="1" t="s">
        <v>2406</v>
      </c>
      <c r="O1354" s="1" t="s">
        <v>2712</v>
      </c>
      <c r="P1354" s="1" t="s">
        <v>22</v>
      </c>
      <c r="Q1354" s="97">
        <f>IFERROR(INDEX(BP:BP, MATCH(R1354, BN:BN, 0)), "")</f>
        <v>2</v>
      </c>
      <c r="R1354" s="1" t="s">
        <v>2718</v>
      </c>
      <c r="S1354" s="1" t="s">
        <v>132</v>
      </c>
      <c r="T1354" s="84" t="s">
        <v>2719</v>
      </c>
      <c r="U1354" s="1" t="s">
        <v>22</v>
      </c>
      <c r="V1354" s="1" t="s">
        <v>22</v>
      </c>
      <c r="W1354" s="1" t="s">
        <v>22</v>
      </c>
      <c r="X1354" s="1" t="s">
        <v>22</v>
      </c>
      <c r="Y1354" s="1" t="s">
        <v>22</v>
      </c>
      <c r="Z1354" s="1" t="s">
        <v>22</v>
      </c>
      <c r="AA1354" s="1" t="s">
        <v>22</v>
      </c>
      <c r="AB1354" s="4" t="s">
        <v>22</v>
      </c>
      <c r="AC1354" s="4" t="s">
        <v>22</v>
      </c>
      <c r="BN1354" s="93"/>
    </row>
    <row r="1355" spans="1:66" ht="31.8" customHeight="1" x14ac:dyDescent="0.3">
      <c r="A1355" s="55">
        <v>16</v>
      </c>
      <c r="B1355" s="56" t="s">
        <v>3714</v>
      </c>
      <c r="C1355" s="1" t="s">
        <v>2708</v>
      </c>
      <c r="D1355" s="1" t="s">
        <v>2709</v>
      </c>
      <c r="E1355" s="1" t="s">
        <v>2710</v>
      </c>
      <c r="F1355" s="21">
        <v>40920</v>
      </c>
      <c r="G1355" s="21">
        <v>42886</v>
      </c>
      <c r="H1355" s="1" t="s">
        <v>22</v>
      </c>
      <c r="I1355" s="1" t="s">
        <v>2711</v>
      </c>
      <c r="J1355" s="1" t="s">
        <v>22</v>
      </c>
      <c r="K1355" s="1" t="s">
        <v>22</v>
      </c>
      <c r="L1355" s="1" t="s">
        <v>2404</v>
      </c>
      <c r="M1355" s="102" t="s">
        <v>2405</v>
      </c>
      <c r="N1355" s="1" t="s">
        <v>2406</v>
      </c>
      <c r="O1355" s="1" t="s">
        <v>2712</v>
      </c>
      <c r="P1355" s="1" t="s">
        <v>22</v>
      </c>
      <c r="Q1355" s="97">
        <f>IFERROR(INDEX(BP:BP, MATCH(R1355, BN:BN, 0)), "")</f>
        <v>1</v>
      </c>
      <c r="R1355" s="1" t="s">
        <v>2716</v>
      </c>
      <c r="S1355" s="1" t="s">
        <v>132</v>
      </c>
      <c r="T1355" s="112" t="s">
        <v>2717</v>
      </c>
      <c r="U1355" s="1" t="s">
        <v>22</v>
      </c>
      <c r="V1355" s="1" t="s">
        <v>22</v>
      </c>
      <c r="W1355" s="1" t="s">
        <v>22</v>
      </c>
      <c r="X1355" s="1" t="s">
        <v>22</v>
      </c>
      <c r="Y1355" s="1" t="s">
        <v>22</v>
      </c>
      <c r="Z1355" s="1" t="s">
        <v>22</v>
      </c>
      <c r="AA1355" s="1" t="s">
        <v>22</v>
      </c>
      <c r="AB1355" s="4" t="s">
        <v>22</v>
      </c>
      <c r="AC1355" s="4" t="s">
        <v>22</v>
      </c>
      <c r="BN1355" s="1"/>
    </row>
    <row r="1356" spans="1:66" ht="31.8" customHeight="1" x14ac:dyDescent="0.3">
      <c r="A1356" s="55">
        <v>16</v>
      </c>
      <c r="B1356" s="56" t="s">
        <v>3714</v>
      </c>
      <c r="C1356" s="1" t="s">
        <v>2708</v>
      </c>
      <c r="D1356" s="1" t="s">
        <v>2709</v>
      </c>
      <c r="E1356" s="1" t="s">
        <v>2710</v>
      </c>
      <c r="F1356" s="21">
        <v>40920</v>
      </c>
      <c r="G1356" s="21">
        <v>42886</v>
      </c>
      <c r="H1356" s="1" t="s">
        <v>22</v>
      </c>
      <c r="I1356" s="1" t="s">
        <v>2711</v>
      </c>
      <c r="J1356" s="1" t="s">
        <v>22</v>
      </c>
      <c r="K1356" s="1" t="s">
        <v>22</v>
      </c>
      <c r="L1356" s="1" t="s">
        <v>2404</v>
      </c>
      <c r="M1356" s="102" t="s">
        <v>2405</v>
      </c>
      <c r="N1356" s="1" t="s">
        <v>2406</v>
      </c>
      <c r="O1356" s="1" t="s">
        <v>2712</v>
      </c>
      <c r="P1356" s="1" t="s">
        <v>22</v>
      </c>
      <c r="Q1356" s="97">
        <f>IFERROR(INDEX(BP:BP, MATCH(R1356, BN:BN, 0)), "")</f>
        <v>1</v>
      </c>
      <c r="R1356" s="1" t="s">
        <v>2720</v>
      </c>
      <c r="S1356" s="1" t="s">
        <v>318</v>
      </c>
      <c r="T1356" s="112" t="s">
        <v>2721</v>
      </c>
      <c r="U1356" s="1" t="s">
        <v>22</v>
      </c>
      <c r="V1356" s="1" t="s">
        <v>22</v>
      </c>
      <c r="W1356" s="1" t="s">
        <v>22</v>
      </c>
      <c r="X1356" s="1" t="s">
        <v>22</v>
      </c>
      <c r="Y1356" s="1" t="s">
        <v>22</v>
      </c>
      <c r="Z1356" s="1" t="s">
        <v>22</v>
      </c>
      <c r="AA1356" s="1" t="s">
        <v>22</v>
      </c>
      <c r="AB1356" s="4" t="s">
        <v>22</v>
      </c>
      <c r="AC1356" s="4" t="s">
        <v>22</v>
      </c>
      <c r="BN1356" s="93"/>
    </row>
    <row r="1357" spans="1:66" ht="31.8" customHeight="1" x14ac:dyDescent="0.3">
      <c r="A1357" s="55">
        <v>16</v>
      </c>
      <c r="B1357" s="56" t="s">
        <v>3714</v>
      </c>
      <c r="C1357" s="1" t="s">
        <v>2708</v>
      </c>
      <c r="D1357" s="1" t="s">
        <v>2709</v>
      </c>
      <c r="E1357" s="1" t="s">
        <v>2710</v>
      </c>
      <c r="F1357" s="21">
        <v>40920</v>
      </c>
      <c r="G1357" s="21">
        <v>42886</v>
      </c>
      <c r="H1357" s="1" t="s">
        <v>22</v>
      </c>
      <c r="I1357" s="1" t="s">
        <v>2711</v>
      </c>
      <c r="J1357" s="1" t="s">
        <v>22</v>
      </c>
      <c r="K1357" s="1" t="s">
        <v>22</v>
      </c>
      <c r="L1357" s="1" t="s">
        <v>2404</v>
      </c>
      <c r="M1357" s="102" t="s">
        <v>2405</v>
      </c>
      <c r="N1357" s="1" t="s">
        <v>2406</v>
      </c>
      <c r="O1357" s="1" t="s">
        <v>2712</v>
      </c>
      <c r="P1357" s="1" t="s">
        <v>22</v>
      </c>
      <c r="Q1357" s="97">
        <f>IFERROR(INDEX(BP:BP, MATCH(R1357, BN:BN, 0)), "")</f>
        <v>1</v>
      </c>
      <c r="R1357" s="1" t="s">
        <v>2730</v>
      </c>
      <c r="S1357" s="1" t="s">
        <v>36</v>
      </c>
      <c r="T1357" s="112" t="s">
        <v>2731</v>
      </c>
      <c r="U1357" s="1" t="s">
        <v>22</v>
      </c>
      <c r="V1357" s="1" t="s">
        <v>22</v>
      </c>
      <c r="W1357" s="1" t="s">
        <v>22</v>
      </c>
      <c r="X1357" s="1" t="s">
        <v>22</v>
      </c>
      <c r="Y1357" s="1" t="s">
        <v>22</v>
      </c>
      <c r="Z1357" s="1" t="s">
        <v>22</v>
      </c>
      <c r="AA1357" s="1" t="s">
        <v>22</v>
      </c>
      <c r="AB1357" s="4" t="s">
        <v>22</v>
      </c>
      <c r="AC1357" s="4" t="s">
        <v>22</v>
      </c>
      <c r="BN1357" s="1"/>
    </row>
    <row r="1358" spans="1:66" ht="31.8" customHeight="1" x14ac:dyDescent="0.3">
      <c r="A1358" s="55">
        <v>16</v>
      </c>
      <c r="B1358" s="56" t="s">
        <v>3714</v>
      </c>
      <c r="C1358" s="1" t="s">
        <v>2708</v>
      </c>
      <c r="D1358" s="1" t="s">
        <v>2709</v>
      </c>
      <c r="E1358" s="1" t="s">
        <v>2710</v>
      </c>
      <c r="F1358" s="21">
        <v>40920</v>
      </c>
      <c r="G1358" s="21">
        <v>42886</v>
      </c>
      <c r="H1358" s="1" t="s">
        <v>22</v>
      </c>
      <c r="I1358" s="1" t="s">
        <v>2711</v>
      </c>
      <c r="J1358" s="1" t="s">
        <v>22</v>
      </c>
      <c r="K1358" s="1" t="s">
        <v>22</v>
      </c>
      <c r="L1358" s="1" t="s">
        <v>2404</v>
      </c>
      <c r="M1358" s="102" t="s">
        <v>2405</v>
      </c>
      <c r="N1358" s="1" t="s">
        <v>2406</v>
      </c>
      <c r="O1358" s="1" t="s">
        <v>2712</v>
      </c>
      <c r="P1358" s="1" t="s">
        <v>22</v>
      </c>
      <c r="Q1358" s="97">
        <f>IFERROR(INDEX(BP:BP, MATCH(R1358, BN:BN, 0)), "")</f>
        <v>1</v>
      </c>
      <c r="R1358" s="1" t="s">
        <v>2732</v>
      </c>
      <c r="S1358" s="1" t="s">
        <v>132</v>
      </c>
      <c r="T1358" s="112" t="s">
        <v>2733</v>
      </c>
      <c r="U1358" s="1" t="s">
        <v>22</v>
      </c>
      <c r="V1358" s="1" t="s">
        <v>22</v>
      </c>
      <c r="W1358" s="1" t="s">
        <v>22</v>
      </c>
      <c r="X1358" s="1" t="s">
        <v>22</v>
      </c>
      <c r="Y1358" s="1" t="s">
        <v>22</v>
      </c>
      <c r="Z1358" s="1" t="s">
        <v>22</v>
      </c>
      <c r="AA1358" s="1" t="s">
        <v>22</v>
      </c>
      <c r="AB1358" s="4" t="s">
        <v>22</v>
      </c>
      <c r="AC1358" s="4" t="s">
        <v>22</v>
      </c>
      <c r="BN1358" s="93"/>
    </row>
    <row r="1359" spans="1:66" ht="31.8" customHeight="1" x14ac:dyDescent="0.3">
      <c r="A1359" s="55">
        <v>16</v>
      </c>
      <c r="B1359" s="56" t="s">
        <v>3714</v>
      </c>
      <c r="C1359" s="1" t="s">
        <v>2708</v>
      </c>
      <c r="D1359" s="1" t="s">
        <v>2709</v>
      </c>
      <c r="E1359" s="1" t="s">
        <v>2710</v>
      </c>
      <c r="F1359" s="21">
        <v>40920</v>
      </c>
      <c r="G1359" s="21">
        <v>42886</v>
      </c>
      <c r="H1359" s="1" t="s">
        <v>22</v>
      </c>
      <c r="I1359" s="1" t="s">
        <v>2711</v>
      </c>
      <c r="J1359" s="1" t="s">
        <v>22</v>
      </c>
      <c r="K1359" s="1" t="s">
        <v>22</v>
      </c>
      <c r="L1359" s="1" t="s">
        <v>2404</v>
      </c>
      <c r="M1359" s="102" t="s">
        <v>2405</v>
      </c>
      <c r="N1359" s="1" t="s">
        <v>2406</v>
      </c>
      <c r="O1359" s="1" t="s">
        <v>2712</v>
      </c>
      <c r="P1359" s="1" t="s">
        <v>22</v>
      </c>
      <c r="Q1359" s="97">
        <f>IFERROR(INDEX(BP:BP, MATCH(R1359, BN:BN, 0)), "")</f>
        <v>1</v>
      </c>
      <c r="R1359" s="1" t="s">
        <v>2713</v>
      </c>
      <c r="S1359" s="1" t="s">
        <v>132</v>
      </c>
      <c r="T1359" s="112" t="s">
        <v>2714</v>
      </c>
      <c r="U1359" s="1" t="s">
        <v>22</v>
      </c>
      <c r="V1359" s="1" t="s">
        <v>22</v>
      </c>
      <c r="W1359" s="1" t="s">
        <v>22</v>
      </c>
      <c r="X1359" s="1" t="s">
        <v>22</v>
      </c>
      <c r="Y1359" s="1" t="s">
        <v>22</v>
      </c>
      <c r="Z1359" s="1" t="s">
        <v>22</v>
      </c>
      <c r="AA1359" s="1" t="s">
        <v>22</v>
      </c>
      <c r="AB1359" s="4" t="s">
        <v>22</v>
      </c>
      <c r="AC1359" s="4" t="s">
        <v>22</v>
      </c>
      <c r="BN1359" s="1"/>
    </row>
    <row r="1360" spans="1:66" ht="31.8" customHeight="1" x14ac:dyDescent="0.3">
      <c r="A1360" s="55">
        <v>16</v>
      </c>
      <c r="B1360" s="56" t="s">
        <v>3714</v>
      </c>
      <c r="C1360" s="1" t="s">
        <v>2708</v>
      </c>
      <c r="D1360" s="1" t="s">
        <v>2709</v>
      </c>
      <c r="E1360" s="1" t="s">
        <v>2710</v>
      </c>
      <c r="F1360" s="21">
        <v>40920</v>
      </c>
      <c r="G1360" s="21">
        <v>42886</v>
      </c>
      <c r="H1360" s="1" t="s">
        <v>22</v>
      </c>
      <c r="I1360" s="1" t="s">
        <v>2711</v>
      </c>
      <c r="J1360" s="1" t="s">
        <v>22</v>
      </c>
      <c r="K1360" s="1" t="s">
        <v>22</v>
      </c>
      <c r="L1360" s="1" t="s">
        <v>2404</v>
      </c>
      <c r="M1360" s="102" t="s">
        <v>2405</v>
      </c>
      <c r="N1360" s="1" t="s">
        <v>2406</v>
      </c>
      <c r="O1360" s="1" t="s">
        <v>2712</v>
      </c>
      <c r="P1360" s="1" t="s">
        <v>22</v>
      </c>
      <c r="Q1360" s="97">
        <f>IFERROR(INDEX(BP:BP, MATCH(R1360, BN:BN, 0)), "")</f>
        <v>1</v>
      </c>
      <c r="R1360" s="1" t="s">
        <v>2734</v>
      </c>
      <c r="S1360" s="1" t="s">
        <v>132</v>
      </c>
      <c r="T1360" s="112" t="s">
        <v>2735</v>
      </c>
      <c r="U1360" s="1" t="s">
        <v>22</v>
      </c>
      <c r="V1360" s="1" t="s">
        <v>22</v>
      </c>
      <c r="W1360" s="1" t="s">
        <v>22</v>
      </c>
      <c r="X1360" s="1" t="s">
        <v>22</v>
      </c>
      <c r="Y1360" s="1" t="s">
        <v>22</v>
      </c>
      <c r="Z1360" s="1" t="s">
        <v>22</v>
      </c>
      <c r="AA1360" s="1" t="s">
        <v>22</v>
      </c>
      <c r="AB1360" s="4" t="s">
        <v>22</v>
      </c>
      <c r="AC1360" s="4" t="s">
        <v>22</v>
      </c>
      <c r="BN1360" s="93"/>
    </row>
    <row r="1361" spans="1:66" ht="31.8" customHeight="1" x14ac:dyDescent="0.3">
      <c r="A1361" s="55">
        <v>16</v>
      </c>
      <c r="B1361" s="56" t="s">
        <v>3714</v>
      </c>
      <c r="C1361" s="1" t="s">
        <v>2708</v>
      </c>
      <c r="D1361" s="1" t="s">
        <v>2709</v>
      </c>
      <c r="E1361" s="1" t="s">
        <v>2710</v>
      </c>
      <c r="F1361" s="21">
        <v>40920</v>
      </c>
      <c r="G1361" s="21">
        <v>42886</v>
      </c>
      <c r="H1361" s="1" t="s">
        <v>22</v>
      </c>
      <c r="I1361" s="1" t="s">
        <v>2711</v>
      </c>
      <c r="J1361" s="1" t="s">
        <v>22</v>
      </c>
      <c r="K1361" s="1" t="s">
        <v>22</v>
      </c>
      <c r="L1361" s="1" t="s">
        <v>2404</v>
      </c>
      <c r="M1361" s="102" t="s">
        <v>2405</v>
      </c>
      <c r="N1361" s="1" t="s">
        <v>2406</v>
      </c>
      <c r="O1361" s="1" t="s">
        <v>2712</v>
      </c>
      <c r="P1361" s="1" t="s">
        <v>22</v>
      </c>
      <c r="Q1361" s="97">
        <f>IFERROR(INDEX(BP:BP, MATCH(R1361, BN:BN, 0)), "")</f>
        <v>1</v>
      </c>
      <c r="R1361" s="1" t="s">
        <v>2715</v>
      </c>
      <c r="S1361" s="1" t="s">
        <v>132</v>
      </c>
      <c r="T1361" s="112" t="s">
        <v>22</v>
      </c>
      <c r="U1361" s="1" t="s">
        <v>22</v>
      </c>
      <c r="V1361" s="1" t="s">
        <v>22</v>
      </c>
      <c r="W1361" s="1" t="s">
        <v>22</v>
      </c>
      <c r="X1361" s="1" t="s">
        <v>22</v>
      </c>
      <c r="Y1361" s="1" t="s">
        <v>22</v>
      </c>
      <c r="Z1361" s="1" t="s">
        <v>22</v>
      </c>
      <c r="AA1361" s="1" t="s">
        <v>22</v>
      </c>
      <c r="AB1361" s="4" t="s">
        <v>22</v>
      </c>
      <c r="AC1361" s="4" t="s">
        <v>22</v>
      </c>
      <c r="BN1361" s="1"/>
    </row>
    <row r="1362" spans="1:66" ht="31.8" customHeight="1" x14ac:dyDescent="0.3">
      <c r="A1362" s="55">
        <v>16</v>
      </c>
      <c r="B1362" s="56" t="s">
        <v>3714</v>
      </c>
      <c r="C1362" s="1" t="s">
        <v>2708</v>
      </c>
      <c r="D1362" s="1" t="s">
        <v>2709</v>
      </c>
      <c r="E1362" s="1" t="s">
        <v>2710</v>
      </c>
      <c r="F1362" s="21">
        <v>40920</v>
      </c>
      <c r="G1362" s="21">
        <v>42886</v>
      </c>
      <c r="H1362" s="1" t="s">
        <v>22</v>
      </c>
      <c r="I1362" s="1" t="s">
        <v>2711</v>
      </c>
      <c r="J1362" s="1" t="s">
        <v>22</v>
      </c>
      <c r="K1362" s="1" t="s">
        <v>22</v>
      </c>
      <c r="L1362" s="1" t="s">
        <v>2404</v>
      </c>
      <c r="M1362" s="102" t="s">
        <v>2405</v>
      </c>
      <c r="N1362" s="1" t="s">
        <v>2406</v>
      </c>
      <c r="O1362" s="1" t="s">
        <v>2712</v>
      </c>
      <c r="P1362" s="1" t="s">
        <v>22</v>
      </c>
      <c r="Q1362" s="97">
        <f>IFERROR(INDEX(BP:BP, MATCH(R1362, BN:BN, 0)), "")</f>
        <v>1</v>
      </c>
      <c r="R1362" s="1" t="s">
        <v>2724</v>
      </c>
      <c r="S1362" s="1" t="s">
        <v>2725</v>
      </c>
      <c r="T1362" s="112" t="s">
        <v>2726</v>
      </c>
      <c r="U1362" s="1" t="s">
        <v>22</v>
      </c>
      <c r="V1362" s="1" t="s">
        <v>22</v>
      </c>
      <c r="W1362" s="1" t="s">
        <v>22</v>
      </c>
      <c r="X1362" s="1" t="s">
        <v>22</v>
      </c>
      <c r="Y1362" s="1" t="s">
        <v>22</v>
      </c>
      <c r="Z1362" s="1" t="s">
        <v>22</v>
      </c>
      <c r="AA1362" s="1" t="s">
        <v>22</v>
      </c>
      <c r="AB1362" s="4" t="s">
        <v>22</v>
      </c>
      <c r="AC1362" s="4" t="s">
        <v>22</v>
      </c>
      <c r="BN1362" s="93"/>
    </row>
    <row r="1363" spans="1:66" ht="31.8" customHeight="1" x14ac:dyDescent="0.3">
      <c r="A1363" s="55">
        <v>16</v>
      </c>
      <c r="B1363" s="56" t="s">
        <v>3714</v>
      </c>
      <c r="C1363" s="1" t="s">
        <v>2708</v>
      </c>
      <c r="D1363" s="1" t="s">
        <v>2709</v>
      </c>
      <c r="E1363" s="1" t="s">
        <v>2710</v>
      </c>
      <c r="F1363" s="21">
        <v>40920</v>
      </c>
      <c r="G1363" s="21">
        <v>42886</v>
      </c>
      <c r="H1363" s="1" t="s">
        <v>22</v>
      </c>
      <c r="I1363" s="1" t="s">
        <v>2711</v>
      </c>
      <c r="J1363" s="1" t="s">
        <v>22</v>
      </c>
      <c r="K1363" s="1" t="s">
        <v>22</v>
      </c>
      <c r="L1363" s="1" t="s">
        <v>2404</v>
      </c>
      <c r="M1363" s="102" t="s">
        <v>2405</v>
      </c>
      <c r="N1363" s="1" t="s">
        <v>2406</v>
      </c>
      <c r="O1363" s="1" t="s">
        <v>2712</v>
      </c>
      <c r="P1363" s="1" t="s">
        <v>22</v>
      </c>
      <c r="Q1363" s="97">
        <f>IFERROR(INDEX(BP:BP, MATCH(R1363, BN:BN, 0)), "")</f>
        <v>1</v>
      </c>
      <c r="R1363" s="1" t="s">
        <v>1877</v>
      </c>
      <c r="S1363" s="1" t="s">
        <v>38</v>
      </c>
      <c r="T1363" s="112" t="s">
        <v>2729</v>
      </c>
      <c r="U1363" s="1" t="s">
        <v>22</v>
      </c>
      <c r="V1363" s="1" t="s">
        <v>22</v>
      </c>
      <c r="W1363" s="1" t="s">
        <v>22</v>
      </c>
      <c r="X1363" s="1" t="s">
        <v>22</v>
      </c>
      <c r="Y1363" s="1" t="s">
        <v>22</v>
      </c>
      <c r="Z1363" s="1" t="s">
        <v>22</v>
      </c>
      <c r="AA1363" s="1" t="s">
        <v>22</v>
      </c>
      <c r="AB1363" s="4" t="s">
        <v>22</v>
      </c>
      <c r="AC1363" s="4" t="s">
        <v>22</v>
      </c>
      <c r="BN1363" s="1"/>
    </row>
    <row r="1364" spans="1:66" ht="31.8" customHeight="1" x14ac:dyDescent="0.3">
      <c r="A1364" s="55">
        <v>16</v>
      </c>
      <c r="B1364" s="56" t="s">
        <v>3714</v>
      </c>
      <c r="C1364" s="1" t="s">
        <v>2708</v>
      </c>
      <c r="D1364" s="1" t="s">
        <v>2709</v>
      </c>
      <c r="E1364" s="1" t="s">
        <v>2710</v>
      </c>
      <c r="F1364" s="21">
        <v>40920</v>
      </c>
      <c r="G1364" s="21">
        <v>42886</v>
      </c>
      <c r="H1364" s="1" t="s">
        <v>22</v>
      </c>
      <c r="I1364" s="1" t="s">
        <v>2711</v>
      </c>
      <c r="J1364" s="1" t="s">
        <v>22</v>
      </c>
      <c r="K1364" s="1" t="s">
        <v>22</v>
      </c>
      <c r="L1364" s="1" t="s">
        <v>2404</v>
      </c>
      <c r="M1364" s="102" t="s">
        <v>2405</v>
      </c>
      <c r="N1364" s="1" t="s">
        <v>2406</v>
      </c>
      <c r="O1364" s="1" t="s">
        <v>2712</v>
      </c>
      <c r="P1364" s="1" t="s">
        <v>22</v>
      </c>
      <c r="Q1364" s="97">
        <f>IFERROR(INDEX(BP:BP, MATCH(R1364, BN:BN, 0)), "")</f>
        <v>1</v>
      </c>
      <c r="R1364" s="1" t="s">
        <v>2722</v>
      </c>
      <c r="S1364" s="1" t="s">
        <v>38</v>
      </c>
      <c r="T1364" s="112" t="s">
        <v>2723</v>
      </c>
      <c r="U1364" s="1" t="s">
        <v>22</v>
      </c>
      <c r="V1364" s="1" t="s">
        <v>22</v>
      </c>
      <c r="W1364" s="1" t="s">
        <v>22</v>
      </c>
      <c r="X1364" s="1" t="s">
        <v>22</v>
      </c>
      <c r="Y1364" s="1" t="s">
        <v>22</v>
      </c>
      <c r="Z1364" s="1" t="s">
        <v>22</v>
      </c>
      <c r="AA1364" s="1" t="s">
        <v>22</v>
      </c>
      <c r="AB1364" s="4" t="s">
        <v>22</v>
      </c>
      <c r="AC1364" s="4" t="s">
        <v>22</v>
      </c>
      <c r="BN1364" s="93"/>
    </row>
    <row r="1365" spans="1:66" ht="31.8" customHeight="1" x14ac:dyDescent="0.3">
      <c r="A1365" s="55">
        <v>16</v>
      </c>
      <c r="B1365" s="56" t="s">
        <v>3714</v>
      </c>
      <c r="C1365" s="1" t="s">
        <v>2708</v>
      </c>
      <c r="D1365" s="1" t="s">
        <v>2709</v>
      </c>
      <c r="E1365" s="1" t="s">
        <v>2710</v>
      </c>
      <c r="F1365" s="21">
        <v>40920</v>
      </c>
      <c r="G1365" s="21">
        <v>42886</v>
      </c>
      <c r="H1365" s="1" t="s">
        <v>22</v>
      </c>
      <c r="I1365" s="1" t="s">
        <v>2711</v>
      </c>
      <c r="J1365" s="1" t="s">
        <v>22</v>
      </c>
      <c r="K1365" s="1" t="s">
        <v>22</v>
      </c>
      <c r="L1365" s="1" t="s">
        <v>2404</v>
      </c>
      <c r="M1365" s="102" t="s">
        <v>2405</v>
      </c>
      <c r="N1365" s="1" t="s">
        <v>2406</v>
      </c>
      <c r="O1365" s="1" t="s">
        <v>2712</v>
      </c>
      <c r="P1365" s="1" t="s">
        <v>22</v>
      </c>
      <c r="Q1365" s="97">
        <f>IFERROR(INDEX(BP:BP, MATCH(R1365, BN:BN, 0)), "")</f>
        <v>1</v>
      </c>
      <c r="R1365" s="1" t="s">
        <v>2727</v>
      </c>
      <c r="S1365" s="1" t="s">
        <v>449</v>
      </c>
      <c r="T1365" s="112" t="s">
        <v>2728</v>
      </c>
      <c r="U1365" s="1" t="s">
        <v>22</v>
      </c>
      <c r="V1365" s="1" t="s">
        <v>22</v>
      </c>
      <c r="W1365" s="1" t="s">
        <v>22</v>
      </c>
      <c r="X1365" s="1" t="s">
        <v>22</v>
      </c>
      <c r="Y1365" s="1" t="s">
        <v>22</v>
      </c>
      <c r="Z1365" s="1" t="s">
        <v>22</v>
      </c>
      <c r="AA1365" s="1" t="s">
        <v>22</v>
      </c>
      <c r="AB1365" s="4" t="s">
        <v>22</v>
      </c>
      <c r="AC1365" s="4" t="s">
        <v>22</v>
      </c>
      <c r="BN1365" s="1"/>
    </row>
    <row r="1366" spans="1:66" ht="31.8" customHeight="1" x14ac:dyDescent="0.3">
      <c r="A1366" s="110">
        <v>13</v>
      </c>
      <c r="B1366" s="58" t="s">
        <v>3711</v>
      </c>
      <c r="C1366" s="1" t="s">
        <v>1235</v>
      </c>
      <c r="D1366" s="1" t="s">
        <v>1236</v>
      </c>
      <c r="E1366" s="1">
        <v>101103552</v>
      </c>
      <c r="F1366" s="21">
        <v>45047</v>
      </c>
      <c r="G1366" s="21">
        <v>46507</v>
      </c>
      <c r="H1366" s="1" t="s">
        <v>22</v>
      </c>
      <c r="I1366" s="1" t="s">
        <v>1237</v>
      </c>
      <c r="J1366" s="1" t="s">
        <v>22</v>
      </c>
      <c r="K1366" s="1" t="s">
        <v>22</v>
      </c>
      <c r="L1366" s="1" t="s">
        <v>128</v>
      </c>
      <c r="M1366" s="102" t="s">
        <v>1238</v>
      </c>
      <c r="N1366" s="1" t="s">
        <v>1239</v>
      </c>
      <c r="O1366" s="1" t="s">
        <v>1240</v>
      </c>
      <c r="P1366" s="1" t="s">
        <v>457</v>
      </c>
      <c r="Q1366" s="97">
        <f>IFERROR(INDEX(BP:BP, MATCH(R1366, BN:BN, 0)), "")</f>
        <v>1</v>
      </c>
      <c r="R1366" s="1" t="s">
        <v>1259</v>
      </c>
      <c r="S1366" s="1" t="s">
        <v>132</v>
      </c>
      <c r="T1366" s="112" t="s">
        <v>1260</v>
      </c>
      <c r="U1366" s="1" t="s">
        <v>22</v>
      </c>
      <c r="V1366" s="1" t="s">
        <v>22</v>
      </c>
      <c r="W1366" s="1" t="s">
        <v>22</v>
      </c>
      <c r="X1366" s="1" t="s">
        <v>22</v>
      </c>
      <c r="Y1366" s="1" t="s">
        <v>22</v>
      </c>
      <c r="Z1366" s="1" t="s">
        <v>22</v>
      </c>
      <c r="AA1366" s="1" t="s">
        <v>22</v>
      </c>
      <c r="AB1366" s="4" t="s">
        <v>22</v>
      </c>
      <c r="AC1366" s="4" t="s">
        <v>22</v>
      </c>
      <c r="BN1366" s="93"/>
    </row>
    <row r="1367" spans="1:66" ht="31.8" customHeight="1" x14ac:dyDescent="0.3">
      <c r="A1367" s="110">
        <v>13</v>
      </c>
      <c r="B1367" s="58" t="s">
        <v>3711</v>
      </c>
      <c r="C1367" s="1" t="s">
        <v>1235</v>
      </c>
      <c r="D1367" s="1" t="s">
        <v>1236</v>
      </c>
      <c r="E1367" s="1">
        <v>101103552</v>
      </c>
      <c r="F1367" s="21">
        <v>45047</v>
      </c>
      <c r="G1367" s="21">
        <v>46507</v>
      </c>
      <c r="H1367" s="1" t="s">
        <v>22</v>
      </c>
      <c r="I1367" s="1" t="s">
        <v>1237</v>
      </c>
      <c r="J1367" s="1" t="s">
        <v>22</v>
      </c>
      <c r="K1367" s="1" t="s">
        <v>22</v>
      </c>
      <c r="L1367" s="1" t="s">
        <v>128</v>
      </c>
      <c r="M1367" s="102" t="s">
        <v>1238</v>
      </c>
      <c r="N1367" s="1" t="s">
        <v>1239</v>
      </c>
      <c r="O1367" s="1" t="s">
        <v>1240</v>
      </c>
      <c r="P1367" s="1" t="s">
        <v>457</v>
      </c>
      <c r="Q1367" s="97">
        <f>IFERROR(INDEX(BP:BP, MATCH(R1367, BN:BN, 0)), "")</f>
        <v>1</v>
      </c>
      <c r="R1367" s="1" t="s">
        <v>1253</v>
      </c>
      <c r="S1367" s="1" t="s">
        <v>238</v>
      </c>
      <c r="T1367" s="84" t="s">
        <v>1254</v>
      </c>
      <c r="U1367" s="1" t="s">
        <v>22</v>
      </c>
      <c r="V1367" s="1" t="s">
        <v>22</v>
      </c>
      <c r="W1367" s="1" t="s">
        <v>22</v>
      </c>
      <c r="X1367" s="1" t="s">
        <v>22</v>
      </c>
      <c r="Y1367" s="1" t="s">
        <v>22</v>
      </c>
      <c r="Z1367" s="1" t="s">
        <v>22</v>
      </c>
      <c r="AA1367" s="1" t="s">
        <v>22</v>
      </c>
      <c r="AB1367" s="4" t="s">
        <v>22</v>
      </c>
      <c r="AC1367" s="4" t="s">
        <v>22</v>
      </c>
      <c r="BN1367" s="1"/>
    </row>
    <row r="1368" spans="1:66" ht="31.8" customHeight="1" x14ac:dyDescent="0.3">
      <c r="A1368" s="110">
        <v>13</v>
      </c>
      <c r="B1368" s="58" t="s">
        <v>3711</v>
      </c>
      <c r="C1368" s="1" t="s">
        <v>1235</v>
      </c>
      <c r="D1368" s="1" t="s">
        <v>1236</v>
      </c>
      <c r="E1368" s="1">
        <v>101103552</v>
      </c>
      <c r="F1368" s="21">
        <v>45047</v>
      </c>
      <c r="G1368" s="21">
        <v>46507</v>
      </c>
      <c r="H1368" s="1" t="s">
        <v>22</v>
      </c>
      <c r="I1368" s="1" t="s">
        <v>1237</v>
      </c>
      <c r="J1368" s="1" t="s">
        <v>22</v>
      </c>
      <c r="K1368" s="1" t="s">
        <v>22</v>
      </c>
      <c r="L1368" s="1" t="s">
        <v>128</v>
      </c>
      <c r="M1368" s="102" t="s">
        <v>1238</v>
      </c>
      <c r="N1368" s="1" t="s">
        <v>1239</v>
      </c>
      <c r="O1368" s="1" t="s">
        <v>1240</v>
      </c>
      <c r="P1368" s="1" t="s">
        <v>457</v>
      </c>
      <c r="Q1368" s="97">
        <f>IFERROR(INDEX(BP:BP, MATCH(R1368, BN:BN, 0)), "")</f>
        <v>1</v>
      </c>
      <c r="R1368" s="1" t="s">
        <v>1270</v>
      </c>
      <c r="S1368" s="1" t="s">
        <v>47</v>
      </c>
      <c r="T1368" s="112" t="s">
        <v>1271</v>
      </c>
      <c r="U1368" s="1" t="s">
        <v>22</v>
      </c>
      <c r="V1368" s="1" t="s">
        <v>22</v>
      </c>
      <c r="W1368" s="1" t="s">
        <v>22</v>
      </c>
      <c r="X1368" s="1" t="s">
        <v>22</v>
      </c>
      <c r="Y1368" s="1" t="s">
        <v>22</v>
      </c>
      <c r="Z1368" s="1" t="s">
        <v>22</v>
      </c>
      <c r="AA1368" s="1" t="s">
        <v>22</v>
      </c>
      <c r="AB1368" s="4" t="s">
        <v>22</v>
      </c>
      <c r="AC1368" s="4" t="s">
        <v>22</v>
      </c>
      <c r="BN1368" s="93"/>
    </row>
    <row r="1369" spans="1:66" ht="31.8" customHeight="1" x14ac:dyDescent="0.3">
      <c r="A1369" s="110">
        <v>13</v>
      </c>
      <c r="B1369" s="58" t="s">
        <v>3711</v>
      </c>
      <c r="C1369" s="1" t="s">
        <v>1235</v>
      </c>
      <c r="D1369" s="1" t="s">
        <v>1236</v>
      </c>
      <c r="E1369" s="1">
        <v>101103552</v>
      </c>
      <c r="F1369" s="21">
        <v>45047</v>
      </c>
      <c r="G1369" s="21">
        <v>46507</v>
      </c>
      <c r="H1369" s="1" t="s">
        <v>22</v>
      </c>
      <c r="I1369" s="1" t="s">
        <v>1237</v>
      </c>
      <c r="J1369" s="1" t="s">
        <v>22</v>
      </c>
      <c r="K1369" s="1" t="s">
        <v>22</v>
      </c>
      <c r="L1369" s="1" t="s">
        <v>128</v>
      </c>
      <c r="M1369" s="102" t="s">
        <v>1238</v>
      </c>
      <c r="N1369" s="1" t="s">
        <v>1239</v>
      </c>
      <c r="O1369" s="1" t="s">
        <v>1240</v>
      </c>
      <c r="P1369" s="1" t="s">
        <v>457</v>
      </c>
      <c r="Q1369" s="97">
        <f>IFERROR(INDEX(BP:BP, MATCH(R1369, BN:BN, 0)), "")</f>
        <v>1</v>
      </c>
      <c r="R1369" s="1" t="s">
        <v>1263</v>
      </c>
      <c r="S1369" s="1" t="s">
        <v>38</v>
      </c>
      <c r="T1369" s="112" t="s">
        <v>1264</v>
      </c>
      <c r="U1369" s="1" t="s">
        <v>22</v>
      </c>
      <c r="V1369" s="1" t="s">
        <v>22</v>
      </c>
      <c r="W1369" s="1" t="s">
        <v>22</v>
      </c>
      <c r="X1369" s="1" t="s">
        <v>22</v>
      </c>
      <c r="Y1369" s="1" t="s">
        <v>22</v>
      </c>
      <c r="Z1369" s="1" t="s">
        <v>22</v>
      </c>
      <c r="AA1369" s="1" t="s">
        <v>22</v>
      </c>
      <c r="AB1369" s="4" t="s">
        <v>22</v>
      </c>
      <c r="AC1369" s="4" t="s">
        <v>22</v>
      </c>
      <c r="BN1369" s="1"/>
    </row>
    <row r="1370" spans="1:66" ht="31.8" customHeight="1" x14ac:dyDescent="0.3">
      <c r="A1370" s="110">
        <v>13</v>
      </c>
      <c r="B1370" s="58" t="s">
        <v>3711</v>
      </c>
      <c r="C1370" s="1" t="s">
        <v>1235</v>
      </c>
      <c r="D1370" s="1" t="s">
        <v>1236</v>
      </c>
      <c r="E1370" s="1">
        <v>101103552</v>
      </c>
      <c r="F1370" s="21">
        <v>45047</v>
      </c>
      <c r="G1370" s="21">
        <v>46507</v>
      </c>
      <c r="H1370" s="1" t="s">
        <v>22</v>
      </c>
      <c r="I1370" s="1" t="s">
        <v>1237</v>
      </c>
      <c r="J1370" s="1" t="s">
        <v>22</v>
      </c>
      <c r="K1370" s="1" t="s">
        <v>22</v>
      </c>
      <c r="L1370" s="1" t="s">
        <v>128</v>
      </c>
      <c r="M1370" s="102" t="s">
        <v>1238</v>
      </c>
      <c r="N1370" s="1" t="s">
        <v>1239</v>
      </c>
      <c r="O1370" s="1" t="s">
        <v>1240</v>
      </c>
      <c r="P1370" s="1" t="s">
        <v>457</v>
      </c>
      <c r="Q1370" s="97">
        <f>IFERROR(INDEX(BP:BP, MATCH(R1370, BN:BN, 0)), "")</f>
        <v>2</v>
      </c>
      <c r="R1370" s="1" t="s">
        <v>1267</v>
      </c>
      <c r="S1370" s="1" t="s">
        <v>318</v>
      </c>
      <c r="T1370" s="112" t="s">
        <v>1268</v>
      </c>
      <c r="U1370" s="1" t="s">
        <v>22</v>
      </c>
      <c r="V1370" s="1" t="s">
        <v>22</v>
      </c>
      <c r="W1370" s="1" t="s">
        <v>22</v>
      </c>
      <c r="X1370" s="1" t="s">
        <v>22</v>
      </c>
      <c r="Y1370" s="1" t="s">
        <v>22</v>
      </c>
      <c r="Z1370" s="1" t="s">
        <v>22</v>
      </c>
      <c r="AA1370" s="1" t="s">
        <v>22</v>
      </c>
      <c r="AB1370" s="4" t="s">
        <v>22</v>
      </c>
      <c r="AC1370" s="4" t="s">
        <v>22</v>
      </c>
      <c r="BN1370" s="93"/>
    </row>
    <row r="1371" spans="1:66" ht="31.8" customHeight="1" x14ac:dyDescent="0.3">
      <c r="A1371" s="110">
        <v>13</v>
      </c>
      <c r="B1371" s="58" t="s">
        <v>3711</v>
      </c>
      <c r="C1371" s="1" t="s">
        <v>1235</v>
      </c>
      <c r="D1371" s="1" t="s">
        <v>1236</v>
      </c>
      <c r="E1371" s="1">
        <v>101103552</v>
      </c>
      <c r="F1371" s="21">
        <v>45047</v>
      </c>
      <c r="G1371" s="21">
        <v>46507</v>
      </c>
      <c r="H1371" s="1" t="s">
        <v>22</v>
      </c>
      <c r="I1371" s="1" t="s">
        <v>1237</v>
      </c>
      <c r="J1371" s="1" t="s">
        <v>22</v>
      </c>
      <c r="K1371" s="1" t="s">
        <v>22</v>
      </c>
      <c r="L1371" s="1" t="s">
        <v>128</v>
      </c>
      <c r="M1371" s="102" t="s">
        <v>1238</v>
      </c>
      <c r="N1371" s="1" t="s">
        <v>1239</v>
      </c>
      <c r="O1371" s="1" t="s">
        <v>1240</v>
      </c>
      <c r="P1371" s="1" t="s">
        <v>457</v>
      </c>
      <c r="Q1371" s="97">
        <f>IFERROR(INDEX(BP:BP, MATCH(R1371, BN:BN, 0)), "")</f>
        <v>1</v>
      </c>
      <c r="R1371" s="1" t="s">
        <v>351</v>
      </c>
      <c r="S1371" s="1" t="s">
        <v>316</v>
      </c>
      <c r="T1371" s="112" t="s">
        <v>1269</v>
      </c>
      <c r="U1371" s="1" t="s">
        <v>22</v>
      </c>
      <c r="V1371" s="1" t="s">
        <v>22</v>
      </c>
      <c r="W1371" s="1" t="s">
        <v>22</v>
      </c>
      <c r="X1371" s="1" t="s">
        <v>22</v>
      </c>
      <c r="Y1371" s="1" t="s">
        <v>22</v>
      </c>
      <c r="Z1371" s="1" t="s">
        <v>22</v>
      </c>
      <c r="AA1371" s="1" t="s">
        <v>22</v>
      </c>
      <c r="AB1371" s="4" t="s">
        <v>22</v>
      </c>
      <c r="AC1371" s="4" t="s">
        <v>22</v>
      </c>
      <c r="BN1371" s="1"/>
    </row>
    <row r="1372" spans="1:66" ht="31.8" customHeight="1" x14ac:dyDescent="0.3">
      <c r="A1372" s="110">
        <v>13</v>
      </c>
      <c r="B1372" s="58" t="s">
        <v>3711</v>
      </c>
      <c r="C1372" s="1" t="s">
        <v>1235</v>
      </c>
      <c r="D1372" s="1" t="s">
        <v>1236</v>
      </c>
      <c r="E1372" s="1">
        <v>101103552</v>
      </c>
      <c r="F1372" s="21">
        <v>45047</v>
      </c>
      <c r="G1372" s="21">
        <v>46507</v>
      </c>
      <c r="H1372" s="1" t="s">
        <v>22</v>
      </c>
      <c r="I1372" s="1" t="s">
        <v>1237</v>
      </c>
      <c r="J1372" s="1" t="s">
        <v>22</v>
      </c>
      <c r="K1372" s="1" t="s">
        <v>22</v>
      </c>
      <c r="L1372" s="1" t="s">
        <v>128</v>
      </c>
      <c r="M1372" s="102" t="s">
        <v>1238</v>
      </c>
      <c r="N1372" s="1" t="s">
        <v>1239</v>
      </c>
      <c r="O1372" s="1" t="s">
        <v>1240</v>
      </c>
      <c r="P1372" s="1" t="s">
        <v>457</v>
      </c>
      <c r="Q1372" s="97">
        <f>IFERROR(INDEX(BP:BP, MATCH(R1372, BN:BN, 0)), "")</f>
        <v>1</v>
      </c>
      <c r="R1372" s="1" t="s">
        <v>1251</v>
      </c>
      <c r="S1372" s="1" t="s">
        <v>123</v>
      </c>
      <c r="T1372" s="112" t="s">
        <v>1252</v>
      </c>
      <c r="U1372" s="1" t="s">
        <v>22</v>
      </c>
      <c r="V1372" s="1" t="s">
        <v>22</v>
      </c>
      <c r="W1372" s="1" t="s">
        <v>22</v>
      </c>
      <c r="X1372" s="1" t="s">
        <v>22</v>
      </c>
      <c r="Y1372" s="1" t="s">
        <v>22</v>
      </c>
      <c r="Z1372" s="1" t="s">
        <v>22</v>
      </c>
      <c r="AA1372" s="1" t="s">
        <v>22</v>
      </c>
      <c r="AB1372" s="4" t="s">
        <v>22</v>
      </c>
      <c r="AC1372" s="4" t="s">
        <v>22</v>
      </c>
      <c r="BN1372" s="93"/>
    </row>
    <row r="1373" spans="1:66" ht="31.8" customHeight="1" x14ac:dyDescent="0.3">
      <c r="A1373" s="110">
        <v>13</v>
      </c>
      <c r="B1373" s="58" t="s">
        <v>3711</v>
      </c>
      <c r="C1373" s="1" t="s">
        <v>1235</v>
      </c>
      <c r="D1373" s="1" t="s">
        <v>1236</v>
      </c>
      <c r="E1373" s="1">
        <v>101103552</v>
      </c>
      <c r="F1373" s="21">
        <v>45047</v>
      </c>
      <c r="G1373" s="21">
        <v>46507</v>
      </c>
      <c r="H1373" s="1" t="s">
        <v>22</v>
      </c>
      <c r="I1373" s="1" t="s">
        <v>1237</v>
      </c>
      <c r="J1373" s="1" t="s">
        <v>22</v>
      </c>
      <c r="K1373" s="1" t="s">
        <v>22</v>
      </c>
      <c r="L1373" s="1" t="s">
        <v>128</v>
      </c>
      <c r="M1373" s="102" t="s">
        <v>1238</v>
      </c>
      <c r="N1373" s="1" t="s">
        <v>1239</v>
      </c>
      <c r="O1373" s="1" t="s">
        <v>1240</v>
      </c>
      <c r="P1373" s="1" t="s">
        <v>457</v>
      </c>
      <c r="Q1373" s="97">
        <f>IFERROR(INDEX(BP:BP, MATCH(R1373, BN:BN, 0)), "")</f>
        <v>1</v>
      </c>
      <c r="R1373" s="1" t="s">
        <v>1265</v>
      </c>
      <c r="S1373" s="1" t="s">
        <v>740</v>
      </c>
      <c r="T1373" s="112" t="s">
        <v>1266</v>
      </c>
      <c r="U1373" s="1" t="s">
        <v>22</v>
      </c>
      <c r="V1373" s="1" t="s">
        <v>22</v>
      </c>
      <c r="W1373" s="1" t="s">
        <v>22</v>
      </c>
      <c r="X1373" s="1" t="s">
        <v>22</v>
      </c>
      <c r="Y1373" s="1" t="s">
        <v>22</v>
      </c>
      <c r="Z1373" s="1" t="s">
        <v>22</v>
      </c>
      <c r="AA1373" s="1" t="s">
        <v>22</v>
      </c>
      <c r="AB1373" s="4" t="s">
        <v>22</v>
      </c>
      <c r="AC1373" s="4" t="s">
        <v>22</v>
      </c>
      <c r="BN1373" s="1"/>
    </row>
    <row r="1374" spans="1:66" ht="31.8" customHeight="1" x14ac:dyDescent="0.3">
      <c r="A1374" s="110">
        <v>13</v>
      </c>
      <c r="B1374" s="58" t="s">
        <v>3711</v>
      </c>
      <c r="C1374" s="1" t="s">
        <v>1235</v>
      </c>
      <c r="D1374" s="1" t="s">
        <v>1236</v>
      </c>
      <c r="E1374" s="1">
        <v>101103552</v>
      </c>
      <c r="F1374" s="21">
        <v>45047</v>
      </c>
      <c r="G1374" s="21">
        <v>46507</v>
      </c>
      <c r="H1374" s="1" t="s">
        <v>22</v>
      </c>
      <c r="I1374" s="1" t="s">
        <v>1237</v>
      </c>
      <c r="J1374" s="1" t="s">
        <v>22</v>
      </c>
      <c r="K1374" s="1" t="s">
        <v>22</v>
      </c>
      <c r="L1374" s="1" t="s">
        <v>128</v>
      </c>
      <c r="M1374" s="102" t="s">
        <v>1238</v>
      </c>
      <c r="N1374" s="1" t="s">
        <v>1239</v>
      </c>
      <c r="O1374" s="1" t="s">
        <v>1240</v>
      </c>
      <c r="P1374" s="1" t="s">
        <v>457</v>
      </c>
      <c r="Q1374" s="97">
        <f>IFERROR(INDEX(BP:BP, MATCH(R1374, BN:BN, 0)), "")</f>
        <v>1</v>
      </c>
      <c r="R1374" s="1" t="s">
        <v>1272</v>
      </c>
      <c r="S1374" s="1" t="s">
        <v>238</v>
      </c>
      <c r="T1374" s="112" t="s">
        <v>1268</v>
      </c>
      <c r="U1374" s="1" t="s">
        <v>22</v>
      </c>
      <c r="V1374" s="1" t="s">
        <v>22</v>
      </c>
      <c r="W1374" s="1" t="s">
        <v>22</v>
      </c>
      <c r="X1374" s="1" t="s">
        <v>22</v>
      </c>
      <c r="Y1374" s="1" t="s">
        <v>22</v>
      </c>
      <c r="Z1374" s="1" t="s">
        <v>22</v>
      </c>
      <c r="AA1374" s="1" t="s">
        <v>22</v>
      </c>
      <c r="AB1374" s="4" t="s">
        <v>22</v>
      </c>
      <c r="AC1374" s="4" t="s">
        <v>22</v>
      </c>
      <c r="BN1374" s="93"/>
    </row>
    <row r="1375" spans="1:66" ht="31.8" customHeight="1" x14ac:dyDescent="0.3">
      <c r="A1375" s="110">
        <v>13</v>
      </c>
      <c r="B1375" s="58" t="s">
        <v>3711</v>
      </c>
      <c r="C1375" s="1" t="s">
        <v>1235</v>
      </c>
      <c r="D1375" s="1" t="s">
        <v>1236</v>
      </c>
      <c r="E1375" s="1">
        <v>101103552</v>
      </c>
      <c r="F1375" s="21">
        <v>45047</v>
      </c>
      <c r="G1375" s="21">
        <v>46507</v>
      </c>
      <c r="H1375" s="1" t="s">
        <v>22</v>
      </c>
      <c r="I1375" s="1" t="s">
        <v>1237</v>
      </c>
      <c r="J1375" s="1" t="s">
        <v>22</v>
      </c>
      <c r="K1375" s="1" t="s">
        <v>22</v>
      </c>
      <c r="L1375" s="1" t="s">
        <v>128</v>
      </c>
      <c r="M1375" s="102" t="s">
        <v>1238</v>
      </c>
      <c r="N1375" s="1" t="s">
        <v>1239</v>
      </c>
      <c r="O1375" s="1" t="s">
        <v>1240</v>
      </c>
      <c r="P1375" s="1" t="s">
        <v>457</v>
      </c>
      <c r="Q1375" s="97">
        <f>IFERROR(INDEX(BP:BP, MATCH(R1375, BN:BN, 0)), "")</f>
        <v>1</v>
      </c>
      <c r="R1375" s="1" t="s">
        <v>1261</v>
      </c>
      <c r="S1375" s="1" t="s">
        <v>188</v>
      </c>
      <c r="T1375" s="112" t="s">
        <v>1262</v>
      </c>
      <c r="U1375" s="1" t="s">
        <v>22</v>
      </c>
      <c r="V1375" s="1" t="s">
        <v>22</v>
      </c>
      <c r="W1375" s="1" t="s">
        <v>22</v>
      </c>
      <c r="X1375" s="1" t="s">
        <v>22</v>
      </c>
      <c r="Y1375" s="1" t="s">
        <v>22</v>
      </c>
      <c r="Z1375" s="1" t="s">
        <v>22</v>
      </c>
      <c r="AA1375" s="1" t="s">
        <v>22</v>
      </c>
      <c r="AB1375" s="4" t="s">
        <v>22</v>
      </c>
      <c r="AC1375" s="4" t="s">
        <v>22</v>
      </c>
      <c r="BN1375" s="1"/>
    </row>
    <row r="1376" spans="1:66" ht="31.8" customHeight="1" x14ac:dyDescent="0.3">
      <c r="A1376" s="110">
        <v>13</v>
      </c>
      <c r="B1376" s="58" t="s">
        <v>3711</v>
      </c>
      <c r="C1376" s="1" t="s">
        <v>1235</v>
      </c>
      <c r="D1376" s="1" t="s">
        <v>1236</v>
      </c>
      <c r="E1376" s="1">
        <v>101103552</v>
      </c>
      <c r="F1376" s="21">
        <v>45047</v>
      </c>
      <c r="G1376" s="21">
        <v>46507</v>
      </c>
      <c r="H1376" s="1" t="s">
        <v>22</v>
      </c>
      <c r="I1376" s="1" t="s">
        <v>1237</v>
      </c>
      <c r="J1376" s="1" t="s">
        <v>22</v>
      </c>
      <c r="K1376" s="1" t="s">
        <v>22</v>
      </c>
      <c r="L1376" s="1" t="s">
        <v>128</v>
      </c>
      <c r="M1376" s="102" t="s">
        <v>1238</v>
      </c>
      <c r="N1376" s="1" t="s">
        <v>1239</v>
      </c>
      <c r="O1376" s="1" t="s">
        <v>1240</v>
      </c>
      <c r="P1376" s="1" t="s">
        <v>457</v>
      </c>
      <c r="Q1376" s="97">
        <f>IFERROR(INDEX(BP:BP, MATCH(R1376, BN:BN, 0)), "")</f>
        <v>1</v>
      </c>
      <c r="R1376" s="1" t="s">
        <v>1255</v>
      </c>
      <c r="S1376" s="1" t="s">
        <v>132</v>
      </c>
      <c r="T1376" s="112" t="s">
        <v>1256</v>
      </c>
      <c r="U1376" s="1" t="s">
        <v>22</v>
      </c>
      <c r="V1376" s="1" t="s">
        <v>22</v>
      </c>
      <c r="W1376" s="1" t="s">
        <v>22</v>
      </c>
      <c r="X1376" s="1" t="s">
        <v>22</v>
      </c>
      <c r="Y1376" s="1" t="s">
        <v>22</v>
      </c>
      <c r="Z1376" s="1" t="s">
        <v>22</v>
      </c>
      <c r="AA1376" s="1" t="s">
        <v>22</v>
      </c>
      <c r="AB1376" s="4" t="s">
        <v>22</v>
      </c>
      <c r="AC1376" s="4" t="s">
        <v>22</v>
      </c>
      <c r="BN1376" s="93"/>
    </row>
    <row r="1377" spans="1:66" ht="31.8" customHeight="1" x14ac:dyDescent="0.3">
      <c r="A1377" s="110">
        <v>13</v>
      </c>
      <c r="B1377" s="58" t="s">
        <v>3711</v>
      </c>
      <c r="C1377" s="1" t="s">
        <v>1235</v>
      </c>
      <c r="D1377" s="1" t="s">
        <v>1236</v>
      </c>
      <c r="E1377" s="1">
        <v>101103552</v>
      </c>
      <c r="F1377" s="21">
        <v>45047</v>
      </c>
      <c r="G1377" s="21">
        <v>46507</v>
      </c>
      <c r="H1377" s="1" t="s">
        <v>22</v>
      </c>
      <c r="I1377" s="1" t="s">
        <v>1237</v>
      </c>
      <c r="J1377" s="1" t="s">
        <v>22</v>
      </c>
      <c r="K1377" s="1" t="s">
        <v>22</v>
      </c>
      <c r="L1377" s="1" t="s">
        <v>128</v>
      </c>
      <c r="M1377" s="102" t="s">
        <v>1238</v>
      </c>
      <c r="N1377" s="1" t="s">
        <v>1239</v>
      </c>
      <c r="O1377" s="1" t="s">
        <v>1240</v>
      </c>
      <c r="P1377" s="1" t="s">
        <v>408</v>
      </c>
      <c r="Q1377" s="97">
        <f>IFERROR(INDEX(BP:BP, MATCH(R1377, BN:BN, 0)), "")</f>
        <v>1</v>
      </c>
      <c r="R1377" s="1" t="s">
        <v>1241</v>
      </c>
      <c r="S1377" s="1" t="s">
        <v>132</v>
      </c>
      <c r="T1377" s="112" t="s">
        <v>1242</v>
      </c>
      <c r="U1377" s="1" t="s">
        <v>1243</v>
      </c>
      <c r="V1377" s="1" t="s">
        <v>22</v>
      </c>
      <c r="W1377" s="1" t="s">
        <v>1244</v>
      </c>
      <c r="X1377" s="1" t="s">
        <v>679</v>
      </c>
      <c r="Y1377" s="1" t="s">
        <v>1245</v>
      </c>
      <c r="Z1377" s="1" t="s">
        <v>1246</v>
      </c>
      <c r="AA1377" s="1" t="s">
        <v>1247</v>
      </c>
      <c r="AB1377" s="4" t="s">
        <v>22</v>
      </c>
      <c r="AC1377" s="4" t="s">
        <v>22</v>
      </c>
      <c r="BN1377" s="1"/>
    </row>
    <row r="1378" spans="1:66" ht="31.8" customHeight="1" x14ac:dyDescent="0.3">
      <c r="A1378" s="110">
        <v>13</v>
      </c>
      <c r="B1378" s="58" t="s">
        <v>3711</v>
      </c>
      <c r="C1378" s="1" t="s">
        <v>1235</v>
      </c>
      <c r="D1378" s="1" t="s">
        <v>1236</v>
      </c>
      <c r="E1378" s="1">
        <v>101103552</v>
      </c>
      <c r="F1378" s="21">
        <v>45047</v>
      </c>
      <c r="G1378" s="21">
        <v>46507</v>
      </c>
      <c r="H1378" s="1" t="s">
        <v>22</v>
      </c>
      <c r="I1378" s="1" t="s">
        <v>1237</v>
      </c>
      <c r="J1378" s="1" t="s">
        <v>22</v>
      </c>
      <c r="K1378" s="1" t="s">
        <v>22</v>
      </c>
      <c r="L1378" s="1" t="s">
        <v>128</v>
      </c>
      <c r="M1378" s="102" t="s">
        <v>1238</v>
      </c>
      <c r="N1378" s="1" t="s">
        <v>1239</v>
      </c>
      <c r="O1378" s="1" t="s">
        <v>1240</v>
      </c>
      <c r="P1378" s="1" t="s">
        <v>408</v>
      </c>
      <c r="Q1378" s="97">
        <f>IFERROR(INDEX(BP:BP, MATCH(R1378, BN:BN, 0)), "")</f>
        <v>1</v>
      </c>
      <c r="R1378" s="1" t="s">
        <v>1241</v>
      </c>
      <c r="S1378" s="1" t="s">
        <v>132</v>
      </c>
      <c r="T1378" s="112" t="s">
        <v>1242</v>
      </c>
      <c r="U1378" s="1" t="s">
        <v>1243</v>
      </c>
      <c r="V1378" s="1" t="s">
        <v>22</v>
      </c>
      <c r="W1378" s="1" t="s">
        <v>1248</v>
      </c>
      <c r="X1378" s="1" t="s">
        <v>679</v>
      </c>
      <c r="Y1378" s="1" t="s">
        <v>1249</v>
      </c>
      <c r="Z1378" s="1" t="s">
        <v>22</v>
      </c>
      <c r="AA1378" s="1" t="s">
        <v>1250</v>
      </c>
      <c r="AB1378" s="4" t="s">
        <v>22</v>
      </c>
      <c r="AC1378" s="4" t="s">
        <v>22</v>
      </c>
      <c r="BN1378" s="93"/>
    </row>
    <row r="1379" spans="1:66" ht="31.8" customHeight="1" x14ac:dyDescent="0.3">
      <c r="A1379" s="110">
        <v>13</v>
      </c>
      <c r="B1379" s="58" t="s">
        <v>3711</v>
      </c>
      <c r="C1379" s="1" t="s">
        <v>1235</v>
      </c>
      <c r="D1379" s="1" t="s">
        <v>1236</v>
      </c>
      <c r="E1379" s="1">
        <v>101103552</v>
      </c>
      <c r="F1379" s="21">
        <v>45047</v>
      </c>
      <c r="G1379" s="21">
        <v>46507</v>
      </c>
      <c r="H1379" s="1" t="s">
        <v>22</v>
      </c>
      <c r="I1379" s="1" t="s">
        <v>1237</v>
      </c>
      <c r="J1379" s="1" t="s">
        <v>22</v>
      </c>
      <c r="K1379" s="1" t="s">
        <v>22</v>
      </c>
      <c r="L1379" s="1" t="s">
        <v>128</v>
      </c>
      <c r="M1379" s="102" t="s">
        <v>1238</v>
      </c>
      <c r="N1379" s="1" t="s">
        <v>1239</v>
      </c>
      <c r="O1379" s="1" t="s">
        <v>1240</v>
      </c>
      <c r="P1379" s="1" t="s">
        <v>1273</v>
      </c>
      <c r="Q1379" s="97">
        <f>IFERROR(INDEX(BP:BP, MATCH(R1379, BN:BN, 0)), "")</f>
        <v>1</v>
      </c>
      <c r="R1379" s="1" t="s">
        <v>1274</v>
      </c>
      <c r="S1379" s="1" t="s">
        <v>449</v>
      </c>
      <c r="T1379" s="118">
        <v>0</v>
      </c>
      <c r="U1379" s="1" t="s">
        <v>22</v>
      </c>
      <c r="V1379" s="1" t="s">
        <v>22</v>
      </c>
      <c r="W1379" s="1" t="s">
        <v>22</v>
      </c>
      <c r="X1379" s="1" t="s">
        <v>22</v>
      </c>
      <c r="Y1379" s="1" t="s">
        <v>22</v>
      </c>
      <c r="Z1379" s="1" t="s">
        <v>22</v>
      </c>
      <c r="AA1379" s="1" t="s">
        <v>22</v>
      </c>
      <c r="AB1379" s="4" t="s">
        <v>22</v>
      </c>
      <c r="AC1379" s="4" t="s">
        <v>22</v>
      </c>
      <c r="BN1379" s="1"/>
    </row>
    <row r="1380" spans="1:66" ht="31.8" customHeight="1" x14ac:dyDescent="0.3">
      <c r="A1380" s="110">
        <v>13</v>
      </c>
      <c r="B1380" s="58" t="s">
        <v>3711</v>
      </c>
      <c r="C1380" s="1" t="s">
        <v>1235</v>
      </c>
      <c r="D1380" s="1" t="s">
        <v>1236</v>
      </c>
      <c r="E1380" s="1">
        <v>101103552</v>
      </c>
      <c r="F1380" s="21">
        <v>45047</v>
      </c>
      <c r="G1380" s="21">
        <v>46507</v>
      </c>
      <c r="H1380" s="1" t="s">
        <v>22</v>
      </c>
      <c r="I1380" s="1" t="s">
        <v>1237</v>
      </c>
      <c r="J1380" s="1" t="s">
        <v>22</v>
      </c>
      <c r="K1380" s="1" t="s">
        <v>22</v>
      </c>
      <c r="L1380" s="1" t="s">
        <v>128</v>
      </c>
      <c r="M1380" s="102" t="s">
        <v>1238</v>
      </c>
      <c r="N1380" s="1" t="s">
        <v>1239</v>
      </c>
      <c r="O1380" s="1" t="s">
        <v>1240</v>
      </c>
      <c r="P1380" s="1" t="s">
        <v>457</v>
      </c>
      <c r="Q1380" s="97">
        <f>IFERROR(INDEX(BP:BP, MATCH(R1380, BN:BN, 0)), "")</f>
        <v>1</v>
      </c>
      <c r="R1380" s="1" t="s">
        <v>1257</v>
      </c>
      <c r="S1380" s="1" t="s">
        <v>701</v>
      </c>
      <c r="T1380" s="112" t="s">
        <v>1258</v>
      </c>
      <c r="U1380" s="1" t="s">
        <v>22</v>
      </c>
      <c r="V1380" s="1" t="s">
        <v>22</v>
      </c>
      <c r="W1380" s="1" t="s">
        <v>22</v>
      </c>
      <c r="X1380" s="1" t="s">
        <v>22</v>
      </c>
      <c r="Y1380" s="1" t="s">
        <v>22</v>
      </c>
      <c r="Z1380" s="1" t="s">
        <v>22</v>
      </c>
      <c r="AA1380" s="1" t="s">
        <v>22</v>
      </c>
      <c r="AB1380" s="4" t="s">
        <v>22</v>
      </c>
      <c r="AC1380" s="4" t="s">
        <v>22</v>
      </c>
      <c r="BN1380" s="93"/>
    </row>
    <row r="1381" spans="1:66" ht="31.8" customHeight="1" x14ac:dyDescent="0.3">
      <c r="A1381" s="55">
        <v>3</v>
      </c>
      <c r="B1381" s="56" t="s">
        <v>3680</v>
      </c>
      <c r="C1381" s="1" t="s">
        <v>437</v>
      </c>
      <c r="D1381" s="1" t="s">
        <v>437</v>
      </c>
      <c r="E1381" s="1">
        <v>817806</v>
      </c>
      <c r="F1381" s="21">
        <v>43709</v>
      </c>
      <c r="G1381" s="21">
        <v>45535</v>
      </c>
      <c r="H1381" s="1" t="s">
        <v>22</v>
      </c>
      <c r="I1381" s="1" t="s">
        <v>22</v>
      </c>
      <c r="J1381" s="1" t="s">
        <v>22</v>
      </c>
      <c r="K1381" s="1" t="s">
        <v>22</v>
      </c>
      <c r="L1381" s="1" t="s">
        <v>438</v>
      </c>
      <c r="M1381" s="102" t="s">
        <v>439</v>
      </c>
      <c r="N1381" s="1" t="s">
        <v>440</v>
      </c>
      <c r="O1381" s="1" t="s">
        <v>441</v>
      </c>
      <c r="P1381" s="1" t="s">
        <v>22</v>
      </c>
      <c r="Q1381" s="97">
        <f>IFERROR(INDEX(BP:BP, MATCH(R1381, BN:BN, 0)), "")</f>
        <v>1</v>
      </c>
      <c r="R1381" s="1" t="s">
        <v>358</v>
      </c>
      <c r="S1381" s="1" t="s">
        <v>132</v>
      </c>
      <c r="T1381" s="112" t="s">
        <v>22</v>
      </c>
      <c r="U1381" s="1" t="s">
        <v>22</v>
      </c>
      <c r="V1381" s="1" t="s">
        <v>22</v>
      </c>
      <c r="W1381" s="1" t="s">
        <v>22</v>
      </c>
      <c r="X1381" s="1" t="s">
        <v>22</v>
      </c>
      <c r="Y1381" s="1" t="s">
        <v>22</v>
      </c>
      <c r="Z1381" s="1" t="s">
        <v>22</v>
      </c>
      <c r="AA1381" s="1" t="s">
        <v>22</v>
      </c>
      <c r="AB1381" s="4" t="s">
        <v>22</v>
      </c>
      <c r="AC1381" s="4" t="s">
        <v>22</v>
      </c>
      <c r="BN1381" s="1"/>
    </row>
    <row r="1382" spans="1:66" ht="31.8" customHeight="1" x14ac:dyDescent="0.3">
      <c r="A1382" s="55">
        <v>3</v>
      </c>
      <c r="B1382" s="56" t="s">
        <v>3680</v>
      </c>
      <c r="C1382" s="1" t="s">
        <v>437</v>
      </c>
      <c r="D1382" s="1" t="s">
        <v>437</v>
      </c>
      <c r="E1382" s="1">
        <v>817806</v>
      </c>
      <c r="F1382" s="21">
        <v>43709</v>
      </c>
      <c r="G1382" s="21">
        <v>45535</v>
      </c>
      <c r="H1382" s="1" t="s">
        <v>22</v>
      </c>
      <c r="I1382" s="1" t="s">
        <v>22</v>
      </c>
      <c r="J1382" s="1" t="s">
        <v>22</v>
      </c>
      <c r="K1382" s="1" t="s">
        <v>22</v>
      </c>
      <c r="L1382" s="1" t="s">
        <v>438</v>
      </c>
      <c r="M1382" s="102" t="s">
        <v>439</v>
      </c>
      <c r="N1382" s="1" t="s">
        <v>440</v>
      </c>
      <c r="O1382" s="1" t="s">
        <v>441</v>
      </c>
      <c r="P1382" s="1" t="s">
        <v>22</v>
      </c>
      <c r="Q1382" s="97">
        <f>IFERROR(INDEX(BP:BP, MATCH(R1382, BN:BN, 0)), "")</f>
        <v>1</v>
      </c>
      <c r="R1382" s="1" t="s">
        <v>450</v>
      </c>
      <c r="S1382" s="1" t="s">
        <v>28</v>
      </c>
      <c r="T1382" s="112" t="s">
        <v>22</v>
      </c>
      <c r="U1382" s="1" t="s">
        <v>22</v>
      </c>
      <c r="V1382" s="1" t="s">
        <v>22</v>
      </c>
      <c r="W1382" s="1" t="s">
        <v>22</v>
      </c>
      <c r="X1382" s="1" t="s">
        <v>22</v>
      </c>
      <c r="Y1382" s="1" t="s">
        <v>22</v>
      </c>
      <c r="Z1382" s="1" t="s">
        <v>22</v>
      </c>
      <c r="AA1382" s="1" t="s">
        <v>22</v>
      </c>
      <c r="AB1382" s="4" t="s">
        <v>22</v>
      </c>
      <c r="AC1382" s="4" t="s">
        <v>22</v>
      </c>
      <c r="BN1382" s="93"/>
    </row>
    <row r="1383" spans="1:66" ht="31.8" customHeight="1" x14ac:dyDescent="0.3">
      <c r="A1383" s="55">
        <v>3</v>
      </c>
      <c r="B1383" s="56" t="s">
        <v>3680</v>
      </c>
      <c r="C1383" s="1" t="s">
        <v>437</v>
      </c>
      <c r="D1383" s="1" t="s">
        <v>437</v>
      </c>
      <c r="E1383" s="1">
        <v>817806</v>
      </c>
      <c r="F1383" s="21">
        <v>43709</v>
      </c>
      <c r="G1383" s="21">
        <v>45535</v>
      </c>
      <c r="H1383" s="1" t="s">
        <v>22</v>
      </c>
      <c r="I1383" s="1" t="s">
        <v>22</v>
      </c>
      <c r="J1383" s="1" t="s">
        <v>22</v>
      </c>
      <c r="K1383" s="1" t="s">
        <v>22</v>
      </c>
      <c r="L1383" s="1" t="s">
        <v>438</v>
      </c>
      <c r="M1383" s="102" t="s">
        <v>439</v>
      </c>
      <c r="N1383" s="1" t="s">
        <v>440</v>
      </c>
      <c r="O1383" s="1" t="s">
        <v>441</v>
      </c>
      <c r="P1383" s="1" t="s">
        <v>22</v>
      </c>
      <c r="Q1383" s="97">
        <f>IFERROR(INDEX(BP:BP, MATCH(R1383, BN:BN, 0)), "")</f>
        <v>1</v>
      </c>
      <c r="R1383" s="1" t="s">
        <v>448</v>
      </c>
      <c r="S1383" s="1" t="s">
        <v>449</v>
      </c>
      <c r="T1383" s="112" t="s">
        <v>22</v>
      </c>
      <c r="U1383" s="1" t="s">
        <v>22</v>
      </c>
      <c r="V1383" s="1" t="s">
        <v>22</v>
      </c>
      <c r="W1383" s="1" t="s">
        <v>22</v>
      </c>
      <c r="X1383" s="1" t="s">
        <v>22</v>
      </c>
      <c r="Y1383" s="1" t="s">
        <v>22</v>
      </c>
      <c r="Z1383" s="1" t="s">
        <v>22</v>
      </c>
      <c r="AA1383" s="1" t="s">
        <v>22</v>
      </c>
      <c r="AB1383" s="4" t="s">
        <v>22</v>
      </c>
      <c r="AC1383" s="4" t="s">
        <v>22</v>
      </c>
      <c r="BN1383" s="1"/>
    </row>
    <row r="1384" spans="1:66" ht="31.8" customHeight="1" x14ac:dyDescent="0.3">
      <c r="A1384" s="55">
        <v>3</v>
      </c>
      <c r="B1384" s="56" t="s">
        <v>3680</v>
      </c>
      <c r="C1384" s="1" t="s">
        <v>437</v>
      </c>
      <c r="D1384" s="1" t="s">
        <v>437</v>
      </c>
      <c r="E1384" s="1">
        <v>817806</v>
      </c>
      <c r="F1384" s="21">
        <v>43709</v>
      </c>
      <c r="G1384" s="21">
        <v>45535</v>
      </c>
      <c r="H1384" s="1" t="s">
        <v>22</v>
      </c>
      <c r="I1384" s="1" t="s">
        <v>22</v>
      </c>
      <c r="J1384" s="1" t="s">
        <v>22</v>
      </c>
      <c r="K1384" s="1" t="s">
        <v>22</v>
      </c>
      <c r="L1384" s="1" t="s">
        <v>438</v>
      </c>
      <c r="M1384" s="102" t="s">
        <v>439</v>
      </c>
      <c r="N1384" s="1" t="s">
        <v>440</v>
      </c>
      <c r="O1384" s="1" t="s">
        <v>441</v>
      </c>
      <c r="P1384" s="1" t="s">
        <v>22</v>
      </c>
      <c r="Q1384" s="97">
        <f>IFERROR(INDEX(BP:BP, MATCH(R1384, BN:BN, 0)), "")</f>
        <v>1</v>
      </c>
      <c r="R1384" s="1" t="s">
        <v>442</v>
      </c>
      <c r="S1384" s="1" t="s">
        <v>38</v>
      </c>
      <c r="T1384" s="84" t="s">
        <v>22</v>
      </c>
      <c r="U1384" s="1" t="s">
        <v>443</v>
      </c>
      <c r="V1384" s="1" t="s">
        <v>22</v>
      </c>
      <c r="W1384" s="1" t="s">
        <v>444</v>
      </c>
      <c r="X1384" s="1" t="s">
        <v>445</v>
      </c>
      <c r="Y1384" s="1" t="s">
        <v>446</v>
      </c>
      <c r="Z1384" s="1" t="s">
        <v>447</v>
      </c>
      <c r="AA1384" s="1" t="s">
        <v>22</v>
      </c>
      <c r="AB1384" s="4" t="s">
        <v>22</v>
      </c>
      <c r="AC1384" s="4" t="s">
        <v>22</v>
      </c>
      <c r="BN1384" s="93"/>
    </row>
    <row r="1385" spans="1:66" ht="31.8" customHeight="1" x14ac:dyDescent="0.3">
      <c r="A1385" s="55">
        <v>16</v>
      </c>
      <c r="B1385" s="56" t="s">
        <v>3714</v>
      </c>
      <c r="C1385" s="1" t="s">
        <v>2736</v>
      </c>
      <c r="D1385" s="1" t="s">
        <v>2737</v>
      </c>
      <c r="E1385" s="1">
        <v>101159567</v>
      </c>
      <c r="F1385" s="21">
        <v>45301</v>
      </c>
      <c r="G1385" s="21">
        <v>46660</v>
      </c>
      <c r="H1385" s="1" t="s">
        <v>22</v>
      </c>
      <c r="I1385" s="1" t="s">
        <v>22</v>
      </c>
      <c r="J1385" s="1" t="s">
        <v>22</v>
      </c>
      <c r="K1385" s="1" t="s">
        <v>22</v>
      </c>
      <c r="L1385" s="1" t="s">
        <v>2738</v>
      </c>
      <c r="M1385" s="102" t="s">
        <v>2739</v>
      </c>
      <c r="N1385" s="1" t="s">
        <v>2740</v>
      </c>
      <c r="O1385" s="1" t="s">
        <v>2741</v>
      </c>
      <c r="P1385" s="1" t="s">
        <v>457</v>
      </c>
      <c r="Q1385" s="97">
        <f>IFERROR(INDEX(BP:BP, MATCH(R1385, BN:BN, 0)), "")</f>
        <v>1</v>
      </c>
      <c r="R1385" s="1" t="s">
        <v>231</v>
      </c>
      <c r="S1385" s="1" t="s">
        <v>2750</v>
      </c>
      <c r="T1385" s="112" t="s">
        <v>2751</v>
      </c>
      <c r="U1385" s="1" t="s">
        <v>22</v>
      </c>
      <c r="V1385" s="1" t="s">
        <v>22</v>
      </c>
      <c r="W1385" s="1" t="s">
        <v>22</v>
      </c>
      <c r="X1385" s="1" t="s">
        <v>22</v>
      </c>
      <c r="Y1385" s="1" t="s">
        <v>22</v>
      </c>
      <c r="Z1385" s="1" t="s">
        <v>22</v>
      </c>
      <c r="AA1385" s="1" t="s">
        <v>22</v>
      </c>
      <c r="AB1385" s="4" t="s">
        <v>22</v>
      </c>
      <c r="AC1385" s="4" t="s">
        <v>22</v>
      </c>
      <c r="BN1385" s="1"/>
    </row>
    <row r="1386" spans="1:66" ht="31.8" customHeight="1" x14ac:dyDescent="0.3">
      <c r="A1386" s="55">
        <v>16</v>
      </c>
      <c r="B1386" s="56" t="s">
        <v>3714</v>
      </c>
      <c r="C1386" s="1" t="s">
        <v>2736</v>
      </c>
      <c r="D1386" s="1" t="s">
        <v>2737</v>
      </c>
      <c r="E1386" s="1">
        <v>101159567</v>
      </c>
      <c r="F1386" s="21">
        <v>45301</v>
      </c>
      <c r="G1386" s="21">
        <v>46660</v>
      </c>
      <c r="H1386" s="1" t="s">
        <v>22</v>
      </c>
      <c r="I1386" s="1" t="s">
        <v>22</v>
      </c>
      <c r="J1386" s="1" t="s">
        <v>22</v>
      </c>
      <c r="K1386" s="1" t="s">
        <v>22</v>
      </c>
      <c r="L1386" s="1" t="s">
        <v>2738</v>
      </c>
      <c r="M1386" s="102" t="s">
        <v>2739</v>
      </c>
      <c r="N1386" s="1" t="s">
        <v>2740</v>
      </c>
      <c r="O1386" s="1" t="s">
        <v>2741</v>
      </c>
      <c r="P1386" s="1" t="s">
        <v>457</v>
      </c>
      <c r="Q1386" s="97">
        <f>IFERROR(INDEX(BP:BP, MATCH(R1386, BN:BN, 0)), "")</f>
        <v>1</v>
      </c>
      <c r="R1386" s="1" t="s">
        <v>2752</v>
      </c>
      <c r="S1386" s="1" t="s">
        <v>551</v>
      </c>
      <c r="T1386" s="112" t="s">
        <v>2753</v>
      </c>
      <c r="U1386" s="1" t="s">
        <v>22</v>
      </c>
      <c r="V1386" s="1" t="s">
        <v>22</v>
      </c>
      <c r="W1386" s="1" t="s">
        <v>22</v>
      </c>
      <c r="X1386" s="1" t="s">
        <v>22</v>
      </c>
      <c r="Y1386" s="1" t="s">
        <v>22</v>
      </c>
      <c r="Z1386" s="1" t="s">
        <v>22</v>
      </c>
      <c r="AA1386" s="1" t="s">
        <v>22</v>
      </c>
      <c r="AB1386" s="4" t="s">
        <v>22</v>
      </c>
      <c r="AC1386" s="4" t="s">
        <v>22</v>
      </c>
      <c r="BN1386" s="93"/>
    </row>
    <row r="1387" spans="1:66" ht="31.8" customHeight="1" x14ac:dyDescent="0.3">
      <c r="A1387" s="55">
        <v>16</v>
      </c>
      <c r="B1387" s="56" t="s">
        <v>3714</v>
      </c>
      <c r="C1387" s="1" t="s">
        <v>2736</v>
      </c>
      <c r="D1387" s="1" t="s">
        <v>2737</v>
      </c>
      <c r="E1387" s="1">
        <v>101159567</v>
      </c>
      <c r="F1387" s="21">
        <v>45301</v>
      </c>
      <c r="G1387" s="21">
        <v>46660</v>
      </c>
      <c r="H1387" s="1" t="s">
        <v>22</v>
      </c>
      <c r="I1387" s="1" t="s">
        <v>22</v>
      </c>
      <c r="J1387" s="1" t="s">
        <v>22</v>
      </c>
      <c r="K1387" s="1" t="s">
        <v>22</v>
      </c>
      <c r="L1387" s="1" t="s">
        <v>2738</v>
      </c>
      <c r="M1387" s="102" t="s">
        <v>2739</v>
      </c>
      <c r="N1387" s="1" t="s">
        <v>2740</v>
      </c>
      <c r="O1387" s="1" t="s">
        <v>2741</v>
      </c>
      <c r="P1387" s="1" t="s">
        <v>457</v>
      </c>
      <c r="Q1387" s="97">
        <f>IFERROR(INDEX(BP:BP, MATCH(R1387, BN:BN, 0)), "")</f>
        <v>1</v>
      </c>
      <c r="R1387" s="1" t="s">
        <v>757</v>
      </c>
      <c r="S1387" s="1" t="s">
        <v>1526</v>
      </c>
      <c r="T1387" s="112" t="s">
        <v>2749</v>
      </c>
      <c r="U1387" s="1" t="s">
        <v>22</v>
      </c>
      <c r="V1387" s="1" t="s">
        <v>22</v>
      </c>
      <c r="W1387" s="1" t="s">
        <v>22</v>
      </c>
      <c r="X1387" s="1" t="s">
        <v>22</v>
      </c>
      <c r="Y1387" s="1" t="s">
        <v>22</v>
      </c>
      <c r="Z1387" s="1" t="s">
        <v>22</v>
      </c>
      <c r="AA1387" s="1" t="s">
        <v>22</v>
      </c>
      <c r="AB1387" s="4" t="s">
        <v>22</v>
      </c>
      <c r="AC1387" s="4" t="s">
        <v>22</v>
      </c>
      <c r="BN1387" s="1"/>
    </row>
    <row r="1388" spans="1:66" ht="31.8" customHeight="1" x14ac:dyDescent="0.3">
      <c r="A1388" s="55">
        <v>16</v>
      </c>
      <c r="B1388" s="56" t="s">
        <v>3714</v>
      </c>
      <c r="C1388" s="1" t="s">
        <v>2736</v>
      </c>
      <c r="D1388" s="1" t="s">
        <v>2737</v>
      </c>
      <c r="E1388" s="1">
        <v>101159567</v>
      </c>
      <c r="F1388" s="21">
        <v>45301</v>
      </c>
      <c r="G1388" s="21">
        <v>46660</v>
      </c>
      <c r="H1388" s="1" t="s">
        <v>22</v>
      </c>
      <c r="I1388" s="1" t="s">
        <v>22</v>
      </c>
      <c r="J1388" s="1" t="s">
        <v>22</v>
      </c>
      <c r="K1388" s="1" t="s">
        <v>22</v>
      </c>
      <c r="L1388" s="1" t="s">
        <v>2738</v>
      </c>
      <c r="M1388" s="102" t="s">
        <v>2739</v>
      </c>
      <c r="N1388" s="1" t="s">
        <v>2740</v>
      </c>
      <c r="O1388" s="1" t="s">
        <v>2741</v>
      </c>
      <c r="P1388" s="1" t="s">
        <v>679</v>
      </c>
      <c r="Q1388" s="97">
        <f>IFERROR(INDEX(BP:BP, MATCH(R1388, BN:BN, 0)), "")</f>
        <v>1</v>
      </c>
      <c r="R1388" s="1" t="s">
        <v>2742</v>
      </c>
      <c r="S1388" s="1" t="s">
        <v>573</v>
      </c>
      <c r="T1388" s="112" t="s">
        <v>2743</v>
      </c>
      <c r="U1388" s="1" t="s">
        <v>2744</v>
      </c>
      <c r="V1388" s="1" t="s">
        <v>22</v>
      </c>
      <c r="W1388" s="1" t="s">
        <v>2745</v>
      </c>
      <c r="X1388" s="1" t="s">
        <v>408</v>
      </c>
      <c r="Y1388" s="1" t="s">
        <v>2746</v>
      </c>
      <c r="Z1388" s="1" t="s">
        <v>2747</v>
      </c>
      <c r="AA1388" s="1" t="s">
        <v>2748</v>
      </c>
      <c r="AB1388" s="4" t="s">
        <v>22</v>
      </c>
      <c r="AC1388" s="4" t="s">
        <v>22</v>
      </c>
      <c r="BN1388" s="93"/>
    </row>
    <row r="1389" spans="1:66" ht="31.8" customHeight="1" x14ac:dyDescent="0.3">
      <c r="A1389" s="83">
        <v>17</v>
      </c>
      <c r="B1389" s="84" t="s">
        <v>3791</v>
      </c>
      <c r="C1389" s="1" t="s">
        <v>4016</v>
      </c>
      <c r="D1389" s="1" t="s">
        <v>3753</v>
      </c>
      <c r="E1389" s="1">
        <v>733460</v>
      </c>
      <c r="F1389" s="21">
        <v>42614</v>
      </c>
      <c r="G1389" s="21">
        <v>44104</v>
      </c>
      <c r="H1389" s="21" t="s">
        <v>2877</v>
      </c>
      <c r="I1389" s="1" t="s">
        <v>4017</v>
      </c>
      <c r="J1389" s="1" t="s">
        <v>4018</v>
      </c>
      <c r="K1389" s="3" t="s">
        <v>4021</v>
      </c>
      <c r="L1389" s="1" t="s">
        <v>546</v>
      </c>
      <c r="M1389" s="102" t="s">
        <v>4022</v>
      </c>
      <c r="N1389" s="1" t="s">
        <v>1913</v>
      </c>
      <c r="O1389" s="1" t="s">
        <v>4015</v>
      </c>
      <c r="P1389" s="1" t="s">
        <v>679</v>
      </c>
      <c r="Q1389" s="97">
        <f>IFERROR(INDEX(BP:BP, MATCH(R1389, BN:BN, 0)), "")</f>
        <v>1</v>
      </c>
      <c r="R1389" s="1" t="s">
        <v>4019</v>
      </c>
      <c r="S1389" s="1" t="s">
        <v>36</v>
      </c>
      <c r="T1389" s="112" t="s">
        <v>4018</v>
      </c>
      <c r="U1389" s="26" t="s">
        <v>22</v>
      </c>
      <c r="V1389" s="1" t="s">
        <v>4020</v>
      </c>
      <c r="W1389" s="26" t="s">
        <v>22</v>
      </c>
      <c r="X1389" s="10" t="s">
        <v>22</v>
      </c>
      <c r="Y1389" s="10" t="s">
        <v>22</v>
      </c>
      <c r="Z1389" s="26" t="s">
        <v>22</v>
      </c>
      <c r="AA1389" s="26" t="s">
        <v>22</v>
      </c>
      <c r="AB1389" s="4" t="s">
        <v>22</v>
      </c>
      <c r="AC1389" s="4" t="s">
        <v>22</v>
      </c>
      <c r="BN1389" s="1"/>
    </row>
    <row r="1390" spans="1:66" ht="31.8" customHeight="1" x14ac:dyDescent="0.3">
      <c r="A1390" s="55">
        <v>16</v>
      </c>
      <c r="B1390" s="56" t="s">
        <v>3714</v>
      </c>
      <c r="C1390" s="1" t="s">
        <v>2754</v>
      </c>
      <c r="D1390" s="1" t="s">
        <v>2755</v>
      </c>
      <c r="E1390" s="1" t="s">
        <v>2756</v>
      </c>
      <c r="F1390" s="21">
        <v>43472</v>
      </c>
      <c r="G1390" s="21">
        <v>44926</v>
      </c>
      <c r="H1390" s="1" t="s">
        <v>22</v>
      </c>
      <c r="I1390" s="1" t="s">
        <v>2757</v>
      </c>
      <c r="J1390" s="1" t="s">
        <v>22</v>
      </c>
      <c r="K1390" s="1" t="s">
        <v>22</v>
      </c>
      <c r="L1390" s="1" t="s">
        <v>2758</v>
      </c>
      <c r="M1390" s="102" t="s">
        <v>2759</v>
      </c>
      <c r="N1390" s="1" t="s">
        <v>2760</v>
      </c>
      <c r="O1390" s="1" t="s">
        <v>2761</v>
      </c>
      <c r="P1390" s="1" t="s">
        <v>22</v>
      </c>
      <c r="Q1390" s="97">
        <f>IFERROR(INDEX(BP:BP, MATCH(R1390, BN:BN, 0)), "")</f>
        <v>1</v>
      </c>
      <c r="R1390" s="1" t="s">
        <v>2713</v>
      </c>
      <c r="S1390" s="1" t="s">
        <v>132</v>
      </c>
      <c r="T1390" s="112" t="s">
        <v>2772</v>
      </c>
      <c r="U1390" s="1" t="s">
        <v>22</v>
      </c>
      <c r="V1390" s="1" t="s">
        <v>22</v>
      </c>
      <c r="W1390" s="1" t="s">
        <v>22</v>
      </c>
      <c r="X1390" s="1" t="s">
        <v>22</v>
      </c>
      <c r="Y1390" s="1" t="s">
        <v>22</v>
      </c>
      <c r="Z1390" s="1" t="s">
        <v>22</v>
      </c>
      <c r="AA1390" s="1" t="s">
        <v>22</v>
      </c>
      <c r="AB1390" s="4" t="s">
        <v>22</v>
      </c>
      <c r="AC1390" s="4" t="s">
        <v>22</v>
      </c>
      <c r="BN1390" s="93"/>
    </row>
    <row r="1391" spans="1:66" ht="31.8" customHeight="1" x14ac:dyDescent="0.3">
      <c r="A1391" s="55">
        <v>16</v>
      </c>
      <c r="B1391" s="56" t="s">
        <v>3714</v>
      </c>
      <c r="C1391" s="1" t="s">
        <v>2754</v>
      </c>
      <c r="D1391" s="1" t="s">
        <v>2755</v>
      </c>
      <c r="E1391" s="1" t="s">
        <v>2756</v>
      </c>
      <c r="F1391" s="21">
        <v>43472</v>
      </c>
      <c r="G1391" s="21">
        <v>44926</v>
      </c>
      <c r="H1391" s="1" t="s">
        <v>22</v>
      </c>
      <c r="I1391" s="1" t="s">
        <v>2757</v>
      </c>
      <c r="J1391" s="1" t="s">
        <v>22</v>
      </c>
      <c r="K1391" s="1" t="s">
        <v>22</v>
      </c>
      <c r="L1391" s="1" t="s">
        <v>2758</v>
      </c>
      <c r="M1391" s="102" t="s">
        <v>2759</v>
      </c>
      <c r="N1391" s="1" t="s">
        <v>2760</v>
      </c>
      <c r="O1391" s="1" t="s">
        <v>2761</v>
      </c>
      <c r="P1391" s="1" t="s">
        <v>22</v>
      </c>
      <c r="Q1391" s="97">
        <f>IFERROR(INDEX(BP:BP, MATCH(R1391, BN:BN, 0)), "")</f>
        <v>1</v>
      </c>
      <c r="R1391" s="1" t="s">
        <v>1352</v>
      </c>
      <c r="S1391" s="1" t="s">
        <v>449</v>
      </c>
      <c r="T1391" s="112" t="s">
        <v>2773</v>
      </c>
      <c r="U1391" s="1" t="s">
        <v>22</v>
      </c>
      <c r="V1391" s="1" t="s">
        <v>22</v>
      </c>
      <c r="W1391" s="1" t="s">
        <v>22</v>
      </c>
      <c r="X1391" s="1" t="s">
        <v>22</v>
      </c>
      <c r="Y1391" s="1" t="s">
        <v>22</v>
      </c>
      <c r="Z1391" s="1" t="s">
        <v>22</v>
      </c>
      <c r="AA1391" s="1" t="s">
        <v>22</v>
      </c>
      <c r="AB1391" s="4" t="s">
        <v>22</v>
      </c>
      <c r="AC1391" s="4" t="s">
        <v>22</v>
      </c>
      <c r="BN1391" s="1"/>
    </row>
    <row r="1392" spans="1:66" ht="31.8" customHeight="1" x14ac:dyDescent="0.3">
      <c r="A1392" s="55">
        <v>16</v>
      </c>
      <c r="B1392" s="56" t="s">
        <v>3714</v>
      </c>
      <c r="C1392" s="1" t="s">
        <v>2754</v>
      </c>
      <c r="D1392" s="1" t="s">
        <v>2755</v>
      </c>
      <c r="E1392" s="1" t="s">
        <v>2756</v>
      </c>
      <c r="F1392" s="21">
        <v>43472</v>
      </c>
      <c r="G1392" s="21">
        <v>44926</v>
      </c>
      <c r="H1392" s="1" t="s">
        <v>22</v>
      </c>
      <c r="I1392" s="1" t="s">
        <v>2757</v>
      </c>
      <c r="J1392" s="1" t="s">
        <v>22</v>
      </c>
      <c r="K1392" s="1" t="s">
        <v>22</v>
      </c>
      <c r="L1392" s="1" t="s">
        <v>2758</v>
      </c>
      <c r="M1392" s="102" t="s">
        <v>2759</v>
      </c>
      <c r="N1392" s="1" t="s">
        <v>2760</v>
      </c>
      <c r="O1392" s="1" t="s">
        <v>2761</v>
      </c>
      <c r="P1392" s="1" t="s">
        <v>22</v>
      </c>
      <c r="Q1392" s="97">
        <f>IFERROR(INDEX(BP:BP, MATCH(R1392, BN:BN, 0)), "")</f>
        <v>1</v>
      </c>
      <c r="R1392" s="1" t="s">
        <v>1128</v>
      </c>
      <c r="S1392" s="1" t="s">
        <v>110</v>
      </c>
      <c r="T1392" s="112" t="s">
        <v>2774</v>
      </c>
      <c r="U1392" s="1" t="s">
        <v>22</v>
      </c>
      <c r="V1392" s="1" t="s">
        <v>22</v>
      </c>
      <c r="W1392" s="1" t="s">
        <v>22</v>
      </c>
      <c r="X1392" s="1" t="s">
        <v>22</v>
      </c>
      <c r="Y1392" s="1" t="s">
        <v>22</v>
      </c>
      <c r="Z1392" s="1" t="s">
        <v>22</v>
      </c>
      <c r="AA1392" s="1" t="s">
        <v>22</v>
      </c>
      <c r="AB1392" s="4" t="s">
        <v>22</v>
      </c>
      <c r="AC1392" s="4" t="s">
        <v>22</v>
      </c>
      <c r="BN1392" s="93"/>
    </row>
    <row r="1393" spans="1:66" ht="31.8" customHeight="1" x14ac:dyDescent="0.3">
      <c r="A1393" s="55">
        <v>16</v>
      </c>
      <c r="B1393" s="56" t="s">
        <v>3714</v>
      </c>
      <c r="C1393" s="1" t="s">
        <v>2754</v>
      </c>
      <c r="D1393" s="1" t="s">
        <v>2755</v>
      </c>
      <c r="E1393" s="1" t="s">
        <v>2756</v>
      </c>
      <c r="F1393" s="21">
        <v>43472</v>
      </c>
      <c r="G1393" s="21">
        <v>44926</v>
      </c>
      <c r="H1393" s="1" t="s">
        <v>22</v>
      </c>
      <c r="I1393" s="1" t="s">
        <v>2757</v>
      </c>
      <c r="J1393" s="1" t="s">
        <v>22</v>
      </c>
      <c r="K1393" s="1" t="s">
        <v>22</v>
      </c>
      <c r="L1393" s="1" t="s">
        <v>2758</v>
      </c>
      <c r="M1393" s="102" t="s">
        <v>2759</v>
      </c>
      <c r="N1393" s="1" t="s">
        <v>2760</v>
      </c>
      <c r="O1393" s="1" t="s">
        <v>2761</v>
      </c>
      <c r="P1393" s="1" t="s">
        <v>679</v>
      </c>
      <c r="Q1393" s="97">
        <f>IFERROR(INDEX(BP:BP, MATCH(R1393, BN:BN, 0)), "")</f>
        <v>1</v>
      </c>
      <c r="R1393" s="1" t="s">
        <v>2525</v>
      </c>
      <c r="S1393" s="1" t="s">
        <v>28</v>
      </c>
      <c r="T1393" s="112" t="s">
        <v>2762</v>
      </c>
      <c r="U1393" s="1" t="s">
        <v>22</v>
      </c>
      <c r="V1393" s="1" t="s">
        <v>22</v>
      </c>
      <c r="W1393" s="1" t="s">
        <v>2763</v>
      </c>
      <c r="X1393" s="1" t="s">
        <v>2764</v>
      </c>
      <c r="Y1393" s="1" t="s">
        <v>2765</v>
      </c>
      <c r="Z1393" s="1" t="s">
        <v>22</v>
      </c>
      <c r="AA1393" s="1" t="s">
        <v>2766</v>
      </c>
      <c r="AB1393" s="4" t="s">
        <v>22</v>
      </c>
      <c r="AC1393" s="4" t="s">
        <v>22</v>
      </c>
      <c r="BN1393" s="1"/>
    </row>
    <row r="1394" spans="1:66" ht="31.8" customHeight="1" x14ac:dyDescent="0.3">
      <c r="A1394" s="55">
        <v>16</v>
      </c>
      <c r="B1394" s="56" t="s">
        <v>3714</v>
      </c>
      <c r="C1394" s="1" t="s">
        <v>2754</v>
      </c>
      <c r="D1394" s="1" t="s">
        <v>2755</v>
      </c>
      <c r="E1394" s="1" t="s">
        <v>2756</v>
      </c>
      <c r="F1394" s="21">
        <v>43472</v>
      </c>
      <c r="G1394" s="21">
        <v>44926</v>
      </c>
      <c r="H1394" s="1" t="s">
        <v>22</v>
      </c>
      <c r="I1394" s="1" t="s">
        <v>2757</v>
      </c>
      <c r="J1394" s="1" t="s">
        <v>22</v>
      </c>
      <c r="K1394" s="1" t="s">
        <v>22</v>
      </c>
      <c r="L1394" s="1" t="s">
        <v>2758</v>
      </c>
      <c r="M1394" s="102" t="s">
        <v>2759</v>
      </c>
      <c r="N1394" s="1" t="s">
        <v>2760</v>
      </c>
      <c r="O1394" s="1" t="s">
        <v>2761</v>
      </c>
      <c r="P1394" s="1" t="s">
        <v>679</v>
      </c>
      <c r="Q1394" s="97">
        <f>IFERROR(INDEX(BP:BP, MATCH(R1394, BN:BN, 0)), "")</f>
        <v>1</v>
      </c>
      <c r="R1394" s="1" t="s">
        <v>2525</v>
      </c>
      <c r="S1394" s="1" t="s">
        <v>28</v>
      </c>
      <c r="T1394" s="112" t="s">
        <v>2767</v>
      </c>
      <c r="U1394" s="1" t="s">
        <v>22</v>
      </c>
      <c r="V1394" s="1" t="s">
        <v>22</v>
      </c>
      <c r="W1394" s="1" t="s">
        <v>2768</v>
      </c>
      <c r="X1394" s="1" t="s">
        <v>2769</v>
      </c>
      <c r="Y1394" s="1" t="s">
        <v>2770</v>
      </c>
      <c r="Z1394" s="1" t="s">
        <v>2771</v>
      </c>
      <c r="AA1394" s="1" t="s">
        <v>22</v>
      </c>
      <c r="AB1394" s="4" t="s">
        <v>22</v>
      </c>
      <c r="AC1394" s="4" t="s">
        <v>22</v>
      </c>
      <c r="BN1394" s="93"/>
    </row>
    <row r="1395" spans="1:66" ht="31.8" customHeight="1" x14ac:dyDescent="0.3">
      <c r="A1395" s="55">
        <v>17</v>
      </c>
      <c r="B1395" s="86" t="s">
        <v>3719</v>
      </c>
      <c r="C1395" s="36" t="s">
        <v>3401</v>
      </c>
      <c r="D1395" s="36" t="s">
        <v>3182</v>
      </c>
      <c r="E1395" s="36">
        <v>101136119</v>
      </c>
      <c r="F1395" s="35">
        <v>45292</v>
      </c>
      <c r="G1395" s="35">
        <v>46387</v>
      </c>
      <c r="H1395" s="35" t="s">
        <v>2871</v>
      </c>
      <c r="I1395" s="36" t="s">
        <v>3402</v>
      </c>
      <c r="J1395" s="36" t="s">
        <v>3403</v>
      </c>
      <c r="K1395" s="46" t="s">
        <v>3404</v>
      </c>
      <c r="L1395" s="36" t="s">
        <v>128</v>
      </c>
      <c r="M1395" s="102" t="s">
        <v>3405</v>
      </c>
      <c r="N1395" s="36" t="s">
        <v>3406</v>
      </c>
      <c r="O1395" s="36" t="s">
        <v>3400</v>
      </c>
      <c r="P1395" s="36" t="s">
        <v>1351</v>
      </c>
      <c r="Q1395" s="97">
        <f>IFERROR(INDEX(BP:BP, MATCH(R1395, BN:BN, 0)), "")</f>
        <v>1</v>
      </c>
      <c r="R1395" s="36" t="s">
        <v>3539</v>
      </c>
      <c r="S1395" s="36" t="s">
        <v>38</v>
      </c>
      <c r="T1395" s="113" t="s">
        <v>2970</v>
      </c>
      <c r="U1395" s="26" t="s">
        <v>22</v>
      </c>
      <c r="V1395" s="36" t="s">
        <v>3542</v>
      </c>
      <c r="W1395" s="26" t="s">
        <v>22</v>
      </c>
      <c r="X1395" s="10" t="s">
        <v>22</v>
      </c>
      <c r="Y1395" s="10" t="s">
        <v>22</v>
      </c>
      <c r="Z1395" s="26" t="s">
        <v>22</v>
      </c>
      <c r="AA1395" s="26" t="s">
        <v>22</v>
      </c>
      <c r="AB1395" s="4" t="s">
        <v>22</v>
      </c>
      <c r="AC1395" s="4" t="s">
        <v>22</v>
      </c>
      <c r="BN1395" s="1"/>
    </row>
    <row r="1396" spans="1:66" ht="31.8" customHeight="1" x14ac:dyDescent="0.3">
      <c r="A1396" s="55">
        <v>17</v>
      </c>
      <c r="B1396" s="86" t="s">
        <v>3719</v>
      </c>
      <c r="C1396" s="36" t="s">
        <v>3401</v>
      </c>
      <c r="D1396" s="36" t="s">
        <v>3182</v>
      </c>
      <c r="E1396" s="36">
        <v>101136119</v>
      </c>
      <c r="F1396" s="35">
        <v>45292</v>
      </c>
      <c r="G1396" s="35">
        <v>46387</v>
      </c>
      <c r="H1396" s="35" t="s">
        <v>2871</v>
      </c>
      <c r="I1396" s="36" t="s">
        <v>3402</v>
      </c>
      <c r="J1396" s="36" t="s">
        <v>3403</v>
      </c>
      <c r="K1396" s="46" t="s">
        <v>3404</v>
      </c>
      <c r="L1396" s="36" t="s">
        <v>128</v>
      </c>
      <c r="M1396" s="102" t="s">
        <v>3405</v>
      </c>
      <c r="N1396" s="36" t="s">
        <v>3406</v>
      </c>
      <c r="O1396" s="36" t="s">
        <v>3400</v>
      </c>
      <c r="P1396" s="36" t="s">
        <v>457</v>
      </c>
      <c r="Q1396" s="97">
        <f>IFERROR(INDEX(BP:BP, MATCH(R1396, BN:BN, 0)), "")</f>
        <v>1</v>
      </c>
      <c r="R1396" s="36" t="s">
        <v>3537</v>
      </c>
      <c r="S1396" s="36" t="s">
        <v>132</v>
      </c>
      <c r="T1396" s="113" t="s">
        <v>3538</v>
      </c>
      <c r="U1396" s="26" t="s">
        <v>22</v>
      </c>
      <c r="V1396" s="36" t="s">
        <v>3542</v>
      </c>
      <c r="W1396" s="26" t="s">
        <v>22</v>
      </c>
      <c r="X1396" s="10" t="s">
        <v>22</v>
      </c>
      <c r="Y1396" s="10" t="s">
        <v>22</v>
      </c>
      <c r="Z1396" s="26" t="s">
        <v>22</v>
      </c>
      <c r="AA1396" s="26" t="s">
        <v>22</v>
      </c>
      <c r="AB1396" s="4" t="s">
        <v>22</v>
      </c>
      <c r="AC1396" s="4" t="s">
        <v>22</v>
      </c>
      <c r="BN1396" s="93"/>
    </row>
    <row r="1397" spans="1:66" ht="31.8" customHeight="1" x14ac:dyDescent="0.3">
      <c r="A1397" s="55">
        <v>17</v>
      </c>
      <c r="B1397" s="86" t="s">
        <v>3719</v>
      </c>
      <c r="C1397" s="36" t="s">
        <v>3401</v>
      </c>
      <c r="D1397" s="36" t="s">
        <v>3182</v>
      </c>
      <c r="E1397" s="36">
        <v>101136119</v>
      </c>
      <c r="F1397" s="35">
        <v>45292</v>
      </c>
      <c r="G1397" s="35">
        <v>46387</v>
      </c>
      <c r="H1397" s="35" t="s">
        <v>2871</v>
      </c>
      <c r="I1397" s="36" t="s">
        <v>3402</v>
      </c>
      <c r="J1397" s="36" t="s">
        <v>3403</v>
      </c>
      <c r="K1397" s="46" t="s">
        <v>3404</v>
      </c>
      <c r="L1397" s="36" t="s">
        <v>128</v>
      </c>
      <c r="M1397" s="102" t="s">
        <v>3405</v>
      </c>
      <c r="N1397" s="36" t="s">
        <v>3406</v>
      </c>
      <c r="O1397" s="36" t="s">
        <v>3400</v>
      </c>
      <c r="P1397" s="36" t="s">
        <v>457</v>
      </c>
      <c r="Q1397" s="97">
        <f>IFERROR(INDEX(BP:BP, MATCH(R1397, BN:BN, 0)), "")</f>
        <v>1</v>
      </c>
      <c r="R1397" s="36" t="s">
        <v>3505</v>
      </c>
      <c r="S1397" s="36" t="s">
        <v>110</v>
      </c>
      <c r="T1397" s="113" t="s">
        <v>3506</v>
      </c>
      <c r="U1397" s="26" t="s">
        <v>22</v>
      </c>
      <c r="V1397" s="36" t="s">
        <v>3542</v>
      </c>
      <c r="W1397" s="26" t="s">
        <v>22</v>
      </c>
      <c r="X1397" s="10" t="s">
        <v>22</v>
      </c>
      <c r="Y1397" s="10" t="s">
        <v>22</v>
      </c>
      <c r="Z1397" s="26" t="s">
        <v>22</v>
      </c>
      <c r="AA1397" s="26" t="s">
        <v>22</v>
      </c>
      <c r="AB1397" s="4" t="s">
        <v>22</v>
      </c>
      <c r="AC1397" s="4" t="s">
        <v>22</v>
      </c>
      <c r="BN1397" s="1"/>
    </row>
    <row r="1398" spans="1:66" ht="31.8" customHeight="1" x14ac:dyDescent="0.3">
      <c r="A1398" s="55">
        <v>17</v>
      </c>
      <c r="B1398" s="86" t="s">
        <v>3719</v>
      </c>
      <c r="C1398" s="36" t="s">
        <v>3401</v>
      </c>
      <c r="D1398" s="36" t="s">
        <v>3182</v>
      </c>
      <c r="E1398" s="36">
        <v>101136119</v>
      </c>
      <c r="F1398" s="35">
        <v>45292</v>
      </c>
      <c r="G1398" s="35">
        <v>46387</v>
      </c>
      <c r="H1398" s="35" t="s">
        <v>2871</v>
      </c>
      <c r="I1398" s="36" t="s">
        <v>3402</v>
      </c>
      <c r="J1398" s="36" t="s">
        <v>3403</v>
      </c>
      <c r="K1398" s="46" t="s">
        <v>3404</v>
      </c>
      <c r="L1398" s="36" t="s">
        <v>128</v>
      </c>
      <c r="M1398" s="102" t="s">
        <v>3405</v>
      </c>
      <c r="N1398" s="36" t="s">
        <v>3406</v>
      </c>
      <c r="O1398" s="36" t="s">
        <v>3400</v>
      </c>
      <c r="P1398" s="36" t="s">
        <v>457</v>
      </c>
      <c r="Q1398" s="97">
        <f>IFERROR(INDEX(BP:BP, MATCH(R1398, BN:BN, 0)), "")</f>
        <v>1</v>
      </c>
      <c r="R1398" s="36" t="s">
        <v>3454</v>
      </c>
      <c r="S1398" s="36" t="s">
        <v>38</v>
      </c>
      <c r="T1398" s="113" t="s">
        <v>3455</v>
      </c>
      <c r="U1398" s="26" t="s">
        <v>22</v>
      </c>
      <c r="V1398" s="36" t="s">
        <v>3542</v>
      </c>
      <c r="W1398" s="26" t="s">
        <v>22</v>
      </c>
      <c r="X1398" s="10" t="s">
        <v>22</v>
      </c>
      <c r="Y1398" s="10" t="s">
        <v>22</v>
      </c>
      <c r="Z1398" s="26" t="s">
        <v>22</v>
      </c>
      <c r="AA1398" s="26" t="s">
        <v>22</v>
      </c>
      <c r="AB1398" s="4" t="s">
        <v>22</v>
      </c>
      <c r="AC1398" s="4" t="s">
        <v>22</v>
      </c>
      <c r="BN1398" s="93"/>
    </row>
    <row r="1399" spans="1:66" ht="31.8" customHeight="1" x14ac:dyDescent="0.3">
      <c r="A1399" s="55">
        <v>17</v>
      </c>
      <c r="B1399" s="86" t="s">
        <v>3719</v>
      </c>
      <c r="C1399" s="36" t="s">
        <v>3401</v>
      </c>
      <c r="D1399" s="36" t="s">
        <v>3182</v>
      </c>
      <c r="E1399" s="36">
        <v>101136119</v>
      </c>
      <c r="F1399" s="35">
        <v>45292</v>
      </c>
      <c r="G1399" s="35">
        <v>46387</v>
      </c>
      <c r="H1399" s="35" t="s">
        <v>2871</v>
      </c>
      <c r="I1399" s="36" t="s">
        <v>3402</v>
      </c>
      <c r="J1399" s="36" t="s">
        <v>3403</v>
      </c>
      <c r="K1399" s="46" t="s">
        <v>3404</v>
      </c>
      <c r="L1399" s="36" t="s">
        <v>128</v>
      </c>
      <c r="M1399" s="102" t="s">
        <v>3405</v>
      </c>
      <c r="N1399" s="36" t="s">
        <v>3406</v>
      </c>
      <c r="O1399" s="36" t="s">
        <v>3400</v>
      </c>
      <c r="P1399" s="36" t="s">
        <v>457</v>
      </c>
      <c r="Q1399" s="97">
        <f>IFERROR(INDEX(BP:BP, MATCH(R1399, BN:BN, 0)), "")</f>
        <v>1</v>
      </c>
      <c r="R1399" s="36" t="s">
        <v>3445</v>
      </c>
      <c r="S1399" s="36" t="s">
        <v>573</v>
      </c>
      <c r="T1399" s="113" t="s">
        <v>3438</v>
      </c>
      <c r="U1399" s="26" t="s">
        <v>22</v>
      </c>
      <c r="V1399" s="36" t="s">
        <v>3542</v>
      </c>
      <c r="W1399" s="26" t="s">
        <v>22</v>
      </c>
      <c r="X1399" s="10" t="s">
        <v>22</v>
      </c>
      <c r="Y1399" s="10" t="s">
        <v>22</v>
      </c>
      <c r="Z1399" s="26" t="s">
        <v>22</v>
      </c>
      <c r="AA1399" s="26" t="s">
        <v>22</v>
      </c>
      <c r="AB1399" s="4" t="s">
        <v>22</v>
      </c>
      <c r="AC1399" s="4" t="s">
        <v>22</v>
      </c>
      <c r="BN1399" s="1"/>
    </row>
    <row r="1400" spans="1:66" ht="31.8" customHeight="1" x14ac:dyDescent="0.3">
      <c r="A1400" s="55">
        <v>17</v>
      </c>
      <c r="B1400" s="86" t="s">
        <v>3719</v>
      </c>
      <c r="C1400" s="36" t="s">
        <v>3401</v>
      </c>
      <c r="D1400" s="36" t="s">
        <v>3182</v>
      </c>
      <c r="E1400" s="36">
        <v>101136119</v>
      </c>
      <c r="F1400" s="35">
        <v>45292</v>
      </c>
      <c r="G1400" s="35">
        <v>46387</v>
      </c>
      <c r="H1400" s="35" t="s">
        <v>2871</v>
      </c>
      <c r="I1400" s="36" t="s">
        <v>3402</v>
      </c>
      <c r="J1400" s="36" t="s">
        <v>3403</v>
      </c>
      <c r="K1400" s="46" t="s">
        <v>3404</v>
      </c>
      <c r="L1400" s="36" t="s">
        <v>128</v>
      </c>
      <c r="M1400" s="102" t="s">
        <v>3405</v>
      </c>
      <c r="N1400" s="36" t="s">
        <v>3406</v>
      </c>
      <c r="O1400" s="36" t="s">
        <v>3400</v>
      </c>
      <c r="P1400" s="36" t="s">
        <v>457</v>
      </c>
      <c r="Q1400" s="97">
        <f>IFERROR(INDEX(BP:BP, MATCH(R1400, BN:BN, 0)), "")</f>
        <v>1</v>
      </c>
      <c r="R1400" s="36" t="s">
        <v>3489</v>
      </c>
      <c r="S1400" s="36" t="s">
        <v>318</v>
      </c>
      <c r="T1400" s="113" t="s">
        <v>3490</v>
      </c>
      <c r="U1400" s="26" t="s">
        <v>22</v>
      </c>
      <c r="V1400" s="36" t="s">
        <v>3542</v>
      </c>
      <c r="W1400" s="26" t="s">
        <v>22</v>
      </c>
      <c r="X1400" s="10" t="s">
        <v>22</v>
      </c>
      <c r="Y1400" s="10" t="s">
        <v>22</v>
      </c>
      <c r="Z1400" s="26" t="s">
        <v>22</v>
      </c>
      <c r="AA1400" s="26" t="s">
        <v>22</v>
      </c>
      <c r="AB1400" s="4" t="s">
        <v>22</v>
      </c>
      <c r="AC1400" s="4" t="s">
        <v>22</v>
      </c>
      <c r="BN1400" s="93"/>
    </row>
    <row r="1401" spans="1:66" ht="31.8" customHeight="1" x14ac:dyDescent="0.3">
      <c r="A1401" s="55">
        <v>17</v>
      </c>
      <c r="B1401" s="86" t="s">
        <v>3719</v>
      </c>
      <c r="C1401" s="36" t="s">
        <v>3401</v>
      </c>
      <c r="D1401" s="36" t="s">
        <v>3182</v>
      </c>
      <c r="E1401" s="36">
        <v>101136119</v>
      </c>
      <c r="F1401" s="35">
        <v>45292</v>
      </c>
      <c r="G1401" s="35">
        <v>46387</v>
      </c>
      <c r="H1401" s="35" t="s">
        <v>2871</v>
      </c>
      <c r="I1401" s="36" t="s">
        <v>3402</v>
      </c>
      <c r="J1401" s="36" t="s">
        <v>3403</v>
      </c>
      <c r="K1401" s="46" t="s">
        <v>3404</v>
      </c>
      <c r="L1401" s="36" t="s">
        <v>128</v>
      </c>
      <c r="M1401" s="102" t="s">
        <v>3405</v>
      </c>
      <c r="N1401" s="36" t="s">
        <v>3406</v>
      </c>
      <c r="O1401" s="36" t="s">
        <v>3400</v>
      </c>
      <c r="P1401" s="36" t="s">
        <v>457</v>
      </c>
      <c r="Q1401" s="97">
        <f>IFERROR(INDEX(BP:BP, MATCH(R1401, BN:BN, 0)), "")</f>
        <v>1</v>
      </c>
      <c r="R1401" s="36" t="s">
        <v>3450</v>
      </c>
      <c r="S1401" s="50" t="s">
        <v>36</v>
      </c>
      <c r="T1401" s="113" t="s">
        <v>3451</v>
      </c>
      <c r="U1401" s="26" t="s">
        <v>22</v>
      </c>
      <c r="V1401" s="36" t="s">
        <v>3542</v>
      </c>
      <c r="W1401" s="26" t="s">
        <v>22</v>
      </c>
      <c r="X1401" s="10" t="s">
        <v>22</v>
      </c>
      <c r="Y1401" s="10" t="s">
        <v>22</v>
      </c>
      <c r="Z1401" s="26" t="s">
        <v>22</v>
      </c>
      <c r="AA1401" s="26" t="s">
        <v>22</v>
      </c>
      <c r="AB1401" s="4" t="s">
        <v>22</v>
      </c>
      <c r="AC1401" s="4" t="s">
        <v>22</v>
      </c>
      <c r="BN1401" s="1"/>
    </row>
    <row r="1402" spans="1:66" ht="31.8" customHeight="1" x14ac:dyDescent="0.3">
      <c r="A1402" s="55">
        <v>17</v>
      </c>
      <c r="B1402" s="86" t="s">
        <v>3719</v>
      </c>
      <c r="C1402" s="36" t="s">
        <v>3401</v>
      </c>
      <c r="D1402" s="36" t="s">
        <v>3182</v>
      </c>
      <c r="E1402" s="36">
        <v>101136119</v>
      </c>
      <c r="F1402" s="35">
        <v>45292</v>
      </c>
      <c r="G1402" s="35">
        <v>46387</v>
      </c>
      <c r="H1402" s="35" t="s">
        <v>2871</v>
      </c>
      <c r="I1402" s="36" t="s">
        <v>3402</v>
      </c>
      <c r="J1402" s="36" t="s">
        <v>3403</v>
      </c>
      <c r="K1402" s="46" t="s">
        <v>3404</v>
      </c>
      <c r="L1402" s="36" t="s">
        <v>128</v>
      </c>
      <c r="M1402" s="102" t="s">
        <v>3405</v>
      </c>
      <c r="N1402" s="36" t="s">
        <v>3406</v>
      </c>
      <c r="O1402" s="36" t="s">
        <v>3400</v>
      </c>
      <c r="P1402" s="36" t="s">
        <v>457</v>
      </c>
      <c r="Q1402" s="97">
        <f>IFERROR(INDEX(BP:BP, MATCH(R1402, BN:BN, 0)), "")</f>
        <v>1</v>
      </c>
      <c r="R1402" s="36" t="s">
        <v>3424</v>
      </c>
      <c r="S1402" s="36" t="s">
        <v>188</v>
      </c>
      <c r="T1402" s="86" t="s">
        <v>3425</v>
      </c>
      <c r="U1402" s="26" t="s">
        <v>22</v>
      </c>
      <c r="V1402" s="36" t="s">
        <v>3542</v>
      </c>
      <c r="W1402" s="26" t="s">
        <v>22</v>
      </c>
      <c r="X1402" s="10" t="s">
        <v>22</v>
      </c>
      <c r="Y1402" s="10" t="s">
        <v>22</v>
      </c>
      <c r="Z1402" s="26" t="s">
        <v>22</v>
      </c>
      <c r="AA1402" s="26" t="s">
        <v>22</v>
      </c>
      <c r="AB1402" s="4" t="s">
        <v>22</v>
      </c>
      <c r="AC1402" s="4" t="s">
        <v>22</v>
      </c>
      <c r="BN1402" s="93"/>
    </row>
    <row r="1403" spans="1:66" ht="31.8" customHeight="1" x14ac:dyDescent="0.3">
      <c r="A1403" s="55">
        <v>17</v>
      </c>
      <c r="B1403" s="86" t="s">
        <v>3719</v>
      </c>
      <c r="C1403" s="36" t="s">
        <v>3401</v>
      </c>
      <c r="D1403" s="36" t="s">
        <v>3182</v>
      </c>
      <c r="E1403" s="36">
        <v>101136119</v>
      </c>
      <c r="F1403" s="35">
        <v>45292</v>
      </c>
      <c r="G1403" s="35">
        <v>46387</v>
      </c>
      <c r="H1403" s="35" t="s">
        <v>2871</v>
      </c>
      <c r="I1403" s="36" t="s">
        <v>3402</v>
      </c>
      <c r="J1403" s="36" t="s">
        <v>3403</v>
      </c>
      <c r="K1403" s="46" t="s">
        <v>3404</v>
      </c>
      <c r="L1403" s="36" t="s">
        <v>128</v>
      </c>
      <c r="M1403" s="102" t="s">
        <v>3405</v>
      </c>
      <c r="N1403" s="36" t="s">
        <v>3406</v>
      </c>
      <c r="O1403" s="36" t="s">
        <v>3400</v>
      </c>
      <c r="P1403" s="36" t="s">
        <v>457</v>
      </c>
      <c r="Q1403" s="97">
        <f>IFERROR(INDEX(BP:BP, MATCH(R1403, BN:BN, 0)), "")</f>
        <v>1</v>
      </c>
      <c r="R1403" s="36" t="s">
        <v>739</v>
      </c>
      <c r="S1403" s="36" t="s">
        <v>740</v>
      </c>
      <c r="T1403" s="86" t="s">
        <v>3423</v>
      </c>
      <c r="U1403" s="26" t="s">
        <v>22</v>
      </c>
      <c r="V1403" s="36" t="s">
        <v>3542</v>
      </c>
      <c r="W1403" s="26" t="s">
        <v>22</v>
      </c>
      <c r="X1403" s="10" t="s">
        <v>22</v>
      </c>
      <c r="Y1403" s="10" t="s">
        <v>22</v>
      </c>
      <c r="Z1403" s="26" t="s">
        <v>22</v>
      </c>
      <c r="AA1403" s="26" t="s">
        <v>22</v>
      </c>
      <c r="AB1403" s="4" t="s">
        <v>22</v>
      </c>
      <c r="AC1403" s="4" t="s">
        <v>22</v>
      </c>
      <c r="BN1403" s="1"/>
    </row>
    <row r="1404" spans="1:66" ht="31.8" customHeight="1" x14ac:dyDescent="0.3">
      <c r="A1404" s="55">
        <v>17</v>
      </c>
      <c r="B1404" s="86" t="s">
        <v>3719</v>
      </c>
      <c r="C1404" s="36" t="s">
        <v>3401</v>
      </c>
      <c r="D1404" s="36" t="s">
        <v>3182</v>
      </c>
      <c r="E1404" s="36">
        <v>101136119</v>
      </c>
      <c r="F1404" s="35">
        <v>45292</v>
      </c>
      <c r="G1404" s="35">
        <v>46387</v>
      </c>
      <c r="H1404" s="35" t="s">
        <v>2871</v>
      </c>
      <c r="I1404" s="36" t="s">
        <v>3402</v>
      </c>
      <c r="J1404" s="36" t="s">
        <v>3403</v>
      </c>
      <c r="K1404" s="46" t="s">
        <v>3404</v>
      </c>
      <c r="L1404" s="36" t="s">
        <v>128</v>
      </c>
      <c r="M1404" s="102" t="s">
        <v>3405</v>
      </c>
      <c r="N1404" s="36" t="s">
        <v>3406</v>
      </c>
      <c r="O1404" s="36" t="s">
        <v>3400</v>
      </c>
      <c r="P1404" s="36" t="s">
        <v>457</v>
      </c>
      <c r="Q1404" s="97">
        <f>IFERROR(INDEX(BP:BP, MATCH(R1404, BN:BN, 0)), "")</f>
        <v>1</v>
      </c>
      <c r="R1404" s="36" t="s">
        <v>3511</v>
      </c>
      <c r="S1404" s="36" t="s">
        <v>28</v>
      </c>
      <c r="T1404" s="86" t="s">
        <v>824</v>
      </c>
      <c r="U1404" s="26" t="s">
        <v>22</v>
      </c>
      <c r="V1404" s="36" t="s">
        <v>3542</v>
      </c>
      <c r="W1404" s="26" t="s">
        <v>22</v>
      </c>
      <c r="X1404" s="10" t="s">
        <v>22</v>
      </c>
      <c r="Y1404" s="10" t="s">
        <v>22</v>
      </c>
      <c r="Z1404" s="26" t="s">
        <v>22</v>
      </c>
      <c r="AA1404" s="26" t="s">
        <v>22</v>
      </c>
      <c r="AB1404" s="4" t="s">
        <v>22</v>
      </c>
      <c r="AC1404" s="4" t="s">
        <v>22</v>
      </c>
      <c r="BN1404" s="93"/>
    </row>
    <row r="1405" spans="1:66" ht="31.8" customHeight="1" x14ac:dyDescent="0.3">
      <c r="A1405" s="55">
        <v>17</v>
      </c>
      <c r="B1405" s="86" t="s">
        <v>3719</v>
      </c>
      <c r="C1405" s="36" t="s">
        <v>3401</v>
      </c>
      <c r="D1405" s="36" t="s">
        <v>3182</v>
      </c>
      <c r="E1405" s="36">
        <v>101136119</v>
      </c>
      <c r="F1405" s="35">
        <v>45292</v>
      </c>
      <c r="G1405" s="35">
        <v>46387</v>
      </c>
      <c r="H1405" s="35" t="s">
        <v>2871</v>
      </c>
      <c r="I1405" s="36" t="s">
        <v>3402</v>
      </c>
      <c r="J1405" s="36" t="s">
        <v>3403</v>
      </c>
      <c r="K1405" s="46" t="s">
        <v>3404</v>
      </c>
      <c r="L1405" s="36" t="s">
        <v>128</v>
      </c>
      <c r="M1405" s="102" t="s">
        <v>3405</v>
      </c>
      <c r="N1405" s="36" t="s">
        <v>3406</v>
      </c>
      <c r="O1405" s="36" t="s">
        <v>3400</v>
      </c>
      <c r="P1405" s="36" t="s">
        <v>457</v>
      </c>
      <c r="Q1405" s="97">
        <f>IFERROR(INDEX(BP:BP, MATCH(R1405, BN:BN, 0)), "")</f>
        <v>1</v>
      </c>
      <c r="R1405" s="36" t="s">
        <v>3443</v>
      </c>
      <c r="S1405" s="36" t="s">
        <v>573</v>
      </c>
      <c r="T1405" s="86" t="s">
        <v>3444</v>
      </c>
      <c r="U1405" s="26" t="s">
        <v>22</v>
      </c>
      <c r="V1405" s="36" t="s">
        <v>3542</v>
      </c>
      <c r="W1405" s="26" t="s">
        <v>22</v>
      </c>
      <c r="X1405" s="10" t="s">
        <v>22</v>
      </c>
      <c r="Y1405" s="10" t="s">
        <v>22</v>
      </c>
      <c r="Z1405" s="26" t="s">
        <v>22</v>
      </c>
      <c r="AA1405" s="26" t="s">
        <v>22</v>
      </c>
      <c r="AB1405" s="4" t="s">
        <v>22</v>
      </c>
      <c r="AC1405" s="4" t="s">
        <v>22</v>
      </c>
      <c r="BN1405" s="1"/>
    </row>
    <row r="1406" spans="1:66" ht="31.8" customHeight="1" x14ac:dyDescent="0.3">
      <c r="A1406" s="55">
        <v>17</v>
      </c>
      <c r="B1406" s="86" t="s">
        <v>3719</v>
      </c>
      <c r="C1406" s="36" t="s">
        <v>3401</v>
      </c>
      <c r="D1406" s="36" t="s">
        <v>3182</v>
      </c>
      <c r="E1406" s="36">
        <v>101136119</v>
      </c>
      <c r="F1406" s="35">
        <v>45292</v>
      </c>
      <c r="G1406" s="35">
        <v>46387</v>
      </c>
      <c r="H1406" s="35" t="s">
        <v>2871</v>
      </c>
      <c r="I1406" s="36" t="s">
        <v>3402</v>
      </c>
      <c r="J1406" s="36" t="s">
        <v>3403</v>
      </c>
      <c r="K1406" s="46" t="s">
        <v>3404</v>
      </c>
      <c r="L1406" s="36" t="s">
        <v>128</v>
      </c>
      <c r="M1406" s="102" t="s">
        <v>3405</v>
      </c>
      <c r="N1406" s="36" t="s">
        <v>3406</v>
      </c>
      <c r="O1406" s="36" t="s">
        <v>3400</v>
      </c>
      <c r="P1406" s="36" t="s">
        <v>457</v>
      </c>
      <c r="Q1406" s="97">
        <f>IFERROR(INDEX(BP:BP, MATCH(R1406, BN:BN, 0)), "")</f>
        <v>1</v>
      </c>
      <c r="R1406" s="36" t="s">
        <v>3426</v>
      </c>
      <c r="S1406" s="36" t="s">
        <v>61</v>
      </c>
      <c r="T1406" s="86" t="s">
        <v>3427</v>
      </c>
      <c r="U1406" s="26" t="s">
        <v>22</v>
      </c>
      <c r="V1406" s="36" t="s">
        <v>3542</v>
      </c>
      <c r="W1406" s="26" t="s">
        <v>22</v>
      </c>
      <c r="X1406" s="10" t="s">
        <v>22</v>
      </c>
      <c r="Y1406" s="10" t="s">
        <v>22</v>
      </c>
      <c r="Z1406" s="26" t="s">
        <v>22</v>
      </c>
      <c r="AA1406" s="26" t="s">
        <v>22</v>
      </c>
      <c r="AB1406" s="4" t="s">
        <v>22</v>
      </c>
      <c r="AC1406" s="4" t="s">
        <v>22</v>
      </c>
      <c r="BN1406" s="93"/>
    </row>
    <row r="1407" spans="1:66" ht="31.8" customHeight="1" x14ac:dyDescent="0.3">
      <c r="A1407" s="55">
        <v>17</v>
      </c>
      <c r="B1407" s="86" t="s">
        <v>3719</v>
      </c>
      <c r="C1407" s="36" t="s">
        <v>3401</v>
      </c>
      <c r="D1407" s="36" t="s">
        <v>3182</v>
      </c>
      <c r="E1407" s="36">
        <v>101136119</v>
      </c>
      <c r="F1407" s="35">
        <v>45292</v>
      </c>
      <c r="G1407" s="35">
        <v>46387</v>
      </c>
      <c r="H1407" s="35" t="s">
        <v>2871</v>
      </c>
      <c r="I1407" s="36" t="s">
        <v>3402</v>
      </c>
      <c r="J1407" s="36" t="s">
        <v>3403</v>
      </c>
      <c r="K1407" s="46" t="s">
        <v>3404</v>
      </c>
      <c r="L1407" s="36" t="s">
        <v>128</v>
      </c>
      <c r="M1407" s="102" t="s">
        <v>3405</v>
      </c>
      <c r="N1407" s="36" t="s">
        <v>3406</v>
      </c>
      <c r="O1407" s="36" t="s">
        <v>3400</v>
      </c>
      <c r="P1407" s="36" t="s">
        <v>457</v>
      </c>
      <c r="Q1407" s="97">
        <f>IFERROR(INDEX(BP:BP, MATCH(R1407, BN:BN, 0)), "")</f>
        <v>1</v>
      </c>
      <c r="R1407" s="36" t="s">
        <v>3514</v>
      </c>
      <c r="S1407" s="36" t="s">
        <v>701</v>
      </c>
      <c r="T1407" s="86" t="s">
        <v>3515</v>
      </c>
      <c r="U1407" s="26" t="s">
        <v>22</v>
      </c>
      <c r="V1407" s="36" t="s">
        <v>3542</v>
      </c>
      <c r="W1407" s="26" t="s">
        <v>22</v>
      </c>
      <c r="X1407" s="10" t="s">
        <v>22</v>
      </c>
      <c r="Y1407" s="10" t="s">
        <v>22</v>
      </c>
      <c r="Z1407" s="26" t="s">
        <v>22</v>
      </c>
      <c r="AA1407" s="26" t="s">
        <v>22</v>
      </c>
      <c r="AB1407" s="4" t="s">
        <v>22</v>
      </c>
      <c r="AC1407" s="4" t="s">
        <v>22</v>
      </c>
      <c r="BN1407" s="1"/>
    </row>
    <row r="1408" spans="1:66" ht="31.8" customHeight="1" x14ac:dyDescent="0.3">
      <c r="A1408" s="55">
        <v>17</v>
      </c>
      <c r="B1408" s="86" t="s">
        <v>3719</v>
      </c>
      <c r="C1408" s="36" t="s">
        <v>3401</v>
      </c>
      <c r="D1408" s="36" t="s">
        <v>3182</v>
      </c>
      <c r="E1408" s="36">
        <v>101136119</v>
      </c>
      <c r="F1408" s="35">
        <v>45292</v>
      </c>
      <c r="G1408" s="35">
        <v>46387</v>
      </c>
      <c r="H1408" s="35" t="s">
        <v>2871</v>
      </c>
      <c r="I1408" s="36" t="s">
        <v>3402</v>
      </c>
      <c r="J1408" s="36" t="s">
        <v>3403</v>
      </c>
      <c r="K1408" s="46" t="s">
        <v>3404</v>
      </c>
      <c r="L1408" s="36" t="s">
        <v>128</v>
      </c>
      <c r="M1408" s="102" t="s">
        <v>3405</v>
      </c>
      <c r="N1408" s="36" t="s">
        <v>3406</v>
      </c>
      <c r="O1408" s="36" t="s">
        <v>3400</v>
      </c>
      <c r="P1408" s="36" t="s">
        <v>457</v>
      </c>
      <c r="Q1408" s="97">
        <f>IFERROR(INDEX(BP:BP, MATCH(R1408, BN:BN, 0)), "")</f>
        <v>1</v>
      </c>
      <c r="R1408" s="36" t="s">
        <v>3493</v>
      </c>
      <c r="S1408" s="36" t="s">
        <v>318</v>
      </c>
      <c r="T1408" s="86" t="s">
        <v>3494</v>
      </c>
      <c r="U1408" s="26" t="s">
        <v>22</v>
      </c>
      <c r="V1408" s="36" t="s">
        <v>3542</v>
      </c>
      <c r="W1408" s="26" t="s">
        <v>22</v>
      </c>
      <c r="X1408" s="10" t="s">
        <v>22</v>
      </c>
      <c r="Y1408" s="10" t="s">
        <v>22</v>
      </c>
      <c r="Z1408" s="26" t="s">
        <v>22</v>
      </c>
      <c r="AA1408" s="26" t="s">
        <v>22</v>
      </c>
      <c r="AB1408" s="4" t="s">
        <v>22</v>
      </c>
      <c r="AC1408" s="4" t="s">
        <v>22</v>
      </c>
      <c r="BN1408" s="93"/>
    </row>
    <row r="1409" spans="1:66" ht="31.8" customHeight="1" x14ac:dyDescent="0.3">
      <c r="A1409" s="56">
        <v>17</v>
      </c>
      <c r="B1409" s="36" t="s">
        <v>3719</v>
      </c>
      <c r="C1409" s="36" t="s">
        <v>3401</v>
      </c>
      <c r="D1409" s="36" t="s">
        <v>3182</v>
      </c>
      <c r="E1409" s="36">
        <v>101136119</v>
      </c>
      <c r="F1409" s="35">
        <v>45292</v>
      </c>
      <c r="G1409" s="35">
        <v>46387</v>
      </c>
      <c r="H1409" s="35" t="s">
        <v>2871</v>
      </c>
      <c r="I1409" s="36" t="s">
        <v>3402</v>
      </c>
      <c r="J1409" s="36" t="s">
        <v>3403</v>
      </c>
      <c r="K1409" s="46" t="s">
        <v>3404</v>
      </c>
      <c r="L1409" s="36" t="s">
        <v>128</v>
      </c>
      <c r="M1409" s="102" t="s">
        <v>3405</v>
      </c>
      <c r="N1409" s="36" t="s">
        <v>3406</v>
      </c>
      <c r="O1409" s="36" t="s">
        <v>3400</v>
      </c>
      <c r="P1409" s="36" t="s">
        <v>457</v>
      </c>
      <c r="Q1409" s="97">
        <f>IFERROR(INDEX(BP:BP, MATCH(R1409, BN:BN, 0)), "")</f>
        <v>1</v>
      </c>
      <c r="R1409" s="36" t="s">
        <v>3529</v>
      </c>
      <c r="S1409" s="36" t="s">
        <v>132</v>
      </c>
      <c r="T1409" s="86" t="s">
        <v>3530</v>
      </c>
      <c r="U1409" s="26" t="s">
        <v>22</v>
      </c>
      <c r="V1409" s="36" t="s">
        <v>3542</v>
      </c>
      <c r="W1409" s="26" t="s">
        <v>22</v>
      </c>
      <c r="X1409" s="10" t="s">
        <v>22</v>
      </c>
      <c r="Y1409" s="10" t="s">
        <v>22</v>
      </c>
      <c r="Z1409" s="26" t="s">
        <v>22</v>
      </c>
      <c r="AA1409" s="26" t="s">
        <v>22</v>
      </c>
      <c r="AB1409" s="1" t="s">
        <v>22</v>
      </c>
      <c r="AC1409" s="4" t="s">
        <v>22</v>
      </c>
      <c r="BN1409" s="1"/>
    </row>
    <row r="1410" spans="1:66" ht="31.8" customHeight="1" x14ac:dyDescent="0.3">
      <c r="A1410" s="56">
        <v>17</v>
      </c>
      <c r="B1410" s="36" t="s">
        <v>3719</v>
      </c>
      <c r="C1410" s="36" t="s">
        <v>3401</v>
      </c>
      <c r="D1410" s="36" t="s">
        <v>3182</v>
      </c>
      <c r="E1410" s="36">
        <v>101136119</v>
      </c>
      <c r="F1410" s="35">
        <v>45292</v>
      </c>
      <c r="G1410" s="35">
        <v>46387</v>
      </c>
      <c r="H1410" s="35" t="s">
        <v>2871</v>
      </c>
      <c r="I1410" s="36" t="s">
        <v>3402</v>
      </c>
      <c r="J1410" s="36" t="s">
        <v>3403</v>
      </c>
      <c r="K1410" s="46" t="s">
        <v>3404</v>
      </c>
      <c r="L1410" s="36" t="s">
        <v>128</v>
      </c>
      <c r="M1410" s="102" t="s">
        <v>3405</v>
      </c>
      <c r="N1410" s="36" t="s">
        <v>3406</v>
      </c>
      <c r="O1410" s="36" t="s">
        <v>3400</v>
      </c>
      <c r="P1410" s="36" t="s">
        <v>457</v>
      </c>
      <c r="Q1410" s="97">
        <f>IFERROR(INDEX(BP:BP, MATCH(R1410, BN:BN, 0)), "")</f>
        <v>1</v>
      </c>
      <c r="R1410" s="36" t="s">
        <v>3471</v>
      </c>
      <c r="S1410" s="36" t="s">
        <v>47</v>
      </c>
      <c r="T1410" s="113" t="s">
        <v>3472</v>
      </c>
      <c r="U1410" s="26" t="s">
        <v>22</v>
      </c>
      <c r="V1410" s="36" t="s">
        <v>3542</v>
      </c>
      <c r="W1410" s="26" t="s">
        <v>22</v>
      </c>
      <c r="X1410" s="10" t="s">
        <v>22</v>
      </c>
      <c r="Y1410" s="10" t="s">
        <v>22</v>
      </c>
      <c r="Z1410" s="26" t="s">
        <v>22</v>
      </c>
      <c r="AA1410" s="26" t="s">
        <v>22</v>
      </c>
      <c r="AB1410" s="4" t="s">
        <v>22</v>
      </c>
      <c r="AC1410" s="4" t="s">
        <v>22</v>
      </c>
      <c r="BN1410" s="93"/>
    </row>
    <row r="1411" spans="1:66" ht="31.8" customHeight="1" x14ac:dyDescent="0.3">
      <c r="A1411" s="56">
        <v>17</v>
      </c>
      <c r="B1411" s="36" t="s">
        <v>3719</v>
      </c>
      <c r="C1411" s="36" t="s">
        <v>3401</v>
      </c>
      <c r="D1411" s="36" t="s">
        <v>3182</v>
      </c>
      <c r="E1411" s="36">
        <v>101136119</v>
      </c>
      <c r="F1411" s="35">
        <v>45292</v>
      </c>
      <c r="G1411" s="35">
        <v>46387</v>
      </c>
      <c r="H1411" s="35" t="s">
        <v>2871</v>
      </c>
      <c r="I1411" s="36" t="s">
        <v>3402</v>
      </c>
      <c r="J1411" s="36" t="s">
        <v>3403</v>
      </c>
      <c r="K1411" s="46" t="s">
        <v>3404</v>
      </c>
      <c r="L1411" s="36" t="s">
        <v>128</v>
      </c>
      <c r="M1411" s="102" t="s">
        <v>3405</v>
      </c>
      <c r="N1411" s="36" t="s">
        <v>3406</v>
      </c>
      <c r="O1411" s="36" t="s">
        <v>3400</v>
      </c>
      <c r="P1411" s="36" t="s">
        <v>457</v>
      </c>
      <c r="Q1411" s="97">
        <f>IFERROR(INDEX(BP:BP, MATCH(R1411, BN:BN, 0)), "")</f>
        <v>1</v>
      </c>
      <c r="R1411" s="36" t="s">
        <v>3446</v>
      </c>
      <c r="S1411" s="36" t="s">
        <v>573</v>
      </c>
      <c r="T1411" s="113" t="s">
        <v>3438</v>
      </c>
      <c r="U1411" s="26" t="s">
        <v>22</v>
      </c>
      <c r="V1411" s="36" t="s">
        <v>3542</v>
      </c>
      <c r="W1411" s="26" t="s">
        <v>22</v>
      </c>
      <c r="X1411" s="10" t="s">
        <v>22</v>
      </c>
      <c r="Y1411" s="10" t="s">
        <v>22</v>
      </c>
      <c r="Z1411" s="26" t="s">
        <v>22</v>
      </c>
      <c r="AA1411" s="26" t="s">
        <v>22</v>
      </c>
      <c r="AB1411" s="4" t="s">
        <v>22</v>
      </c>
      <c r="AC1411" s="4" t="s">
        <v>22</v>
      </c>
      <c r="BN1411" s="1"/>
    </row>
    <row r="1412" spans="1:66" ht="31.8" customHeight="1" x14ac:dyDescent="0.3">
      <c r="A1412" s="56">
        <v>17</v>
      </c>
      <c r="B1412" s="36" t="s">
        <v>3719</v>
      </c>
      <c r="C1412" s="36" t="s">
        <v>3401</v>
      </c>
      <c r="D1412" s="36" t="s">
        <v>3182</v>
      </c>
      <c r="E1412" s="36">
        <v>101136119</v>
      </c>
      <c r="F1412" s="35">
        <v>45292</v>
      </c>
      <c r="G1412" s="35">
        <v>46387</v>
      </c>
      <c r="H1412" s="35" t="s">
        <v>2871</v>
      </c>
      <c r="I1412" s="36" t="s">
        <v>3402</v>
      </c>
      <c r="J1412" s="36" t="s">
        <v>3403</v>
      </c>
      <c r="K1412" s="46" t="s">
        <v>3404</v>
      </c>
      <c r="L1412" s="36" t="s">
        <v>128</v>
      </c>
      <c r="M1412" s="102" t="s">
        <v>3405</v>
      </c>
      <c r="N1412" s="36" t="s">
        <v>3406</v>
      </c>
      <c r="O1412" s="36" t="s">
        <v>3400</v>
      </c>
      <c r="P1412" s="36" t="s">
        <v>457</v>
      </c>
      <c r="Q1412" s="97">
        <f>IFERROR(INDEX(BP:BP, MATCH(R1412, BN:BN, 0)), "")</f>
        <v>1</v>
      </c>
      <c r="R1412" s="36" t="s">
        <v>3456</v>
      </c>
      <c r="S1412" s="36" t="s">
        <v>38</v>
      </c>
      <c r="T1412" s="113" t="s">
        <v>3457</v>
      </c>
      <c r="U1412" s="26" t="s">
        <v>22</v>
      </c>
      <c r="V1412" s="36" t="s">
        <v>3542</v>
      </c>
      <c r="W1412" s="26" t="s">
        <v>22</v>
      </c>
      <c r="X1412" s="10" t="s">
        <v>22</v>
      </c>
      <c r="Y1412" s="10" t="s">
        <v>22</v>
      </c>
      <c r="Z1412" s="26" t="s">
        <v>22</v>
      </c>
      <c r="AA1412" s="26" t="s">
        <v>22</v>
      </c>
      <c r="AB1412" s="4" t="s">
        <v>22</v>
      </c>
      <c r="AC1412" s="4" t="s">
        <v>22</v>
      </c>
      <c r="BN1412" s="93"/>
    </row>
    <row r="1413" spans="1:66" ht="31.8" customHeight="1" x14ac:dyDescent="0.3">
      <c r="A1413" s="56">
        <v>17</v>
      </c>
      <c r="B1413" s="36" t="s">
        <v>3719</v>
      </c>
      <c r="C1413" s="36" t="s">
        <v>3401</v>
      </c>
      <c r="D1413" s="36" t="s">
        <v>3182</v>
      </c>
      <c r="E1413" s="36">
        <v>101136119</v>
      </c>
      <c r="F1413" s="35">
        <v>45292</v>
      </c>
      <c r="G1413" s="35">
        <v>46387</v>
      </c>
      <c r="H1413" s="35" t="s">
        <v>2871</v>
      </c>
      <c r="I1413" s="36" t="s">
        <v>3402</v>
      </c>
      <c r="J1413" s="36" t="s">
        <v>3403</v>
      </c>
      <c r="K1413" s="46" t="s">
        <v>3404</v>
      </c>
      <c r="L1413" s="36" t="s">
        <v>128</v>
      </c>
      <c r="M1413" s="102" t="s">
        <v>3405</v>
      </c>
      <c r="N1413" s="36" t="s">
        <v>3406</v>
      </c>
      <c r="O1413" s="36" t="s">
        <v>3400</v>
      </c>
      <c r="P1413" s="36" t="s">
        <v>457</v>
      </c>
      <c r="Q1413" s="97">
        <f>IFERROR(INDEX(BP:BP, MATCH(R1413, BN:BN, 0)), "")</f>
        <v>1</v>
      </c>
      <c r="R1413" s="36" t="s">
        <v>3482</v>
      </c>
      <c r="S1413" s="36" t="s">
        <v>740</v>
      </c>
      <c r="T1413" s="113" t="s">
        <v>3483</v>
      </c>
      <c r="U1413" s="26" t="s">
        <v>22</v>
      </c>
      <c r="V1413" s="36" t="s">
        <v>3542</v>
      </c>
      <c r="W1413" s="26" t="s">
        <v>22</v>
      </c>
      <c r="X1413" s="10" t="s">
        <v>22</v>
      </c>
      <c r="Y1413" s="10" t="s">
        <v>22</v>
      </c>
      <c r="Z1413" s="26" t="s">
        <v>22</v>
      </c>
      <c r="AA1413" s="26" t="s">
        <v>22</v>
      </c>
      <c r="AB1413" s="4" t="s">
        <v>22</v>
      </c>
      <c r="AC1413" s="4" t="s">
        <v>22</v>
      </c>
      <c r="BN1413" s="1"/>
    </row>
    <row r="1414" spans="1:66" ht="31.8" customHeight="1" x14ac:dyDescent="0.3">
      <c r="A1414" s="56">
        <v>17</v>
      </c>
      <c r="B1414" s="36" t="s">
        <v>3719</v>
      </c>
      <c r="C1414" s="36" t="s">
        <v>3401</v>
      </c>
      <c r="D1414" s="36" t="s">
        <v>3182</v>
      </c>
      <c r="E1414" s="36">
        <v>101136119</v>
      </c>
      <c r="F1414" s="35">
        <v>45292</v>
      </c>
      <c r="G1414" s="35">
        <v>46387</v>
      </c>
      <c r="H1414" s="35" t="s">
        <v>2871</v>
      </c>
      <c r="I1414" s="36" t="s">
        <v>3402</v>
      </c>
      <c r="J1414" s="36" t="s">
        <v>3403</v>
      </c>
      <c r="K1414" s="46" t="s">
        <v>3404</v>
      </c>
      <c r="L1414" s="36" t="s">
        <v>128</v>
      </c>
      <c r="M1414" s="102" t="s">
        <v>3405</v>
      </c>
      <c r="N1414" s="36" t="s">
        <v>3406</v>
      </c>
      <c r="O1414" s="36" t="s">
        <v>3400</v>
      </c>
      <c r="P1414" s="36" t="s">
        <v>457</v>
      </c>
      <c r="Q1414" s="97">
        <f>IFERROR(INDEX(BP:BP, MATCH(R1414, BN:BN, 0)), "")</f>
        <v>1</v>
      </c>
      <c r="R1414" s="36" t="s">
        <v>3460</v>
      </c>
      <c r="S1414" s="36" t="s">
        <v>38</v>
      </c>
      <c r="T1414" s="113" t="s">
        <v>3461</v>
      </c>
      <c r="U1414" s="26" t="s">
        <v>22</v>
      </c>
      <c r="V1414" s="36" t="s">
        <v>3542</v>
      </c>
      <c r="W1414" s="26" t="s">
        <v>22</v>
      </c>
      <c r="X1414" s="10" t="s">
        <v>22</v>
      </c>
      <c r="Y1414" s="10" t="s">
        <v>22</v>
      </c>
      <c r="Z1414" s="26" t="s">
        <v>22</v>
      </c>
      <c r="AA1414" s="26" t="s">
        <v>22</v>
      </c>
      <c r="AB1414" s="4" t="s">
        <v>22</v>
      </c>
      <c r="AC1414" s="4" t="s">
        <v>22</v>
      </c>
      <c r="BN1414" s="93"/>
    </row>
    <row r="1415" spans="1:66" ht="31.8" customHeight="1" x14ac:dyDescent="0.3">
      <c r="A1415" s="56">
        <v>17</v>
      </c>
      <c r="B1415" s="36" t="s">
        <v>3719</v>
      </c>
      <c r="C1415" s="36" t="s">
        <v>3401</v>
      </c>
      <c r="D1415" s="36" t="s">
        <v>3182</v>
      </c>
      <c r="E1415" s="36">
        <v>101136119</v>
      </c>
      <c r="F1415" s="35">
        <v>45292</v>
      </c>
      <c r="G1415" s="35">
        <v>46387</v>
      </c>
      <c r="H1415" s="35" t="s">
        <v>2871</v>
      </c>
      <c r="I1415" s="36" t="s">
        <v>3402</v>
      </c>
      <c r="J1415" s="36" t="s">
        <v>3403</v>
      </c>
      <c r="K1415" s="46" t="s">
        <v>3404</v>
      </c>
      <c r="L1415" s="36" t="s">
        <v>128</v>
      </c>
      <c r="M1415" s="102" t="s">
        <v>3405</v>
      </c>
      <c r="N1415" s="36" t="s">
        <v>3406</v>
      </c>
      <c r="O1415" s="36" t="s">
        <v>3400</v>
      </c>
      <c r="P1415" s="36" t="s">
        <v>689</v>
      </c>
      <c r="Q1415" s="97">
        <f>IFERROR(INDEX(BP:BP, MATCH(R1415, BN:BN, 0)), "")</f>
        <v>1</v>
      </c>
      <c r="R1415" s="36" t="s">
        <v>3462</v>
      </c>
      <c r="S1415" s="36" t="s">
        <v>38</v>
      </c>
      <c r="T1415" s="113" t="s">
        <v>3463</v>
      </c>
      <c r="U1415" s="26" t="s">
        <v>22</v>
      </c>
      <c r="V1415" s="36" t="s">
        <v>3542</v>
      </c>
      <c r="W1415" s="26" t="s">
        <v>22</v>
      </c>
      <c r="X1415" s="10" t="s">
        <v>22</v>
      </c>
      <c r="Y1415" s="10" t="s">
        <v>22</v>
      </c>
      <c r="Z1415" s="26" t="s">
        <v>22</v>
      </c>
      <c r="AA1415" s="26" t="s">
        <v>22</v>
      </c>
      <c r="AB1415" s="4" t="s">
        <v>22</v>
      </c>
      <c r="AC1415" s="4" t="s">
        <v>22</v>
      </c>
      <c r="BN1415" s="1"/>
    </row>
    <row r="1416" spans="1:66" ht="31.8" customHeight="1" x14ac:dyDescent="0.3">
      <c r="A1416" s="56">
        <v>17</v>
      </c>
      <c r="B1416" s="36" t="s">
        <v>3719</v>
      </c>
      <c r="C1416" s="36" t="s">
        <v>3401</v>
      </c>
      <c r="D1416" s="36" t="s">
        <v>3182</v>
      </c>
      <c r="E1416" s="36">
        <v>101136119</v>
      </c>
      <c r="F1416" s="35">
        <v>45292</v>
      </c>
      <c r="G1416" s="35">
        <v>46387</v>
      </c>
      <c r="H1416" s="35" t="s">
        <v>2871</v>
      </c>
      <c r="I1416" s="36" t="s">
        <v>3402</v>
      </c>
      <c r="J1416" s="36" t="s">
        <v>3403</v>
      </c>
      <c r="K1416" s="46" t="s">
        <v>3404</v>
      </c>
      <c r="L1416" s="36" t="s">
        <v>128</v>
      </c>
      <c r="M1416" s="102" t="s">
        <v>3405</v>
      </c>
      <c r="N1416" s="36" t="s">
        <v>3406</v>
      </c>
      <c r="O1416" s="36" t="s">
        <v>3400</v>
      </c>
      <c r="P1416" s="36" t="s">
        <v>1351</v>
      </c>
      <c r="Q1416" s="97">
        <f>IFERROR(INDEX(BP:BP, MATCH(R1416, BN:BN, 0)), "")</f>
        <v>1</v>
      </c>
      <c r="R1416" s="36" t="s">
        <v>3541</v>
      </c>
      <c r="S1416" s="36" t="s">
        <v>132</v>
      </c>
      <c r="T1416" s="113" t="s">
        <v>2970</v>
      </c>
      <c r="U1416" s="26" t="s">
        <v>22</v>
      </c>
      <c r="V1416" s="36" t="s">
        <v>3542</v>
      </c>
      <c r="W1416" s="26" t="s">
        <v>22</v>
      </c>
      <c r="X1416" s="10" t="s">
        <v>22</v>
      </c>
      <c r="Y1416" s="10" t="s">
        <v>22</v>
      </c>
      <c r="Z1416" s="26" t="s">
        <v>22</v>
      </c>
      <c r="AA1416" s="26" t="s">
        <v>22</v>
      </c>
      <c r="AB1416" s="4" t="s">
        <v>22</v>
      </c>
      <c r="AC1416" s="4" t="s">
        <v>22</v>
      </c>
      <c r="BN1416" s="93"/>
    </row>
    <row r="1417" spans="1:66" ht="31.8" customHeight="1" x14ac:dyDescent="0.3">
      <c r="A1417" s="56">
        <v>17</v>
      </c>
      <c r="B1417" s="36" t="s">
        <v>3719</v>
      </c>
      <c r="C1417" s="36" t="s">
        <v>3401</v>
      </c>
      <c r="D1417" s="36" t="s">
        <v>3182</v>
      </c>
      <c r="E1417" s="36">
        <v>101136119</v>
      </c>
      <c r="F1417" s="35">
        <v>45292</v>
      </c>
      <c r="G1417" s="35">
        <v>46387</v>
      </c>
      <c r="H1417" s="35" t="s">
        <v>2871</v>
      </c>
      <c r="I1417" s="36" t="s">
        <v>3402</v>
      </c>
      <c r="J1417" s="36" t="s">
        <v>3403</v>
      </c>
      <c r="K1417" s="46" t="s">
        <v>3404</v>
      </c>
      <c r="L1417" s="36" t="s">
        <v>128</v>
      </c>
      <c r="M1417" s="102" t="s">
        <v>3405</v>
      </c>
      <c r="N1417" s="36" t="s">
        <v>3406</v>
      </c>
      <c r="O1417" s="36" t="s">
        <v>3400</v>
      </c>
      <c r="P1417" s="36" t="s">
        <v>689</v>
      </c>
      <c r="Q1417" s="97">
        <f>IFERROR(INDEX(BP:BP, MATCH(R1417, BN:BN, 0)), "")</f>
        <v>1</v>
      </c>
      <c r="R1417" s="36" t="s">
        <v>3415</v>
      </c>
      <c r="S1417" s="36" t="s">
        <v>318</v>
      </c>
      <c r="T1417" s="113" t="s">
        <v>3416</v>
      </c>
      <c r="U1417" s="26" t="s">
        <v>22</v>
      </c>
      <c r="V1417" s="36" t="s">
        <v>3542</v>
      </c>
      <c r="W1417" s="26" t="s">
        <v>22</v>
      </c>
      <c r="X1417" s="10" t="s">
        <v>22</v>
      </c>
      <c r="Y1417" s="10" t="s">
        <v>22</v>
      </c>
      <c r="Z1417" s="26" t="s">
        <v>22</v>
      </c>
      <c r="AA1417" s="26" t="s">
        <v>22</v>
      </c>
      <c r="AB1417" s="4" t="s">
        <v>22</v>
      </c>
      <c r="AC1417" s="4" t="s">
        <v>22</v>
      </c>
      <c r="BN1417" s="1"/>
    </row>
    <row r="1418" spans="1:66" ht="31.8" customHeight="1" x14ac:dyDescent="0.3">
      <c r="A1418" s="56">
        <v>17</v>
      </c>
      <c r="B1418" s="36" t="s">
        <v>3719</v>
      </c>
      <c r="C1418" s="36" t="s">
        <v>3401</v>
      </c>
      <c r="D1418" s="36" t="s">
        <v>3182</v>
      </c>
      <c r="E1418" s="36">
        <v>101136119</v>
      </c>
      <c r="F1418" s="35">
        <v>45292</v>
      </c>
      <c r="G1418" s="35">
        <v>46387</v>
      </c>
      <c r="H1418" s="35" t="s">
        <v>2871</v>
      </c>
      <c r="I1418" s="36" t="s">
        <v>3402</v>
      </c>
      <c r="J1418" s="36" t="s">
        <v>3403</v>
      </c>
      <c r="K1418" s="46" t="s">
        <v>3404</v>
      </c>
      <c r="L1418" s="36" t="s">
        <v>128</v>
      </c>
      <c r="M1418" s="102" t="s">
        <v>3405</v>
      </c>
      <c r="N1418" s="36" t="s">
        <v>3406</v>
      </c>
      <c r="O1418" s="36" t="s">
        <v>3400</v>
      </c>
      <c r="P1418" s="36" t="s">
        <v>457</v>
      </c>
      <c r="Q1418" s="97">
        <f>IFERROR(INDEX(BP:BP, MATCH(R1418, BN:BN, 0)), "")</f>
        <v>1</v>
      </c>
      <c r="R1418" s="36" t="s">
        <v>3433</v>
      </c>
      <c r="S1418" s="36" t="s">
        <v>517</v>
      </c>
      <c r="T1418" s="113" t="s">
        <v>3434</v>
      </c>
      <c r="U1418" s="26" t="s">
        <v>22</v>
      </c>
      <c r="V1418" s="36" t="s">
        <v>3542</v>
      </c>
      <c r="W1418" s="26" t="s">
        <v>22</v>
      </c>
      <c r="X1418" s="10" t="s">
        <v>22</v>
      </c>
      <c r="Y1418" s="10" t="s">
        <v>22</v>
      </c>
      <c r="Z1418" s="26" t="s">
        <v>22</v>
      </c>
      <c r="AA1418" s="26" t="s">
        <v>22</v>
      </c>
      <c r="AB1418" s="4" t="s">
        <v>22</v>
      </c>
      <c r="AC1418" s="4" t="s">
        <v>22</v>
      </c>
      <c r="BN1418" s="93"/>
    </row>
    <row r="1419" spans="1:66" ht="31.8" customHeight="1" x14ac:dyDescent="0.3">
      <c r="A1419" s="56">
        <v>17</v>
      </c>
      <c r="B1419" s="36" t="s">
        <v>3719</v>
      </c>
      <c r="C1419" s="36" t="s">
        <v>3401</v>
      </c>
      <c r="D1419" s="36" t="s">
        <v>3182</v>
      </c>
      <c r="E1419" s="36">
        <v>101136119</v>
      </c>
      <c r="F1419" s="35">
        <v>45292</v>
      </c>
      <c r="G1419" s="35">
        <v>46387</v>
      </c>
      <c r="H1419" s="35" t="s">
        <v>2871</v>
      </c>
      <c r="I1419" s="36" t="s">
        <v>3402</v>
      </c>
      <c r="J1419" s="36" t="s">
        <v>3403</v>
      </c>
      <c r="K1419" s="46" t="s">
        <v>3404</v>
      </c>
      <c r="L1419" s="36" t="s">
        <v>128</v>
      </c>
      <c r="M1419" s="102" t="s">
        <v>3405</v>
      </c>
      <c r="N1419" s="36" t="s">
        <v>3406</v>
      </c>
      <c r="O1419" s="36" t="s">
        <v>3400</v>
      </c>
      <c r="P1419" s="36" t="s">
        <v>457</v>
      </c>
      <c r="Q1419" s="97">
        <f>IFERROR(INDEX(BP:BP, MATCH(R1419, BN:BN, 0)), "")</f>
        <v>1</v>
      </c>
      <c r="R1419" s="36" t="s">
        <v>3517</v>
      </c>
      <c r="S1419" s="36" t="s">
        <v>316</v>
      </c>
      <c r="T1419" s="113" t="s">
        <v>3518</v>
      </c>
      <c r="U1419" s="26" t="s">
        <v>22</v>
      </c>
      <c r="V1419" s="36" t="s">
        <v>3542</v>
      </c>
      <c r="W1419" s="26" t="s">
        <v>22</v>
      </c>
      <c r="X1419" s="10" t="s">
        <v>22</v>
      </c>
      <c r="Y1419" s="10" t="s">
        <v>22</v>
      </c>
      <c r="Z1419" s="26" t="s">
        <v>22</v>
      </c>
      <c r="AA1419" s="26" t="s">
        <v>22</v>
      </c>
      <c r="AB1419" s="4" t="s">
        <v>22</v>
      </c>
      <c r="AC1419" s="4" t="s">
        <v>22</v>
      </c>
      <c r="BN1419" s="1"/>
    </row>
    <row r="1420" spans="1:66" ht="31.8" customHeight="1" x14ac:dyDescent="0.3">
      <c r="A1420" s="56">
        <v>17</v>
      </c>
      <c r="B1420" s="36" t="s">
        <v>3719</v>
      </c>
      <c r="C1420" s="36" t="s">
        <v>3401</v>
      </c>
      <c r="D1420" s="36" t="s">
        <v>3182</v>
      </c>
      <c r="E1420" s="36">
        <v>101136119</v>
      </c>
      <c r="F1420" s="35">
        <v>45292</v>
      </c>
      <c r="G1420" s="35">
        <v>46387</v>
      </c>
      <c r="H1420" s="35" t="s">
        <v>2871</v>
      </c>
      <c r="I1420" s="36" t="s">
        <v>3402</v>
      </c>
      <c r="J1420" s="36" t="s">
        <v>3403</v>
      </c>
      <c r="K1420" s="46" t="s">
        <v>3404</v>
      </c>
      <c r="L1420" s="36" t="s">
        <v>128</v>
      </c>
      <c r="M1420" s="102" t="s">
        <v>3405</v>
      </c>
      <c r="N1420" s="36" t="s">
        <v>3406</v>
      </c>
      <c r="O1420" s="36" t="s">
        <v>3400</v>
      </c>
      <c r="P1420" s="36" t="s">
        <v>457</v>
      </c>
      <c r="Q1420" s="97">
        <f>IFERROR(INDEX(BP:BP, MATCH(R1420, BN:BN, 0)), "")</f>
        <v>1</v>
      </c>
      <c r="R1420" s="36" t="s">
        <v>3437</v>
      </c>
      <c r="S1420" s="36" t="s">
        <v>517</v>
      </c>
      <c r="T1420" s="113" t="s">
        <v>3438</v>
      </c>
      <c r="U1420" s="26" t="s">
        <v>22</v>
      </c>
      <c r="V1420" s="36" t="s">
        <v>3542</v>
      </c>
      <c r="W1420" s="26" t="s">
        <v>22</v>
      </c>
      <c r="X1420" s="10" t="s">
        <v>22</v>
      </c>
      <c r="Y1420" s="10" t="s">
        <v>22</v>
      </c>
      <c r="Z1420" s="26" t="s">
        <v>22</v>
      </c>
      <c r="AA1420" s="26" t="s">
        <v>22</v>
      </c>
      <c r="AB1420" s="4" t="s">
        <v>22</v>
      </c>
      <c r="AC1420" s="4" t="s">
        <v>22</v>
      </c>
      <c r="BN1420" s="93"/>
    </row>
    <row r="1421" spans="1:66" ht="31.8" customHeight="1" x14ac:dyDescent="0.3">
      <c r="A1421" s="56">
        <v>17</v>
      </c>
      <c r="B1421" s="36" t="s">
        <v>3719</v>
      </c>
      <c r="C1421" s="36" t="s">
        <v>3401</v>
      </c>
      <c r="D1421" s="36" t="s">
        <v>3182</v>
      </c>
      <c r="E1421" s="36">
        <v>101136119</v>
      </c>
      <c r="F1421" s="35">
        <v>45292</v>
      </c>
      <c r="G1421" s="35">
        <v>46387</v>
      </c>
      <c r="H1421" s="35" t="s">
        <v>2871</v>
      </c>
      <c r="I1421" s="36" t="s">
        <v>3402</v>
      </c>
      <c r="J1421" s="36" t="s">
        <v>3403</v>
      </c>
      <c r="K1421" s="46" t="s">
        <v>3404</v>
      </c>
      <c r="L1421" s="36" t="s">
        <v>128</v>
      </c>
      <c r="M1421" s="102" t="s">
        <v>3405</v>
      </c>
      <c r="N1421" s="36" t="s">
        <v>3406</v>
      </c>
      <c r="O1421" s="36" t="s">
        <v>3400</v>
      </c>
      <c r="P1421" s="36" t="s">
        <v>457</v>
      </c>
      <c r="Q1421" s="97">
        <f>IFERROR(INDEX(BP:BP, MATCH(R1421, BN:BN, 0)), "")</f>
        <v>1</v>
      </c>
      <c r="R1421" s="36" t="s">
        <v>3519</v>
      </c>
      <c r="S1421" s="36" t="s">
        <v>316</v>
      </c>
      <c r="T1421" s="113" t="s">
        <v>3520</v>
      </c>
      <c r="U1421" s="26" t="s">
        <v>22</v>
      </c>
      <c r="V1421" s="36" t="s">
        <v>3542</v>
      </c>
      <c r="W1421" s="26" t="s">
        <v>22</v>
      </c>
      <c r="X1421" s="10" t="s">
        <v>22</v>
      </c>
      <c r="Y1421" s="10" t="s">
        <v>22</v>
      </c>
      <c r="Z1421" s="26" t="s">
        <v>22</v>
      </c>
      <c r="AA1421" s="26" t="s">
        <v>22</v>
      </c>
      <c r="AB1421" s="4" t="s">
        <v>22</v>
      </c>
      <c r="AC1421" s="4" t="s">
        <v>22</v>
      </c>
      <c r="BN1421" s="1"/>
    </row>
    <row r="1422" spans="1:66" ht="31.8" customHeight="1" x14ac:dyDescent="0.3">
      <c r="A1422" s="56">
        <v>17</v>
      </c>
      <c r="B1422" s="36" t="s">
        <v>3719</v>
      </c>
      <c r="C1422" s="36" t="s">
        <v>3401</v>
      </c>
      <c r="D1422" s="36" t="s">
        <v>3182</v>
      </c>
      <c r="E1422" s="36">
        <v>101136119</v>
      </c>
      <c r="F1422" s="35">
        <v>45292</v>
      </c>
      <c r="G1422" s="35">
        <v>46387</v>
      </c>
      <c r="H1422" s="35" t="s">
        <v>2871</v>
      </c>
      <c r="I1422" s="36" t="s">
        <v>3402</v>
      </c>
      <c r="J1422" s="36" t="s">
        <v>3403</v>
      </c>
      <c r="K1422" s="46" t="s">
        <v>3404</v>
      </c>
      <c r="L1422" s="36" t="s">
        <v>128</v>
      </c>
      <c r="M1422" s="102" t="s">
        <v>3405</v>
      </c>
      <c r="N1422" s="36" t="s">
        <v>3406</v>
      </c>
      <c r="O1422" s="36" t="s">
        <v>3400</v>
      </c>
      <c r="P1422" s="36" t="s">
        <v>457</v>
      </c>
      <c r="Q1422" s="97">
        <f>IFERROR(INDEX(BP:BP, MATCH(R1422, BN:BN, 0)), "")</f>
        <v>1</v>
      </c>
      <c r="R1422" s="36" t="s">
        <v>3421</v>
      </c>
      <c r="S1422" s="36" t="s">
        <v>316</v>
      </c>
      <c r="T1422" s="113" t="s">
        <v>3422</v>
      </c>
      <c r="U1422" s="26" t="s">
        <v>22</v>
      </c>
      <c r="V1422" s="36" t="s">
        <v>3542</v>
      </c>
      <c r="W1422" s="26" t="s">
        <v>22</v>
      </c>
      <c r="X1422" s="10" t="s">
        <v>22</v>
      </c>
      <c r="Y1422" s="10" t="s">
        <v>22</v>
      </c>
      <c r="Z1422" s="26" t="s">
        <v>22</v>
      </c>
      <c r="AA1422" s="26" t="s">
        <v>22</v>
      </c>
      <c r="AB1422" s="4" t="s">
        <v>22</v>
      </c>
      <c r="AC1422" s="4" t="s">
        <v>22</v>
      </c>
      <c r="BN1422" s="93"/>
    </row>
    <row r="1423" spans="1:66" ht="31.8" customHeight="1" x14ac:dyDescent="0.3">
      <c r="A1423" s="56">
        <v>17</v>
      </c>
      <c r="B1423" s="36" t="s">
        <v>3719</v>
      </c>
      <c r="C1423" s="36" t="s">
        <v>3401</v>
      </c>
      <c r="D1423" s="36" t="s">
        <v>3182</v>
      </c>
      <c r="E1423" s="36">
        <v>101136119</v>
      </c>
      <c r="F1423" s="35">
        <v>45292</v>
      </c>
      <c r="G1423" s="35">
        <v>46387</v>
      </c>
      <c r="H1423" s="35" t="s">
        <v>2871</v>
      </c>
      <c r="I1423" s="36" t="s">
        <v>3402</v>
      </c>
      <c r="J1423" s="36" t="s">
        <v>3403</v>
      </c>
      <c r="K1423" s="46" t="s">
        <v>3404</v>
      </c>
      <c r="L1423" s="36" t="s">
        <v>128</v>
      </c>
      <c r="M1423" s="102" t="s">
        <v>3405</v>
      </c>
      <c r="N1423" s="36" t="s">
        <v>3406</v>
      </c>
      <c r="O1423" s="36" t="s">
        <v>3400</v>
      </c>
      <c r="P1423" s="36" t="s">
        <v>1351</v>
      </c>
      <c r="Q1423" s="97">
        <f>IFERROR(INDEX(BP:BP, MATCH(R1423, BN:BN, 0)), "")</f>
        <v>1</v>
      </c>
      <c r="R1423" s="36" t="s">
        <v>2394</v>
      </c>
      <c r="S1423" s="36" t="s">
        <v>61</v>
      </c>
      <c r="T1423" s="113" t="s">
        <v>2970</v>
      </c>
      <c r="U1423" s="26" t="s">
        <v>22</v>
      </c>
      <c r="V1423" s="36" t="s">
        <v>3542</v>
      </c>
      <c r="W1423" s="26" t="s">
        <v>22</v>
      </c>
      <c r="X1423" s="10" t="s">
        <v>22</v>
      </c>
      <c r="Y1423" s="10" t="s">
        <v>22</v>
      </c>
      <c r="Z1423" s="26" t="s">
        <v>22</v>
      </c>
      <c r="AA1423" s="26" t="s">
        <v>22</v>
      </c>
      <c r="AB1423" s="4" t="s">
        <v>22</v>
      </c>
      <c r="AC1423" s="4" t="s">
        <v>22</v>
      </c>
      <c r="BN1423" s="1"/>
    </row>
    <row r="1424" spans="1:66" ht="31.8" customHeight="1" x14ac:dyDescent="0.3">
      <c r="A1424" s="56">
        <v>17</v>
      </c>
      <c r="B1424" s="36" t="s">
        <v>3719</v>
      </c>
      <c r="C1424" s="36" t="s">
        <v>3401</v>
      </c>
      <c r="D1424" s="36" t="s">
        <v>3182</v>
      </c>
      <c r="E1424" s="36">
        <v>101136119</v>
      </c>
      <c r="F1424" s="35">
        <v>45292</v>
      </c>
      <c r="G1424" s="35">
        <v>46387</v>
      </c>
      <c r="H1424" s="35" t="s">
        <v>2871</v>
      </c>
      <c r="I1424" s="36" t="s">
        <v>3402</v>
      </c>
      <c r="J1424" s="36" t="s">
        <v>3403</v>
      </c>
      <c r="K1424" s="46" t="s">
        <v>3404</v>
      </c>
      <c r="L1424" s="36" t="s">
        <v>128</v>
      </c>
      <c r="M1424" s="102" t="s">
        <v>3405</v>
      </c>
      <c r="N1424" s="36" t="s">
        <v>3406</v>
      </c>
      <c r="O1424" s="36" t="s">
        <v>3400</v>
      </c>
      <c r="P1424" s="36" t="s">
        <v>457</v>
      </c>
      <c r="Q1424" s="97">
        <f>IFERROR(INDEX(BP:BP, MATCH(R1424, BN:BN, 0)), "")</f>
        <v>1</v>
      </c>
      <c r="R1424" s="36" t="s">
        <v>3473</v>
      </c>
      <c r="S1424" s="36" t="s">
        <v>47</v>
      </c>
      <c r="T1424" s="113" t="s">
        <v>3474</v>
      </c>
      <c r="U1424" s="26" t="s">
        <v>22</v>
      </c>
      <c r="V1424" s="36" t="s">
        <v>3542</v>
      </c>
      <c r="W1424" s="26" t="s">
        <v>22</v>
      </c>
      <c r="X1424" s="10" t="s">
        <v>22</v>
      </c>
      <c r="Y1424" s="10" t="s">
        <v>22</v>
      </c>
      <c r="Z1424" s="26" t="s">
        <v>22</v>
      </c>
      <c r="AA1424" s="26" t="s">
        <v>22</v>
      </c>
      <c r="AB1424" s="4" t="s">
        <v>22</v>
      </c>
      <c r="AC1424" s="4" t="s">
        <v>22</v>
      </c>
      <c r="BN1424" s="93"/>
    </row>
    <row r="1425" spans="1:66" ht="31.8" customHeight="1" x14ac:dyDescent="0.3">
      <c r="A1425" s="56">
        <v>17</v>
      </c>
      <c r="B1425" s="36" t="s">
        <v>3719</v>
      </c>
      <c r="C1425" s="36" t="s">
        <v>3401</v>
      </c>
      <c r="D1425" s="36" t="s">
        <v>3182</v>
      </c>
      <c r="E1425" s="36">
        <v>101136119</v>
      </c>
      <c r="F1425" s="35">
        <v>45292</v>
      </c>
      <c r="G1425" s="35">
        <v>46387</v>
      </c>
      <c r="H1425" s="35" t="s">
        <v>2871</v>
      </c>
      <c r="I1425" s="36" t="s">
        <v>3402</v>
      </c>
      <c r="J1425" s="36" t="s">
        <v>3403</v>
      </c>
      <c r="K1425" s="46" t="s">
        <v>3404</v>
      </c>
      <c r="L1425" s="36" t="s">
        <v>128</v>
      </c>
      <c r="M1425" s="102" t="s">
        <v>3405</v>
      </c>
      <c r="N1425" s="36" t="s">
        <v>3406</v>
      </c>
      <c r="O1425" s="36" t="s">
        <v>3400</v>
      </c>
      <c r="P1425" s="36" t="s">
        <v>457</v>
      </c>
      <c r="Q1425" s="97">
        <f>IFERROR(INDEX(BP:BP, MATCH(R1425, BN:BN, 0)), "")</f>
        <v>1</v>
      </c>
      <c r="R1425" s="36" t="s">
        <v>3413</v>
      </c>
      <c r="S1425" s="36" t="s">
        <v>318</v>
      </c>
      <c r="T1425" s="36" t="s">
        <v>3414</v>
      </c>
      <c r="U1425" s="26" t="s">
        <v>22</v>
      </c>
      <c r="V1425" s="36" t="s">
        <v>3542</v>
      </c>
      <c r="W1425" s="26" t="s">
        <v>22</v>
      </c>
      <c r="X1425" s="10" t="s">
        <v>22</v>
      </c>
      <c r="Y1425" s="10" t="s">
        <v>22</v>
      </c>
      <c r="Z1425" s="26" t="s">
        <v>22</v>
      </c>
      <c r="AA1425" s="26" t="s">
        <v>22</v>
      </c>
      <c r="AB1425" s="4" t="s">
        <v>22</v>
      </c>
      <c r="AC1425" s="4" t="s">
        <v>22</v>
      </c>
      <c r="BN1425" s="1"/>
    </row>
    <row r="1426" spans="1:66" ht="31.8" customHeight="1" x14ac:dyDescent="0.3">
      <c r="A1426" s="56">
        <v>17</v>
      </c>
      <c r="B1426" s="36" t="s">
        <v>3719</v>
      </c>
      <c r="C1426" s="36" t="s">
        <v>3401</v>
      </c>
      <c r="D1426" s="36" t="s">
        <v>3182</v>
      </c>
      <c r="E1426" s="36">
        <v>101136119</v>
      </c>
      <c r="F1426" s="35">
        <v>45292</v>
      </c>
      <c r="G1426" s="35">
        <v>46387</v>
      </c>
      <c r="H1426" s="35" t="s">
        <v>2871</v>
      </c>
      <c r="I1426" s="36" t="s">
        <v>3402</v>
      </c>
      <c r="J1426" s="36" t="s">
        <v>3403</v>
      </c>
      <c r="K1426" s="46" t="s">
        <v>3404</v>
      </c>
      <c r="L1426" s="36" t="s">
        <v>128</v>
      </c>
      <c r="M1426" s="102" t="s">
        <v>3405</v>
      </c>
      <c r="N1426" s="36" t="s">
        <v>3406</v>
      </c>
      <c r="O1426" s="36" t="s">
        <v>3400</v>
      </c>
      <c r="P1426" s="36" t="s">
        <v>457</v>
      </c>
      <c r="Q1426" s="97">
        <f>IFERROR(INDEX(BP:BP, MATCH(R1426, BN:BN, 0)), "")</f>
        <v>1</v>
      </c>
      <c r="R1426" s="113" t="s">
        <v>3491</v>
      </c>
      <c r="S1426" s="113" t="s">
        <v>318</v>
      </c>
      <c r="T1426" s="113" t="s">
        <v>3492</v>
      </c>
      <c r="U1426" s="26" t="s">
        <v>22</v>
      </c>
      <c r="V1426" s="36" t="s">
        <v>3542</v>
      </c>
      <c r="W1426" s="26" t="s">
        <v>22</v>
      </c>
      <c r="X1426" s="10" t="s">
        <v>22</v>
      </c>
      <c r="Y1426" s="10" t="s">
        <v>22</v>
      </c>
      <c r="Z1426" s="26" t="s">
        <v>22</v>
      </c>
      <c r="AA1426" s="26" t="s">
        <v>22</v>
      </c>
      <c r="AB1426" s="4" t="s">
        <v>22</v>
      </c>
      <c r="AC1426" s="4" t="s">
        <v>22</v>
      </c>
      <c r="BN1426" s="91"/>
    </row>
    <row r="1427" spans="1:66" ht="31.8" customHeight="1" x14ac:dyDescent="0.3">
      <c r="A1427" s="56">
        <v>17</v>
      </c>
      <c r="B1427" s="36" t="s">
        <v>3719</v>
      </c>
      <c r="C1427" s="36" t="s">
        <v>3401</v>
      </c>
      <c r="D1427" s="36" t="s">
        <v>3182</v>
      </c>
      <c r="E1427" s="36">
        <v>101136119</v>
      </c>
      <c r="F1427" s="35">
        <v>45292</v>
      </c>
      <c r="G1427" s="35">
        <v>46387</v>
      </c>
      <c r="H1427" s="35" t="s">
        <v>2871</v>
      </c>
      <c r="I1427" s="36" t="s">
        <v>3402</v>
      </c>
      <c r="J1427" s="36" t="s">
        <v>3403</v>
      </c>
      <c r="K1427" s="46" t="s">
        <v>3404</v>
      </c>
      <c r="L1427" s="36" t="s">
        <v>128</v>
      </c>
      <c r="M1427" s="102" t="s">
        <v>3405</v>
      </c>
      <c r="N1427" s="36" t="s">
        <v>3406</v>
      </c>
      <c r="O1427" s="36" t="s">
        <v>3400</v>
      </c>
      <c r="P1427" s="36" t="s">
        <v>457</v>
      </c>
      <c r="Q1427" s="97">
        <f>IFERROR(INDEX(BP:BP, MATCH(R1427, BN:BN, 0)), "")</f>
        <v>1</v>
      </c>
      <c r="R1427" s="113" t="s">
        <v>3500</v>
      </c>
      <c r="S1427" s="113" t="s">
        <v>318</v>
      </c>
      <c r="T1427" s="113" t="s">
        <v>3492</v>
      </c>
      <c r="U1427" s="26" t="s">
        <v>22</v>
      </c>
      <c r="V1427" s="36" t="s">
        <v>3542</v>
      </c>
      <c r="W1427" s="26" t="s">
        <v>22</v>
      </c>
      <c r="X1427" s="10" t="s">
        <v>22</v>
      </c>
      <c r="Y1427" s="10" t="s">
        <v>22</v>
      </c>
      <c r="Z1427" s="26" t="s">
        <v>22</v>
      </c>
      <c r="AA1427" s="26" t="s">
        <v>22</v>
      </c>
      <c r="AB1427" s="4" t="s">
        <v>22</v>
      </c>
      <c r="AC1427" s="4" t="s">
        <v>22</v>
      </c>
      <c r="BN1427" s="92"/>
    </row>
    <row r="1428" spans="1:66" ht="31.8" customHeight="1" x14ac:dyDescent="0.3">
      <c r="A1428" s="56">
        <v>17</v>
      </c>
      <c r="B1428" s="36" t="s">
        <v>3719</v>
      </c>
      <c r="C1428" s="36" t="s">
        <v>3401</v>
      </c>
      <c r="D1428" s="36" t="s">
        <v>3182</v>
      </c>
      <c r="E1428" s="36">
        <v>101136119</v>
      </c>
      <c r="F1428" s="35">
        <v>45292</v>
      </c>
      <c r="G1428" s="35">
        <v>46387</v>
      </c>
      <c r="H1428" s="35" t="s">
        <v>2871</v>
      </c>
      <c r="I1428" s="36" t="s">
        <v>3402</v>
      </c>
      <c r="J1428" s="36" t="s">
        <v>3403</v>
      </c>
      <c r="K1428" s="46" t="s">
        <v>3404</v>
      </c>
      <c r="L1428" s="36" t="s">
        <v>128</v>
      </c>
      <c r="M1428" s="102" t="s">
        <v>3405</v>
      </c>
      <c r="N1428" s="36" t="s">
        <v>3406</v>
      </c>
      <c r="O1428" s="36" t="s">
        <v>3400</v>
      </c>
      <c r="P1428" s="36" t="s">
        <v>457</v>
      </c>
      <c r="Q1428" s="97">
        <f>IFERROR(INDEX(BP:BP, MATCH(R1428, BN:BN, 0)), "")</f>
        <v>1</v>
      </c>
      <c r="R1428" s="113" t="s">
        <v>1618</v>
      </c>
      <c r="S1428" s="113" t="s">
        <v>318</v>
      </c>
      <c r="T1428" s="113" t="s">
        <v>3410</v>
      </c>
      <c r="U1428" s="26" t="s">
        <v>22</v>
      </c>
      <c r="V1428" s="36" t="s">
        <v>3542</v>
      </c>
      <c r="W1428" s="36" t="s">
        <v>3543</v>
      </c>
      <c r="X1428" s="36" t="s">
        <v>3544</v>
      </c>
      <c r="Y1428" s="36" t="s">
        <v>3555</v>
      </c>
      <c r="Z1428" s="26" t="s">
        <v>22</v>
      </c>
      <c r="AA1428" s="36" t="s">
        <v>3556</v>
      </c>
      <c r="AB1428" s="4" t="s">
        <v>22</v>
      </c>
      <c r="AC1428" s="4" t="s">
        <v>22</v>
      </c>
      <c r="BN1428" s="91"/>
    </row>
    <row r="1429" spans="1:66" ht="31.8" customHeight="1" x14ac:dyDescent="0.3">
      <c r="A1429" s="56">
        <v>17</v>
      </c>
      <c r="B1429" s="36" t="s">
        <v>3719</v>
      </c>
      <c r="C1429" s="36" t="s">
        <v>3401</v>
      </c>
      <c r="D1429" s="36" t="s">
        <v>3182</v>
      </c>
      <c r="E1429" s="36">
        <v>101136119</v>
      </c>
      <c r="F1429" s="35">
        <v>45292</v>
      </c>
      <c r="G1429" s="35">
        <v>46387</v>
      </c>
      <c r="H1429" s="35" t="s">
        <v>2871</v>
      </c>
      <c r="I1429" s="36" t="s">
        <v>3402</v>
      </c>
      <c r="J1429" s="36" t="s">
        <v>3403</v>
      </c>
      <c r="K1429" s="46" t="s">
        <v>3404</v>
      </c>
      <c r="L1429" s="36" t="s">
        <v>128</v>
      </c>
      <c r="M1429" s="102" t="s">
        <v>3405</v>
      </c>
      <c r="N1429" s="36" t="s">
        <v>3406</v>
      </c>
      <c r="O1429" s="36" t="s">
        <v>3400</v>
      </c>
      <c r="P1429" s="36" t="s">
        <v>457</v>
      </c>
      <c r="Q1429" s="97">
        <f>IFERROR(INDEX(BP:BP, MATCH(R1429, BN:BN, 0)), "")</f>
        <v>1</v>
      </c>
      <c r="R1429" s="113" t="s">
        <v>3435</v>
      </c>
      <c r="S1429" s="113" t="s">
        <v>517</v>
      </c>
      <c r="T1429" s="113" t="s">
        <v>3436</v>
      </c>
      <c r="U1429" s="26" t="s">
        <v>22</v>
      </c>
      <c r="V1429" s="36" t="s">
        <v>3542</v>
      </c>
      <c r="W1429" s="26" t="s">
        <v>22</v>
      </c>
      <c r="X1429" s="10" t="s">
        <v>22</v>
      </c>
      <c r="Y1429" s="10" t="s">
        <v>22</v>
      </c>
      <c r="Z1429" s="26" t="s">
        <v>22</v>
      </c>
      <c r="AA1429" s="26" t="s">
        <v>22</v>
      </c>
      <c r="AB1429" s="4" t="s">
        <v>22</v>
      </c>
      <c r="AC1429" s="4" t="s">
        <v>22</v>
      </c>
      <c r="BN1429" s="92"/>
    </row>
    <row r="1430" spans="1:66" ht="31.8" customHeight="1" x14ac:dyDescent="0.3">
      <c r="A1430" s="56">
        <v>17</v>
      </c>
      <c r="B1430" s="36" t="s">
        <v>3719</v>
      </c>
      <c r="C1430" s="36" t="s">
        <v>3401</v>
      </c>
      <c r="D1430" s="36" t="s">
        <v>3182</v>
      </c>
      <c r="E1430" s="36">
        <v>101136119</v>
      </c>
      <c r="F1430" s="35">
        <v>45292</v>
      </c>
      <c r="G1430" s="35">
        <v>46387</v>
      </c>
      <c r="H1430" s="35" t="s">
        <v>2871</v>
      </c>
      <c r="I1430" s="36" t="s">
        <v>3402</v>
      </c>
      <c r="J1430" s="36" t="s">
        <v>3403</v>
      </c>
      <c r="K1430" s="46" t="s">
        <v>3404</v>
      </c>
      <c r="L1430" s="36" t="s">
        <v>128</v>
      </c>
      <c r="M1430" s="102" t="s">
        <v>3405</v>
      </c>
      <c r="N1430" s="36" t="s">
        <v>3406</v>
      </c>
      <c r="O1430" s="36" t="s">
        <v>3400</v>
      </c>
      <c r="P1430" s="36" t="s">
        <v>457</v>
      </c>
      <c r="Q1430" s="97">
        <f>IFERROR(INDEX(BP:BP, MATCH(R1430, BN:BN, 0)), "")</f>
        <v>1</v>
      </c>
      <c r="R1430" s="113" t="s">
        <v>3458</v>
      </c>
      <c r="S1430" s="113" t="s">
        <v>38</v>
      </c>
      <c r="T1430" s="113" t="s">
        <v>3459</v>
      </c>
      <c r="U1430" s="26" t="s">
        <v>22</v>
      </c>
      <c r="V1430" s="36" t="s">
        <v>3542</v>
      </c>
      <c r="W1430" s="26" t="s">
        <v>22</v>
      </c>
      <c r="X1430" s="10" t="s">
        <v>22</v>
      </c>
      <c r="Y1430" s="10" t="s">
        <v>22</v>
      </c>
      <c r="Z1430" s="26" t="s">
        <v>22</v>
      </c>
      <c r="AA1430" s="26" t="s">
        <v>22</v>
      </c>
      <c r="AB1430" s="4" t="s">
        <v>22</v>
      </c>
      <c r="AC1430" s="4" t="s">
        <v>22</v>
      </c>
      <c r="BN1430" s="91"/>
    </row>
    <row r="1431" spans="1:66" ht="31.8" customHeight="1" x14ac:dyDescent="0.3">
      <c r="A1431" s="56">
        <v>17</v>
      </c>
      <c r="B1431" s="36" t="s">
        <v>3719</v>
      </c>
      <c r="C1431" s="36" t="s">
        <v>3401</v>
      </c>
      <c r="D1431" s="36" t="s">
        <v>3182</v>
      </c>
      <c r="E1431" s="36">
        <v>101136119</v>
      </c>
      <c r="F1431" s="35">
        <v>45292</v>
      </c>
      <c r="G1431" s="35">
        <v>46387</v>
      </c>
      <c r="H1431" s="35" t="s">
        <v>2871</v>
      </c>
      <c r="I1431" s="36" t="s">
        <v>3402</v>
      </c>
      <c r="J1431" s="36" t="s">
        <v>3403</v>
      </c>
      <c r="K1431" s="46" t="s">
        <v>3404</v>
      </c>
      <c r="L1431" s="36" t="s">
        <v>128</v>
      </c>
      <c r="M1431" s="102" t="s">
        <v>3405</v>
      </c>
      <c r="N1431" s="36" t="s">
        <v>3406</v>
      </c>
      <c r="O1431" s="36" t="s">
        <v>3400</v>
      </c>
      <c r="P1431" s="36" t="s">
        <v>457</v>
      </c>
      <c r="Q1431" s="97">
        <f>IFERROR(INDEX(BP:BP, MATCH(R1431, BN:BN, 0)), "")</f>
        <v>1</v>
      </c>
      <c r="R1431" s="113" t="s">
        <v>3525</v>
      </c>
      <c r="S1431" s="113" t="s">
        <v>132</v>
      </c>
      <c r="T1431" s="113" t="s">
        <v>3526</v>
      </c>
      <c r="U1431" s="26" t="s">
        <v>22</v>
      </c>
      <c r="V1431" s="36" t="s">
        <v>3542</v>
      </c>
      <c r="W1431" s="26" t="s">
        <v>22</v>
      </c>
      <c r="X1431" s="10" t="s">
        <v>22</v>
      </c>
      <c r="Y1431" s="10" t="s">
        <v>22</v>
      </c>
      <c r="Z1431" s="26" t="s">
        <v>22</v>
      </c>
      <c r="AA1431" s="26" t="s">
        <v>22</v>
      </c>
      <c r="AB1431" s="4" t="s">
        <v>22</v>
      </c>
      <c r="AC1431" s="4" t="s">
        <v>22</v>
      </c>
      <c r="BN1431" s="92"/>
    </row>
    <row r="1432" spans="1:66" ht="31.8" customHeight="1" x14ac:dyDescent="0.3">
      <c r="A1432" s="56">
        <v>17</v>
      </c>
      <c r="B1432" s="36" t="s">
        <v>3719</v>
      </c>
      <c r="C1432" s="36" t="s">
        <v>3401</v>
      </c>
      <c r="D1432" s="36" t="s">
        <v>3182</v>
      </c>
      <c r="E1432" s="36">
        <v>101136119</v>
      </c>
      <c r="F1432" s="35">
        <v>45292</v>
      </c>
      <c r="G1432" s="35">
        <v>46387</v>
      </c>
      <c r="H1432" s="35" t="s">
        <v>2871</v>
      </c>
      <c r="I1432" s="36" t="s">
        <v>3402</v>
      </c>
      <c r="J1432" s="36" t="s">
        <v>3403</v>
      </c>
      <c r="K1432" s="46" t="s">
        <v>3404</v>
      </c>
      <c r="L1432" s="36" t="s">
        <v>128</v>
      </c>
      <c r="M1432" s="102" t="s">
        <v>3405</v>
      </c>
      <c r="N1432" s="36" t="s">
        <v>3406</v>
      </c>
      <c r="O1432" s="36" t="s">
        <v>3400</v>
      </c>
      <c r="P1432" s="36" t="s">
        <v>457</v>
      </c>
      <c r="Q1432" s="97">
        <f>IFERROR(INDEX(BP:BP, MATCH(R1432, BN:BN, 0)), "")</f>
        <v>1</v>
      </c>
      <c r="R1432" s="113" t="s">
        <v>1509</v>
      </c>
      <c r="S1432" s="113" t="s">
        <v>47</v>
      </c>
      <c r="T1432" s="113" t="s">
        <v>3481</v>
      </c>
      <c r="U1432" s="26" t="s">
        <v>22</v>
      </c>
      <c r="V1432" s="36" t="s">
        <v>3542</v>
      </c>
      <c r="W1432" s="26" t="s">
        <v>22</v>
      </c>
      <c r="X1432" s="10" t="s">
        <v>22</v>
      </c>
      <c r="Y1432" s="10" t="s">
        <v>22</v>
      </c>
      <c r="Z1432" s="26" t="s">
        <v>22</v>
      </c>
      <c r="AA1432" s="26" t="s">
        <v>22</v>
      </c>
      <c r="AB1432" s="4" t="s">
        <v>22</v>
      </c>
      <c r="AC1432" s="4" t="s">
        <v>22</v>
      </c>
      <c r="BN1432" s="91"/>
    </row>
    <row r="1433" spans="1:66" ht="31.8" customHeight="1" x14ac:dyDescent="0.3">
      <c r="A1433" s="56">
        <v>17</v>
      </c>
      <c r="B1433" s="36" t="s">
        <v>3719</v>
      </c>
      <c r="C1433" s="36" t="s">
        <v>3401</v>
      </c>
      <c r="D1433" s="36" t="s">
        <v>3182</v>
      </c>
      <c r="E1433" s="36">
        <v>101136119</v>
      </c>
      <c r="F1433" s="35">
        <v>45292</v>
      </c>
      <c r="G1433" s="35">
        <v>46387</v>
      </c>
      <c r="H1433" s="35" t="s">
        <v>2871</v>
      </c>
      <c r="I1433" s="36" t="s">
        <v>3402</v>
      </c>
      <c r="J1433" s="36" t="s">
        <v>3403</v>
      </c>
      <c r="K1433" s="46" t="s">
        <v>3404</v>
      </c>
      <c r="L1433" s="36" t="s">
        <v>128</v>
      </c>
      <c r="M1433" s="102" t="s">
        <v>3405</v>
      </c>
      <c r="N1433" s="36" t="s">
        <v>3406</v>
      </c>
      <c r="O1433" s="36" t="s">
        <v>3400</v>
      </c>
      <c r="P1433" s="36" t="s">
        <v>457</v>
      </c>
      <c r="Q1433" s="97">
        <f>IFERROR(INDEX(BP:BP, MATCH(R1433, BN:BN, 0)), "")</f>
        <v>1</v>
      </c>
      <c r="R1433" s="113" t="s">
        <v>3419</v>
      </c>
      <c r="S1433" s="113" t="s">
        <v>132</v>
      </c>
      <c r="T1433" s="113" t="s">
        <v>3420</v>
      </c>
      <c r="U1433" s="26" t="s">
        <v>22</v>
      </c>
      <c r="V1433" s="36" t="s">
        <v>3542</v>
      </c>
      <c r="W1433" s="1" t="s">
        <v>3550</v>
      </c>
      <c r="X1433" s="1" t="s">
        <v>3551</v>
      </c>
      <c r="Y1433" s="1" t="s">
        <v>3548</v>
      </c>
      <c r="Z1433" s="50" t="s">
        <v>3549</v>
      </c>
      <c r="AA1433" s="50" t="s">
        <v>3558</v>
      </c>
      <c r="AB1433" s="120" t="s">
        <v>3559</v>
      </c>
      <c r="AC1433" s="4" t="s">
        <v>22</v>
      </c>
      <c r="BN1433" s="92"/>
    </row>
    <row r="1434" spans="1:66" ht="31.8" customHeight="1" x14ac:dyDescent="0.3">
      <c r="A1434" s="56">
        <v>17</v>
      </c>
      <c r="B1434" s="36" t="s">
        <v>3719</v>
      </c>
      <c r="C1434" s="36" t="s">
        <v>3401</v>
      </c>
      <c r="D1434" s="36" t="s">
        <v>3182</v>
      </c>
      <c r="E1434" s="36">
        <v>101136119</v>
      </c>
      <c r="F1434" s="35">
        <v>45292</v>
      </c>
      <c r="G1434" s="35">
        <v>46387</v>
      </c>
      <c r="H1434" s="35" t="s">
        <v>2871</v>
      </c>
      <c r="I1434" s="36" t="s">
        <v>3402</v>
      </c>
      <c r="J1434" s="36" t="s">
        <v>3403</v>
      </c>
      <c r="K1434" s="46" t="s">
        <v>3404</v>
      </c>
      <c r="L1434" s="36" t="s">
        <v>128</v>
      </c>
      <c r="M1434" s="102" t="s">
        <v>3405</v>
      </c>
      <c r="N1434" s="36" t="s">
        <v>3406</v>
      </c>
      <c r="O1434" s="36" t="s">
        <v>3400</v>
      </c>
      <c r="P1434" s="36" t="s">
        <v>457</v>
      </c>
      <c r="Q1434" s="97">
        <f>IFERROR(INDEX(BP:BP, MATCH(R1434, BN:BN, 0)), "")</f>
        <v>1</v>
      </c>
      <c r="R1434" s="113" t="s">
        <v>3428</v>
      </c>
      <c r="S1434" s="113" t="s">
        <v>61</v>
      </c>
      <c r="T1434" s="113" t="s">
        <v>3429</v>
      </c>
      <c r="U1434" s="26" t="s">
        <v>22</v>
      </c>
      <c r="V1434" s="36" t="s">
        <v>3542</v>
      </c>
      <c r="W1434" s="26" t="s">
        <v>22</v>
      </c>
      <c r="X1434" s="10" t="s">
        <v>22</v>
      </c>
      <c r="Y1434" s="10" t="s">
        <v>22</v>
      </c>
      <c r="Z1434" s="26" t="s">
        <v>22</v>
      </c>
      <c r="AA1434" s="26" t="s">
        <v>22</v>
      </c>
      <c r="AB1434" s="4" t="s">
        <v>22</v>
      </c>
      <c r="AC1434" s="4" t="s">
        <v>22</v>
      </c>
      <c r="BN1434" s="91"/>
    </row>
    <row r="1435" spans="1:66" ht="31.8" customHeight="1" x14ac:dyDescent="0.3">
      <c r="A1435" s="56">
        <v>17</v>
      </c>
      <c r="B1435" s="36" t="s">
        <v>3719</v>
      </c>
      <c r="C1435" s="36" t="s">
        <v>3401</v>
      </c>
      <c r="D1435" s="36" t="s">
        <v>3182</v>
      </c>
      <c r="E1435" s="36">
        <v>101136119</v>
      </c>
      <c r="F1435" s="35">
        <v>45292</v>
      </c>
      <c r="G1435" s="35">
        <v>46387</v>
      </c>
      <c r="H1435" s="35" t="s">
        <v>2871</v>
      </c>
      <c r="I1435" s="36" t="s">
        <v>3402</v>
      </c>
      <c r="J1435" s="36" t="s">
        <v>3403</v>
      </c>
      <c r="K1435" s="46" t="s">
        <v>3404</v>
      </c>
      <c r="L1435" s="36" t="s">
        <v>128</v>
      </c>
      <c r="M1435" s="102" t="s">
        <v>3405</v>
      </c>
      <c r="N1435" s="36" t="s">
        <v>3406</v>
      </c>
      <c r="O1435" s="36" t="s">
        <v>3400</v>
      </c>
      <c r="P1435" s="36" t="s">
        <v>457</v>
      </c>
      <c r="Q1435" s="97">
        <f>IFERROR(INDEX(BP:BP, MATCH(R1435, BN:BN, 0)), "")</f>
        <v>1</v>
      </c>
      <c r="R1435" s="113" t="s">
        <v>661</v>
      </c>
      <c r="S1435" s="113" t="s">
        <v>662</v>
      </c>
      <c r="T1435" s="113" t="s">
        <v>3411</v>
      </c>
      <c r="U1435" s="26" t="s">
        <v>22</v>
      </c>
      <c r="V1435" s="36" t="s">
        <v>3542</v>
      </c>
      <c r="W1435" s="36" t="s">
        <v>3546</v>
      </c>
      <c r="X1435" s="36" t="s">
        <v>408</v>
      </c>
      <c r="Y1435" s="36" t="s">
        <v>3560</v>
      </c>
      <c r="Z1435" s="26" t="s">
        <v>22</v>
      </c>
      <c r="AA1435" s="36" t="s">
        <v>3561</v>
      </c>
      <c r="AB1435" s="39" t="s">
        <v>3554</v>
      </c>
      <c r="AC1435" s="4" t="s">
        <v>22</v>
      </c>
      <c r="BN1435" s="92"/>
    </row>
    <row r="1436" spans="1:66" ht="31.8" customHeight="1" x14ac:dyDescent="0.3">
      <c r="A1436" s="56">
        <v>17</v>
      </c>
      <c r="B1436" s="36" t="s">
        <v>3719</v>
      </c>
      <c r="C1436" s="36" t="s">
        <v>3401</v>
      </c>
      <c r="D1436" s="36" t="s">
        <v>3182</v>
      </c>
      <c r="E1436" s="36">
        <v>101136119</v>
      </c>
      <c r="F1436" s="35">
        <v>45292</v>
      </c>
      <c r="G1436" s="35">
        <v>46387</v>
      </c>
      <c r="H1436" s="35" t="s">
        <v>2871</v>
      </c>
      <c r="I1436" s="36" t="s">
        <v>3402</v>
      </c>
      <c r="J1436" s="36" t="s">
        <v>3403</v>
      </c>
      <c r="K1436" s="46" t="s">
        <v>3404</v>
      </c>
      <c r="L1436" s="36" t="s">
        <v>128</v>
      </c>
      <c r="M1436" s="102" t="s">
        <v>3405</v>
      </c>
      <c r="N1436" s="36" t="s">
        <v>3406</v>
      </c>
      <c r="O1436" s="36" t="s">
        <v>3400</v>
      </c>
      <c r="P1436" s="36" t="s">
        <v>457</v>
      </c>
      <c r="Q1436" s="97">
        <f>IFERROR(INDEX(BP:BP, MATCH(R1436, BN:BN, 0)), "")</f>
        <v>1</v>
      </c>
      <c r="R1436" s="113" t="s">
        <v>3430</v>
      </c>
      <c r="S1436" s="113" t="s">
        <v>61</v>
      </c>
      <c r="T1436" s="113" t="s">
        <v>3431</v>
      </c>
      <c r="U1436" s="26" t="s">
        <v>22</v>
      </c>
      <c r="V1436" s="36" t="s">
        <v>3542</v>
      </c>
      <c r="W1436" s="26" t="s">
        <v>22</v>
      </c>
      <c r="X1436" s="10" t="s">
        <v>22</v>
      </c>
      <c r="Y1436" s="10" t="s">
        <v>22</v>
      </c>
      <c r="Z1436" s="26" t="s">
        <v>22</v>
      </c>
      <c r="AA1436" s="26" t="s">
        <v>22</v>
      </c>
      <c r="AB1436" s="4" t="s">
        <v>22</v>
      </c>
      <c r="AC1436" s="4" t="s">
        <v>22</v>
      </c>
      <c r="BN1436" s="91"/>
    </row>
    <row r="1437" spans="1:66" ht="31.8" customHeight="1" x14ac:dyDescent="0.3">
      <c r="A1437" s="56">
        <v>17</v>
      </c>
      <c r="B1437" s="36" t="s">
        <v>3719</v>
      </c>
      <c r="C1437" s="36" t="s">
        <v>3401</v>
      </c>
      <c r="D1437" s="36" t="s">
        <v>3182</v>
      </c>
      <c r="E1437" s="36">
        <v>101136119</v>
      </c>
      <c r="F1437" s="35">
        <v>45292</v>
      </c>
      <c r="G1437" s="35">
        <v>46387</v>
      </c>
      <c r="H1437" s="35" t="s">
        <v>2871</v>
      </c>
      <c r="I1437" s="36" t="s">
        <v>3402</v>
      </c>
      <c r="J1437" s="36" t="s">
        <v>3403</v>
      </c>
      <c r="K1437" s="46" t="s">
        <v>3404</v>
      </c>
      <c r="L1437" s="36" t="s">
        <v>128</v>
      </c>
      <c r="M1437" s="102" t="s">
        <v>3405</v>
      </c>
      <c r="N1437" s="36" t="s">
        <v>3406</v>
      </c>
      <c r="O1437" s="36" t="s">
        <v>3400</v>
      </c>
      <c r="P1437" s="36" t="s">
        <v>457</v>
      </c>
      <c r="Q1437" s="97">
        <f>IFERROR(INDEX(BP:BP, MATCH(R1437, BN:BN, 0)), "")</f>
        <v>1</v>
      </c>
      <c r="R1437" s="113" t="s">
        <v>3484</v>
      </c>
      <c r="S1437" s="113" t="s">
        <v>740</v>
      </c>
      <c r="T1437" s="113" t="s">
        <v>3485</v>
      </c>
      <c r="U1437" s="26" t="s">
        <v>22</v>
      </c>
      <c r="V1437" s="36" t="s">
        <v>3542</v>
      </c>
      <c r="W1437" s="26" t="s">
        <v>22</v>
      </c>
      <c r="X1437" s="10" t="s">
        <v>22</v>
      </c>
      <c r="Y1437" s="10" t="s">
        <v>22</v>
      </c>
      <c r="Z1437" s="26" t="s">
        <v>22</v>
      </c>
      <c r="AA1437" s="26" t="s">
        <v>22</v>
      </c>
      <c r="AB1437" s="4" t="s">
        <v>22</v>
      </c>
      <c r="AC1437" s="4" t="s">
        <v>22</v>
      </c>
      <c r="BN1437" s="92"/>
    </row>
    <row r="1438" spans="1:66" ht="31.8" customHeight="1" x14ac:dyDescent="0.3">
      <c r="A1438" s="56">
        <v>17</v>
      </c>
      <c r="B1438" s="36" t="s">
        <v>3719</v>
      </c>
      <c r="C1438" s="36" t="s">
        <v>3401</v>
      </c>
      <c r="D1438" s="36" t="s">
        <v>3182</v>
      </c>
      <c r="E1438" s="36">
        <v>101136119</v>
      </c>
      <c r="F1438" s="35">
        <v>45292</v>
      </c>
      <c r="G1438" s="35">
        <v>46387</v>
      </c>
      <c r="H1438" s="35" t="s">
        <v>2871</v>
      </c>
      <c r="I1438" s="36" t="s">
        <v>3402</v>
      </c>
      <c r="J1438" s="36" t="s">
        <v>3403</v>
      </c>
      <c r="K1438" s="46" t="s">
        <v>3404</v>
      </c>
      <c r="L1438" s="36" t="s">
        <v>128</v>
      </c>
      <c r="M1438" s="102" t="s">
        <v>3405</v>
      </c>
      <c r="N1438" s="36" t="s">
        <v>3406</v>
      </c>
      <c r="O1438" s="36" t="s">
        <v>3400</v>
      </c>
      <c r="P1438" s="36" t="s">
        <v>679</v>
      </c>
      <c r="Q1438" s="97">
        <f>IFERROR(INDEX(BP:BP, MATCH(R1438, BN:BN, 0)), "")</f>
        <v>1</v>
      </c>
      <c r="R1438" s="113" t="s">
        <v>360</v>
      </c>
      <c r="S1438" s="113" t="s">
        <v>38</v>
      </c>
      <c r="T1438" s="113" t="s">
        <v>3407</v>
      </c>
      <c r="U1438" s="26" t="s">
        <v>22</v>
      </c>
      <c r="V1438" s="46" t="s">
        <v>3545</v>
      </c>
      <c r="W1438" s="26" t="s">
        <v>22</v>
      </c>
      <c r="X1438" s="10" t="s">
        <v>22</v>
      </c>
      <c r="Y1438" s="10" t="s">
        <v>22</v>
      </c>
      <c r="Z1438" s="26" t="s">
        <v>22</v>
      </c>
      <c r="AA1438" s="26" t="s">
        <v>22</v>
      </c>
      <c r="AB1438" s="4" t="s">
        <v>22</v>
      </c>
      <c r="AC1438" s="39" t="s">
        <v>3719</v>
      </c>
      <c r="BN1438" s="91"/>
    </row>
    <row r="1439" spans="1:66" ht="31.8" customHeight="1" x14ac:dyDescent="0.3">
      <c r="A1439" s="56">
        <v>17</v>
      </c>
      <c r="B1439" s="36" t="s">
        <v>3719</v>
      </c>
      <c r="C1439" s="36" t="s">
        <v>3401</v>
      </c>
      <c r="D1439" s="36" t="s">
        <v>3182</v>
      </c>
      <c r="E1439" s="36">
        <v>101136119</v>
      </c>
      <c r="F1439" s="35">
        <v>45292</v>
      </c>
      <c r="G1439" s="35">
        <v>46387</v>
      </c>
      <c r="H1439" s="35" t="s">
        <v>2871</v>
      </c>
      <c r="I1439" s="36" t="s">
        <v>3402</v>
      </c>
      <c r="J1439" s="36" t="s">
        <v>3403</v>
      </c>
      <c r="K1439" s="46" t="s">
        <v>3404</v>
      </c>
      <c r="L1439" s="36" t="s">
        <v>128</v>
      </c>
      <c r="M1439" s="102" t="s">
        <v>3405</v>
      </c>
      <c r="N1439" s="36" t="s">
        <v>3406</v>
      </c>
      <c r="O1439" s="36" t="s">
        <v>3400</v>
      </c>
      <c r="P1439" s="36" t="s">
        <v>457</v>
      </c>
      <c r="Q1439" s="97">
        <f>IFERROR(INDEX(BP:BP, MATCH(R1439, BN:BN, 0)), "")</f>
        <v>1</v>
      </c>
      <c r="R1439" s="113" t="s">
        <v>1223</v>
      </c>
      <c r="S1439" s="113" t="s">
        <v>132</v>
      </c>
      <c r="T1439" s="113" t="s">
        <v>1510</v>
      </c>
      <c r="U1439" s="26" t="s">
        <v>22</v>
      </c>
      <c r="V1439" s="36" t="s">
        <v>3542</v>
      </c>
      <c r="W1439" s="26" t="s">
        <v>22</v>
      </c>
      <c r="X1439" s="10" t="s">
        <v>22</v>
      </c>
      <c r="Y1439" s="10" t="s">
        <v>22</v>
      </c>
      <c r="Z1439" s="26" t="s">
        <v>22</v>
      </c>
      <c r="AA1439" s="26" t="s">
        <v>22</v>
      </c>
      <c r="AB1439" s="4" t="s">
        <v>22</v>
      </c>
      <c r="AC1439" s="4" t="s">
        <v>22</v>
      </c>
      <c r="BN1439" s="92"/>
    </row>
    <row r="1440" spans="1:66" ht="31.8" customHeight="1" x14ac:dyDescent="0.3">
      <c r="A1440" s="56">
        <v>17</v>
      </c>
      <c r="B1440" s="36" t="s">
        <v>3719</v>
      </c>
      <c r="C1440" s="36" t="s">
        <v>3401</v>
      </c>
      <c r="D1440" s="36" t="s">
        <v>3182</v>
      </c>
      <c r="E1440" s="36">
        <v>101136119</v>
      </c>
      <c r="F1440" s="35">
        <v>45292</v>
      </c>
      <c r="G1440" s="35">
        <v>46387</v>
      </c>
      <c r="H1440" s="35" t="s">
        <v>2871</v>
      </c>
      <c r="I1440" s="36" t="s">
        <v>3402</v>
      </c>
      <c r="J1440" s="36" t="s">
        <v>3403</v>
      </c>
      <c r="K1440" s="46" t="s">
        <v>3404</v>
      </c>
      <c r="L1440" s="36" t="s">
        <v>128</v>
      </c>
      <c r="M1440" s="102" t="s">
        <v>3405</v>
      </c>
      <c r="N1440" s="36" t="s">
        <v>3406</v>
      </c>
      <c r="O1440" s="36" t="s">
        <v>3400</v>
      </c>
      <c r="P1440" s="36" t="s">
        <v>457</v>
      </c>
      <c r="Q1440" s="97">
        <f>IFERROR(INDEX(BP:BP, MATCH(R1440, BN:BN, 0)), "")</f>
        <v>1</v>
      </c>
      <c r="R1440" s="113" t="s">
        <v>3521</v>
      </c>
      <c r="S1440" s="113" t="s">
        <v>316</v>
      </c>
      <c r="T1440" s="113" t="s">
        <v>3522</v>
      </c>
      <c r="U1440" s="26" t="s">
        <v>22</v>
      </c>
      <c r="V1440" s="36" t="s">
        <v>3542</v>
      </c>
      <c r="W1440" s="26" t="s">
        <v>22</v>
      </c>
      <c r="X1440" s="10" t="s">
        <v>22</v>
      </c>
      <c r="Y1440" s="10" t="s">
        <v>22</v>
      </c>
      <c r="Z1440" s="26" t="s">
        <v>22</v>
      </c>
      <c r="AA1440" s="26" t="s">
        <v>22</v>
      </c>
      <c r="AB1440" s="4" t="s">
        <v>22</v>
      </c>
      <c r="AC1440" s="4" t="s">
        <v>22</v>
      </c>
      <c r="BN1440" s="91"/>
    </row>
    <row r="1441" spans="1:66" ht="31.8" customHeight="1" x14ac:dyDescent="0.3">
      <c r="A1441" s="56">
        <v>17</v>
      </c>
      <c r="B1441" s="36" t="s">
        <v>3719</v>
      </c>
      <c r="C1441" s="36" t="s">
        <v>3401</v>
      </c>
      <c r="D1441" s="36" t="s">
        <v>3182</v>
      </c>
      <c r="E1441" s="36">
        <v>101136119</v>
      </c>
      <c r="F1441" s="35">
        <v>45292</v>
      </c>
      <c r="G1441" s="35">
        <v>46387</v>
      </c>
      <c r="H1441" s="35" t="s">
        <v>2871</v>
      </c>
      <c r="I1441" s="36" t="s">
        <v>3402</v>
      </c>
      <c r="J1441" s="36" t="s">
        <v>3403</v>
      </c>
      <c r="K1441" s="46" t="s">
        <v>3404</v>
      </c>
      <c r="L1441" s="36" t="s">
        <v>128</v>
      </c>
      <c r="M1441" s="102" t="s">
        <v>3405</v>
      </c>
      <c r="N1441" s="36" t="s">
        <v>3406</v>
      </c>
      <c r="O1441" s="36" t="s">
        <v>3400</v>
      </c>
      <c r="P1441" s="36" t="s">
        <v>457</v>
      </c>
      <c r="Q1441" s="97">
        <f>IFERROR(INDEX(BP:BP, MATCH(R1441, BN:BN, 0)), "")</f>
        <v>1</v>
      </c>
      <c r="R1441" s="113" t="s">
        <v>3486</v>
      </c>
      <c r="S1441" s="113" t="s">
        <v>740</v>
      </c>
      <c r="T1441" s="113" t="s">
        <v>3487</v>
      </c>
      <c r="U1441" s="26" t="s">
        <v>22</v>
      </c>
      <c r="V1441" s="36" t="s">
        <v>3542</v>
      </c>
      <c r="W1441" s="26" t="s">
        <v>22</v>
      </c>
      <c r="X1441" s="10" t="s">
        <v>22</v>
      </c>
      <c r="Y1441" s="10" t="s">
        <v>22</v>
      </c>
      <c r="Z1441" s="26" t="s">
        <v>22</v>
      </c>
      <c r="AA1441" s="26" t="s">
        <v>22</v>
      </c>
      <c r="AB1441" s="4" t="s">
        <v>22</v>
      </c>
      <c r="AC1441" s="4" t="s">
        <v>22</v>
      </c>
      <c r="BN1441" s="92"/>
    </row>
    <row r="1442" spans="1:66" ht="31.8" customHeight="1" x14ac:dyDescent="0.3">
      <c r="A1442" s="56">
        <v>17</v>
      </c>
      <c r="B1442" s="36" t="s">
        <v>3719</v>
      </c>
      <c r="C1442" s="36" t="s">
        <v>3401</v>
      </c>
      <c r="D1442" s="36" t="s">
        <v>3182</v>
      </c>
      <c r="E1442" s="36">
        <v>101136119</v>
      </c>
      <c r="F1442" s="35">
        <v>45292</v>
      </c>
      <c r="G1442" s="35">
        <v>46387</v>
      </c>
      <c r="H1442" s="35" t="s">
        <v>2871</v>
      </c>
      <c r="I1442" s="36" t="s">
        <v>3402</v>
      </c>
      <c r="J1442" s="36" t="s">
        <v>3403</v>
      </c>
      <c r="K1442" s="46" t="s">
        <v>3404</v>
      </c>
      <c r="L1442" s="36" t="s">
        <v>128</v>
      </c>
      <c r="M1442" s="102" t="s">
        <v>3405</v>
      </c>
      <c r="N1442" s="36" t="s">
        <v>3406</v>
      </c>
      <c r="O1442" s="36" t="s">
        <v>3400</v>
      </c>
      <c r="P1442" s="36" t="s">
        <v>1351</v>
      </c>
      <c r="Q1442" s="97">
        <f>IFERROR(INDEX(BP:BP, MATCH(R1442, BN:BN, 0)), "")</f>
        <v>1</v>
      </c>
      <c r="R1442" s="113" t="s">
        <v>3540</v>
      </c>
      <c r="S1442" s="113" t="s">
        <v>132</v>
      </c>
      <c r="T1442" s="113" t="s">
        <v>2970</v>
      </c>
      <c r="U1442" s="26" t="s">
        <v>22</v>
      </c>
      <c r="V1442" s="36" t="s">
        <v>3542</v>
      </c>
      <c r="W1442" s="26" t="s">
        <v>22</v>
      </c>
      <c r="X1442" s="10" t="s">
        <v>22</v>
      </c>
      <c r="Y1442" s="10" t="s">
        <v>22</v>
      </c>
      <c r="Z1442" s="26" t="s">
        <v>22</v>
      </c>
      <c r="AA1442" s="26" t="s">
        <v>22</v>
      </c>
      <c r="AB1442" s="4" t="s">
        <v>22</v>
      </c>
      <c r="AC1442" s="4" t="s">
        <v>22</v>
      </c>
      <c r="BN1442" s="91"/>
    </row>
    <row r="1443" spans="1:66" ht="31.8" customHeight="1" x14ac:dyDescent="0.3">
      <c r="A1443" s="56">
        <v>17</v>
      </c>
      <c r="B1443" s="36" t="s">
        <v>3719</v>
      </c>
      <c r="C1443" s="36" t="s">
        <v>3401</v>
      </c>
      <c r="D1443" s="36" t="s">
        <v>3182</v>
      </c>
      <c r="E1443" s="36">
        <v>101136119</v>
      </c>
      <c r="F1443" s="35">
        <v>45292</v>
      </c>
      <c r="G1443" s="35">
        <v>46387</v>
      </c>
      <c r="H1443" s="35" t="s">
        <v>2871</v>
      </c>
      <c r="I1443" s="36" t="s">
        <v>3402</v>
      </c>
      <c r="J1443" s="36" t="s">
        <v>3403</v>
      </c>
      <c r="K1443" s="46" t="s">
        <v>3404</v>
      </c>
      <c r="L1443" s="36" t="s">
        <v>128</v>
      </c>
      <c r="M1443" s="102" t="s">
        <v>3405</v>
      </c>
      <c r="N1443" s="36" t="s">
        <v>3406</v>
      </c>
      <c r="O1443" s="36" t="s">
        <v>3400</v>
      </c>
      <c r="P1443" s="36" t="s">
        <v>457</v>
      </c>
      <c r="Q1443" s="97">
        <f>IFERROR(INDEX(BP:BP, MATCH(R1443, BN:BN, 0)), "")</f>
        <v>1</v>
      </c>
      <c r="R1443" s="36" t="s">
        <v>3475</v>
      </c>
      <c r="S1443" s="36" t="s">
        <v>47</v>
      </c>
      <c r="T1443" s="113" t="s">
        <v>3476</v>
      </c>
      <c r="U1443" s="26" t="s">
        <v>22</v>
      </c>
      <c r="V1443" s="36" t="s">
        <v>3542</v>
      </c>
      <c r="W1443" s="26" t="s">
        <v>22</v>
      </c>
      <c r="X1443" s="10" t="s">
        <v>22</v>
      </c>
      <c r="Y1443" s="10" t="s">
        <v>22</v>
      </c>
      <c r="Z1443" s="26" t="s">
        <v>22</v>
      </c>
      <c r="AA1443" s="26" t="s">
        <v>22</v>
      </c>
      <c r="AB1443" s="4" t="s">
        <v>22</v>
      </c>
      <c r="AC1443" s="4" t="s">
        <v>22</v>
      </c>
      <c r="BN1443" s="1"/>
    </row>
    <row r="1444" spans="1:66" ht="31.8" customHeight="1" x14ac:dyDescent="0.3">
      <c r="A1444" s="56">
        <v>17</v>
      </c>
      <c r="B1444" s="36" t="s">
        <v>3719</v>
      </c>
      <c r="C1444" s="36" t="s">
        <v>3401</v>
      </c>
      <c r="D1444" s="36" t="s">
        <v>3182</v>
      </c>
      <c r="E1444" s="36">
        <v>101136119</v>
      </c>
      <c r="F1444" s="35">
        <v>45292</v>
      </c>
      <c r="G1444" s="35">
        <v>46387</v>
      </c>
      <c r="H1444" s="35" t="s">
        <v>2871</v>
      </c>
      <c r="I1444" s="36" t="s">
        <v>3402</v>
      </c>
      <c r="J1444" s="36" t="s">
        <v>3403</v>
      </c>
      <c r="K1444" s="46" t="s">
        <v>3404</v>
      </c>
      <c r="L1444" s="36" t="s">
        <v>128</v>
      </c>
      <c r="M1444" s="102" t="s">
        <v>3405</v>
      </c>
      <c r="N1444" s="36" t="s">
        <v>3406</v>
      </c>
      <c r="O1444" s="36" t="s">
        <v>3400</v>
      </c>
      <c r="P1444" s="36" t="s">
        <v>457</v>
      </c>
      <c r="Q1444" s="97">
        <f>IFERROR(INDEX(BP:BP, MATCH(R1444, BN:BN, 0)), "")</f>
        <v>1</v>
      </c>
      <c r="R1444" s="36" t="s">
        <v>2210</v>
      </c>
      <c r="S1444" s="36" t="s">
        <v>28</v>
      </c>
      <c r="T1444" s="36" t="s">
        <v>937</v>
      </c>
      <c r="U1444" s="26" t="s">
        <v>22</v>
      </c>
      <c r="V1444" s="36" t="s">
        <v>3542</v>
      </c>
      <c r="W1444" s="26" t="s">
        <v>22</v>
      </c>
      <c r="X1444" s="10" t="s">
        <v>22</v>
      </c>
      <c r="Y1444" s="10" t="s">
        <v>22</v>
      </c>
      <c r="Z1444" s="26" t="s">
        <v>22</v>
      </c>
      <c r="AA1444" s="26" t="s">
        <v>22</v>
      </c>
      <c r="AB1444" s="4" t="s">
        <v>22</v>
      </c>
      <c r="AC1444" s="4" t="s">
        <v>22</v>
      </c>
      <c r="BN1444" s="93"/>
    </row>
    <row r="1445" spans="1:66" ht="31.8" customHeight="1" x14ac:dyDescent="0.3">
      <c r="A1445" s="56">
        <v>17</v>
      </c>
      <c r="B1445" s="36" t="s">
        <v>3719</v>
      </c>
      <c r="C1445" s="36" t="s">
        <v>3401</v>
      </c>
      <c r="D1445" s="36" t="s">
        <v>3182</v>
      </c>
      <c r="E1445" s="36">
        <v>101136119</v>
      </c>
      <c r="F1445" s="35">
        <v>45292</v>
      </c>
      <c r="G1445" s="35">
        <v>46387</v>
      </c>
      <c r="H1445" s="35" t="s">
        <v>2871</v>
      </c>
      <c r="I1445" s="36" t="s">
        <v>3402</v>
      </c>
      <c r="J1445" s="36" t="s">
        <v>3403</v>
      </c>
      <c r="K1445" s="46" t="s">
        <v>3404</v>
      </c>
      <c r="L1445" s="36" t="s">
        <v>128</v>
      </c>
      <c r="M1445" s="102" t="s">
        <v>3405</v>
      </c>
      <c r="N1445" s="36" t="s">
        <v>3406</v>
      </c>
      <c r="O1445" s="36" t="s">
        <v>3400</v>
      </c>
      <c r="P1445" s="36" t="s">
        <v>457</v>
      </c>
      <c r="Q1445" s="97">
        <f>IFERROR(INDEX(BP:BP, MATCH(R1445, BN:BN, 0)), "")</f>
        <v>1</v>
      </c>
      <c r="R1445" s="113" t="s">
        <v>3507</v>
      </c>
      <c r="S1445" s="113" t="s">
        <v>110</v>
      </c>
      <c r="T1445" s="113" t="s">
        <v>3506</v>
      </c>
      <c r="U1445" s="26" t="s">
        <v>22</v>
      </c>
      <c r="V1445" s="36" t="s">
        <v>3542</v>
      </c>
      <c r="W1445" s="26" t="s">
        <v>22</v>
      </c>
      <c r="X1445" s="10" t="s">
        <v>22</v>
      </c>
      <c r="Y1445" s="10" t="s">
        <v>22</v>
      </c>
      <c r="Z1445" s="26" t="s">
        <v>22</v>
      </c>
      <c r="AA1445" s="26" t="s">
        <v>22</v>
      </c>
      <c r="AB1445" s="4" t="s">
        <v>22</v>
      </c>
      <c r="AC1445" s="4" t="s">
        <v>22</v>
      </c>
      <c r="BN1445" s="92"/>
    </row>
    <row r="1446" spans="1:66" ht="31.8" customHeight="1" x14ac:dyDescent="0.3">
      <c r="A1446" s="56">
        <v>17</v>
      </c>
      <c r="B1446" s="36" t="s">
        <v>3719</v>
      </c>
      <c r="C1446" s="36" t="s">
        <v>3401</v>
      </c>
      <c r="D1446" s="36" t="s">
        <v>3182</v>
      </c>
      <c r="E1446" s="36">
        <v>101136119</v>
      </c>
      <c r="F1446" s="35">
        <v>45292</v>
      </c>
      <c r="G1446" s="35">
        <v>46387</v>
      </c>
      <c r="H1446" s="35" t="s">
        <v>2871</v>
      </c>
      <c r="I1446" s="36" t="s">
        <v>3402</v>
      </c>
      <c r="J1446" s="36" t="s">
        <v>3403</v>
      </c>
      <c r="K1446" s="46" t="s">
        <v>3404</v>
      </c>
      <c r="L1446" s="36" t="s">
        <v>128</v>
      </c>
      <c r="M1446" s="102" t="s">
        <v>3405</v>
      </c>
      <c r="N1446" s="36" t="s">
        <v>3406</v>
      </c>
      <c r="O1446" s="36" t="s">
        <v>3400</v>
      </c>
      <c r="P1446" s="36" t="s">
        <v>457</v>
      </c>
      <c r="Q1446" s="97">
        <f>IFERROR(INDEX(BP:BP, MATCH(R1446, BN:BN, 0)), "")</f>
        <v>1</v>
      </c>
      <c r="R1446" s="113" t="s">
        <v>3488</v>
      </c>
      <c r="S1446" s="113" t="s">
        <v>740</v>
      </c>
      <c r="T1446" s="113" t="s">
        <v>2276</v>
      </c>
      <c r="U1446" s="26" t="s">
        <v>22</v>
      </c>
      <c r="V1446" s="36" t="s">
        <v>3542</v>
      </c>
      <c r="W1446" s="26" t="s">
        <v>22</v>
      </c>
      <c r="X1446" s="10" t="s">
        <v>22</v>
      </c>
      <c r="Y1446" s="10" t="s">
        <v>22</v>
      </c>
      <c r="Z1446" s="26" t="s">
        <v>22</v>
      </c>
      <c r="AA1446" s="26" t="s">
        <v>22</v>
      </c>
      <c r="AB1446" s="4" t="s">
        <v>22</v>
      </c>
      <c r="AC1446" s="4" t="s">
        <v>22</v>
      </c>
      <c r="BN1446" s="91"/>
    </row>
    <row r="1447" spans="1:66" ht="31.8" customHeight="1" x14ac:dyDescent="0.3">
      <c r="A1447" s="56">
        <v>17</v>
      </c>
      <c r="B1447" s="36" t="s">
        <v>3719</v>
      </c>
      <c r="C1447" s="36" t="s">
        <v>3401</v>
      </c>
      <c r="D1447" s="36" t="s">
        <v>3182</v>
      </c>
      <c r="E1447" s="36">
        <v>101136119</v>
      </c>
      <c r="F1447" s="35">
        <v>45292</v>
      </c>
      <c r="G1447" s="35">
        <v>46387</v>
      </c>
      <c r="H1447" s="35" t="s">
        <v>2871</v>
      </c>
      <c r="I1447" s="36" t="s">
        <v>3402</v>
      </c>
      <c r="J1447" s="36" t="s">
        <v>3403</v>
      </c>
      <c r="K1447" s="46" t="s">
        <v>3404</v>
      </c>
      <c r="L1447" s="36" t="s">
        <v>128</v>
      </c>
      <c r="M1447" s="102" t="s">
        <v>3405</v>
      </c>
      <c r="N1447" s="36" t="s">
        <v>3406</v>
      </c>
      <c r="O1447" s="36" t="s">
        <v>3400</v>
      </c>
      <c r="P1447" s="36" t="s">
        <v>457</v>
      </c>
      <c r="Q1447" s="97">
        <f>IFERROR(INDEX(BP:BP, MATCH(R1447, BN:BN, 0)), "")</f>
        <v>1</v>
      </c>
      <c r="R1447" s="113" t="s">
        <v>3533</v>
      </c>
      <c r="S1447" s="113" t="s">
        <v>132</v>
      </c>
      <c r="T1447" s="113" t="s">
        <v>3534</v>
      </c>
      <c r="U1447" s="26" t="s">
        <v>22</v>
      </c>
      <c r="V1447" s="36" t="s">
        <v>3542</v>
      </c>
      <c r="W1447" s="26" t="s">
        <v>22</v>
      </c>
      <c r="X1447" s="10" t="s">
        <v>22</v>
      </c>
      <c r="Y1447" s="10" t="s">
        <v>22</v>
      </c>
      <c r="Z1447" s="26" t="s">
        <v>22</v>
      </c>
      <c r="AA1447" s="26" t="s">
        <v>22</v>
      </c>
      <c r="AB1447" s="4" t="s">
        <v>22</v>
      </c>
      <c r="AC1447" s="4" t="s">
        <v>22</v>
      </c>
      <c r="BN1447" s="92"/>
    </row>
    <row r="1448" spans="1:66" ht="31.8" customHeight="1" x14ac:dyDescent="0.3">
      <c r="A1448" s="56">
        <v>17</v>
      </c>
      <c r="B1448" s="36" t="s">
        <v>3719</v>
      </c>
      <c r="C1448" s="36" t="s">
        <v>3401</v>
      </c>
      <c r="D1448" s="36" t="s">
        <v>3182</v>
      </c>
      <c r="E1448" s="36">
        <v>101136119</v>
      </c>
      <c r="F1448" s="35">
        <v>45292</v>
      </c>
      <c r="G1448" s="35">
        <v>46387</v>
      </c>
      <c r="H1448" s="35" t="s">
        <v>2871</v>
      </c>
      <c r="I1448" s="36" t="s">
        <v>3402</v>
      </c>
      <c r="J1448" s="36" t="s">
        <v>3403</v>
      </c>
      <c r="K1448" s="46" t="s">
        <v>3404</v>
      </c>
      <c r="L1448" s="36" t="s">
        <v>128</v>
      </c>
      <c r="M1448" s="102" t="s">
        <v>3405</v>
      </c>
      <c r="N1448" s="36" t="s">
        <v>3406</v>
      </c>
      <c r="O1448" s="36" t="s">
        <v>3400</v>
      </c>
      <c r="P1448" s="36" t="s">
        <v>689</v>
      </c>
      <c r="Q1448" s="97">
        <f>IFERROR(INDEX(BP:BP, MATCH(R1448, BN:BN, 0)), "")</f>
        <v>1</v>
      </c>
      <c r="R1448" s="113" t="s">
        <v>3497</v>
      </c>
      <c r="S1448" s="113" t="s">
        <v>318</v>
      </c>
      <c r="T1448" s="113" t="s">
        <v>3496</v>
      </c>
      <c r="U1448" s="26" t="s">
        <v>22</v>
      </c>
      <c r="V1448" s="36" t="s">
        <v>3542</v>
      </c>
      <c r="W1448" s="26" t="s">
        <v>22</v>
      </c>
      <c r="X1448" s="10" t="s">
        <v>22</v>
      </c>
      <c r="Y1448" s="10" t="s">
        <v>22</v>
      </c>
      <c r="Z1448" s="26" t="s">
        <v>22</v>
      </c>
      <c r="AA1448" s="26" t="s">
        <v>22</v>
      </c>
      <c r="AB1448" s="4" t="s">
        <v>22</v>
      </c>
      <c r="AC1448" s="4" t="s">
        <v>22</v>
      </c>
      <c r="BN1448" s="91"/>
    </row>
    <row r="1449" spans="1:66" ht="31.8" customHeight="1" x14ac:dyDescent="0.3">
      <c r="A1449" s="56">
        <v>17</v>
      </c>
      <c r="B1449" s="36" t="s">
        <v>3719</v>
      </c>
      <c r="C1449" s="36" t="s">
        <v>3401</v>
      </c>
      <c r="D1449" s="36" t="s">
        <v>3182</v>
      </c>
      <c r="E1449" s="36">
        <v>101136119</v>
      </c>
      <c r="F1449" s="35">
        <v>45292</v>
      </c>
      <c r="G1449" s="35">
        <v>46387</v>
      </c>
      <c r="H1449" s="35" t="s">
        <v>2871</v>
      </c>
      <c r="I1449" s="36" t="s">
        <v>3402</v>
      </c>
      <c r="J1449" s="36" t="s">
        <v>3403</v>
      </c>
      <c r="K1449" s="46" t="s">
        <v>3404</v>
      </c>
      <c r="L1449" s="36" t="s">
        <v>128</v>
      </c>
      <c r="M1449" s="102" t="s">
        <v>3405</v>
      </c>
      <c r="N1449" s="36" t="s">
        <v>3406</v>
      </c>
      <c r="O1449" s="36" t="s">
        <v>3400</v>
      </c>
      <c r="P1449" s="36" t="s">
        <v>689</v>
      </c>
      <c r="Q1449" s="97">
        <f>IFERROR(INDEX(BP:BP, MATCH(R1449, BN:BN, 0)), "")</f>
        <v>1</v>
      </c>
      <c r="R1449" s="113" t="s">
        <v>3202</v>
      </c>
      <c r="S1449" s="113" t="s">
        <v>318</v>
      </c>
      <c r="T1449" s="113" t="s">
        <v>3498</v>
      </c>
      <c r="U1449" s="26" t="s">
        <v>22</v>
      </c>
      <c r="V1449" s="36" t="s">
        <v>3542</v>
      </c>
      <c r="W1449" s="26" t="s">
        <v>22</v>
      </c>
      <c r="X1449" s="10" t="s">
        <v>22</v>
      </c>
      <c r="Y1449" s="10" t="s">
        <v>22</v>
      </c>
      <c r="Z1449" s="26" t="s">
        <v>22</v>
      </c>
      <c r="AA1449" s="26" t="s">
        <v>22</v>
      </c>
      <c r="AB1449" s="4" t="s">
        <v>22</v>
      </c>
      <c r="AC1449" s="4" t="s">
        <v>22</v>
      </c>
      <c r="BN1449" s="92"/>
    </row>
    <row r="1450" spans="1:66" ht="31.8" customHeight="1" x14ac:dyDescent="0.3">
      <c r="A1450" s="56">
        <v>17</v>
      </c>
      <c r="B1450" s="36" t="s">
        <v>3719</v>
      </c>
      <c r="C1450" s="36" t="s">
        <v>3401</v>
      </c>
      <c r="D1450" s="36" t="s">
        <v>3182</v>
      </c>
      <c r="E1450" s="36">
        <v>101136119</v>
      </c>
      <c r="F1450" s="35">
        <v>45292</v>
      </c>
      <c r="G1450" s="35">
        <v>46387</v>
      </c>
      <c r="H1450" s="35" t="s">
        <v>2871</v>
      </c>
      <c r="I1450" s="36" t="s">
        <v>3402</v>
      </c>
      <c r="J1450" s="36" t="s">
        <v>3403</v>
      </c>
      <c r="K1450" s="46" t="s">
        <v>3404</v>
      </c>
      <c r="L1450" s="36" t="s">
        <v>128</v>
      </c>
      <c r="M1450" s="102" t="s">
        <v>3405</v>
      </c>
      <c r="N1450" s="36" t="s">
        <v>3406</v>
      </c>
      <c r="O1450" s="36" t="s">
        <v>3400</v>
      </c>
      <c r="P1450" s="36" t="s">
        <v>457</v>
      </c>
      <c r="Q1450" s="97">
        <f>IFERROR(INDEX(BP:BP, MATCH(R1450, BN:BN, 0)), "")</f>
        <v>2</v>
      </c>
      <c r="R1450" s="113" t="s">
        <v>2189</v>
      </c>
      <c r="S1450" s="113" t="s">
        <v>132</v>
      </c>
      <c r="T1450" s="113" t="s">
        <v>3531</v>
      </c>
      <c r="U1450" s="26" t="s">
        <v>22</v>
      </c>
      <c r="V1450" s="36" t="s">
        <v>3542</v>
      </c>
      <c r="W1450" s="26" t="s">
        <v>22</v>
      </c>
      <c r="X1450" s="10" t="s">
        <v>22</v>
      </c>
      <c r="Y1450" s="10" t="s">
        <v>22</v>
      </c>
      <c r="Z1450" s="26" t="s">
        <v>22</v>
      </c>
      <c r="AA1450" s="26" t="s">
        <v>22</v>
      </c>
      <c r="AB1450" s="4" t="s">
        <v>22</v>
      </c>
      <c r="AC1450" s="4" t="s">
        <v>22</v>
      </c>
      <c r="BN1450" s="91"/>
    </row>
    <row r="1451" spans="1:66" ht="31.8" customHeight="1" x14ac:dyDescent="0.3">
      <c r="A1451" s="56">
        <v>17</v>
      </c>
      <c r="B1451" s="36" t="s">
        <v>3719</v>
      </c>
      <c r="C1451" s="36" t="s">
        <v>3401</v>
      </c>
      <c r="D1451" s="36" t="s">
        <v>3182</v>
      </c>
      <c r="E1451" s="36">
        <v>101136119</v>
      </c>
      <c r="F1451" s="35">
        <v>45292</v>
      </c>
      <c r="G1451" s="35">
        <v>46387</v>
      </c>
      <c r="H1451" s="35" t="s">
        <v>2871</v>
      </c>
      <c r="I1451" s="36" t="s">
        <v>3402</v>
      </c>
      <c r="J1451" s="36" t="s">
        <v>3403</v>
      </c>
      <c r="K1451" s="46" t="s">
        <v>3404</v>
      </c>
      <c r="L1451" s="36" t="s">
        <v>128</v>
      </c>
      <c r="M1451" s="102" t="s">
        <v>3405</v>
      </c>
      <c r="N1451" s="36" t="s">
        <v>3406</v>
      </c>
      <c r="O1451" s="36" t="s">
        <v>3400</v>
      </c>
      <c r="P1451" s="36" t="s">
        <v>457</v>
      </c>
      <c r="Q1451" s="97">
        <f>IFERROR(INDEX(BP:BP, MATCH(R1451, BN:BN, 0)), "")</f>
        <v>1</v>
      </c>
      <c r="R1451" s="113" t="s">
        <v>3477</v>
      </c>
      <c r="S1451" s="113" t="s">
        <v>47</v>
      </c>
      <c r="T1451" s="113" t="s">
        <v>3478</v>
      </c>
      <c r="U1451" s="26" t="s">
        <v>22</v>
      </c>
      <c r="V1451" s="36" t="s">
        <v>3542</v>
      </c>
      <c r="W1451" s="26" t="s">
        <v>22</v>
      </c>
      <c r="X1451" s="10" t="s">
        <v>22</v>
      </c>
      <c r="Y1451" s="10" t="s">
        <v>22</v>
      </c>
      <c r="Z1451" s="26" t="s">
        <v>22</v>
      </c>
      <c r="AA1451" s="26" t="s">
        <v>22</v>
      </c>
      <c r="AB1451" s="4" t="s">
        <v>22</v>
      </c>
      <c r="AC1451" s="4" t="s">
        <v>22</v>
      </c>
      <c r="BN1451" s="92"/>
    </row>
    <row r="1452" spans="1:66" ht="31.8" customHeight="1" x14ac:dyDescent="0.3">
      <c r="A1452" s="56">
        <v>17</v>
      </c>
      <c r="B1452" s="36" t="s">
        <v>3719</v>
      </c>
      <c r="C1452" s="36" t="s">
        <v>3401</v>
      </c>
      <c r="D1452" s="36" t="s">
        <v>3182</v>
      </c>
      <c r="E1452" s="36">
        <v>101136119</v>
      </c>
      <c r="F1452" s="35">
        <v>45292</v>
      </c>
      <c r="G1452" s="35">
        <v>46387</v>
      </c>
      <c r="H1452" s="35" t="s">
        <v>2871</v>
      </c>
      <c r="I1452" s="36" t="s">
        <v>3402</v>
      </c>
      <c r="J1452" s="36" t="s">
        <v>3403</v>
      </c>
      <c r="K1452" s="46" t="s">
        <v>3404</v>
      </c>
      <c r="L1452" s="36" t="s">
        <v>128</v>
      </c>
      <c r="M1452" s="102" t="s">
        <v>3405</v>
      </c>
      <c r="N1452" s="36" t="s">
        <v>3406</v>
      </c>
      <c r="O1452" s="36" t="s">
        <v>3400</v>
      </c>
      <c r="P1452" s="36" t="s">
        <v>457</v>
      </c>
      <c r="Q1452" s="97">
        <f>IFERROR(INDEX(BP:BP, MATCH(R1452, BN:BN, 0)), "")</f>
        <v>1</v>
      </c>
      <c r="R1452" s="113" t="s">
        <v>3512</v>
      </c>
      <c r="S1452" s="113" t="s">
        <v>28</v>
      </c>
      <c r="T1452" s="113" t="s">
        <v>3513</v>
      </c>
      <c r="U1452" s="26" t="s">
        <v>22</v>
      </c>
      <c r="V1452" s="36" t="s">
        <v>3542</v>
      </c>
      <c r="W1452" s="26" t="s">
        <v>22</v>
      </c>
      <c r="X1452" s="10" t="s">
        <v>22</v>
      </c>
      <c r="Y1452" s="10" t="s">
        <v>22</v>
      </c>
      <c r="Z1452" s="26" t="s">
        <v>22</v>
      </c>
      <c r="AA1452" s="26" t="s">
        <v>22</v>
      </c>
      <c r="AB1452" s="4" t="s">
        <v>22</v>
      </c>
      <c r="AC1452" s="4" t="s">
        <v>22</v>
      </c>
      <c r="BN1452" s="91"/>
    </row>
    <row r="1453" spans="1:66" ht="31.8" customHeight="1" x14ac:dyDescent="0.3">
      <c r="A1453" s="56">
        <v>17</v>
      </c>
      <c r="B1453" s="36" t="s">
        <v>3719</v>
      </c>
      <c r="C1453" s="36" t="s">
        <v>3401</v>
      </c>
      <c r="D1453" s="36" t="s">
        <v>3182</v>
      </c>
      <c r="E1453" s="36">
        <v>101136119</v>
      </c>
      <c r="F1453" s="35">
        <v>45292</v>
      </c>
      <c r="G1453" s="35">
        <v>46387</v>
      </c>
      <c r="H1453" s="35" t="s">
        <v>2871</v>
      </c>
      <c r="I1453" s="36" t="s">
        <v>3402</v>
      </c>
      <c r="J1453" s="36" t="s">
        <v>3403</v>
      </c>
      <c r="K1453" s="46" t="s">
        <v>3404</v>
      </c>
      <c r="L1453" s="36" t="s">
        <v>128</v>
      </c>
      <c r="M1453" s="102" t="s">
        <v>3405</v>
      </c>
      <c r="N1453" s="36" t="s">
        <v>3406</v>
      </c>
      <c r="O1453" s="36" t="s">
        <v>3400</v>
      </c>
      <c r="P1453" s="36" t="s">
        <v>457</v>
      </c>
      <c r="Q1453" s="97">
        <f>IFERROR(INDEX(BP:BP, MATCH(R1453, BN:BN, 0)), "")</f>
        <v>1</v>
      </c>
      <c r="R1453" s="113" t="s">
        <v>2314</v>
      </c>
      <c r="S1453" s="113" t="s">
        <v>38</v>
      </c>
      <c r="T1453" s="113" t="s">
        <v>3464</v>
      </c>
      <c r="U1453" s="26" t="s">
        <v>22</v>
      </c>
      <c r="V1453" s="36" t="s">
        <v>3542</v>
      </c>
      <c r="W1453" s="36" t="s">
        <v>3547</v>
      </c>
      <c r="X1453" s="36" t="s">
        <v>3552</v>
      </c>
      <c r="Y1453" s="36" t="s">
        <v>3553</v>
      </c>
      <c r="Z1453" s="26" t="s">
        <v>22</v>
      </c>
      <c r="AA1453" s="36" t="s">
        <v>3557</v>
      </c>
      <c r="AB1453" s="39" t="s">
        <v>3554</v>
      </c>
      <c r="AC1453" s="4" t="s">
        <v>22</v>
      </c>
      <c r="BN1453" s="92"/>
    </row>
    <row r="1454" spans="1:66" ht="31.8" customHeight="1" x14ac:dyDescent="0.3">
      <c r="A1454" s="56">
        <v>17</v>
      </c>
      <c r="B1454" s="36" t="s">
        <v>3719</v>
      </c>
      <c r="C1454" s="36" t="s">
        <v>3401</v>
      </c>
      <c r="D1454" s="36" t="s">
        <v>3182</v>
      </c>
      <c r="E1454" s="36">
        <v>101136119</v>
      </c>
      <c r="F1454" s="35">
        <v>45292</v>
      </c>
      <c r="G1454" s="35">
        <v>46387</v>
      </c>
      <c r="H1454" s="35" t="s">
        <v>2871</v>
      </c>
      <c r="I1454" s="36" t="s">
        <v>3402</v>
      </c>
      <c r="J1454" s="36" t="s">
        <v>3403</v>
      </c>
      <c r="K1454" s="46" t="s">
        <v>3404</v>
      </c>
      <c r="L1454" s="36" t="s">
        <v>128</v>
      </c>
      <c r="M1454" s="102" t="s">
        <v>3405</v>
      </c>
      <c r="N1454" s="36" t="s">
        <v>3406</v>
      </c>
      <c r="O1454" s="36" t="s">
        <v>3400</v>
      </c>
      <c r="P1454" s="36" t="s">
        <v>457</v>
      </c>
      <c r="Q1454" s="97">
        <f>IFERROR(INDEX(BP:BP, MATCH(R1454, BN:BN, 0)), "")</f>
        <v>1</v>
      </c>
      <c r="R1454" s="36" t="s">
        <v>3501</v>
      </c>
      <c r="S1454" s="36" t="s">
        <v>318</v>
      </c>
      <c r="T1454" s="36" t="s">
        <v>3502</v>
      </c>
      <c r="U1454" s="26" t="s">
        <v>22</v>
      </c>
      <c r="V1454" s="36" t="s">
        <v>3542</v>
      </c>
      <c r="W1454" s="26" t="s">
        <v>22</v>
      </c>
      <c r="X1454" s="10" t="s">
        <v>22</v>
      </c>
      <c r="Y1454" s="10" t="s">
        <v>22</v>
      </c>
      <c r="Z1454" s="26" t="s">
        <v>22</v>
      </c>
      <c r="AA1454" s="26" t="s">
        <v>22</v>
      </c>
      <c r="AB1454" s="4" t="s">
        <v>22</v>
      </c>
      <c r="AC1454" s="4" t="s">
        <v>22</v>
      </c>
      <c r="BN1454" s="93"/>
    </row>
    <row r="1455" spans="1:66" ht="31.8" customHeight="1" x14ac:dyDescent="0.3">
      <c r="A1455" s="56">
        <v>17</v>
      </c>
      <c r="B1455" s="36" t="s">
        <v>3719</v>
      </c>
      <c r="C1455" s="36" t="s">
        <v>3401</v>
      </c>
      <c r="D1455" s="36" t="s">
        <v>3182</v>
      </c>
      <c r="E1455" s="36">
        <v>101136119</v>
      </c>
      <c r="F1455" s="35">
        <v>45292</v>
      </c>
      <c r="G1455" s="35">
        <v>46387</v>
      </c>
      <c r="H1455" s="35" t="s">
        <v>2871</v>
      </c>
      <c r="I1455" s="36" t="s">
        <v>3402</v>
      </c>
      <c r="J1455" s="36" t="s">
        <v>3403</v>
      </c>
      <c r="K1455" s="46" t="s">
        <v>3404</v>
      </c>
      <c r="L1455" s="36" t="s">
        <v>128</v>
      </c>
      <c r="M1455" s="102" t="s">
        <v>3405</v>
      </c>
      <c r="N1455" s="36" t="s">
        <v>3406</v>
      </c>
      <c r="O1455" s="36" t="s">
        <v>3400</v>
      </c>
      <c r="P1455" s="36" t="s">
        <v>457</v>
      </c>
      <c r="Q1455" s="97">
        <f>IFERROR(INDEX(BP:BP, MATCH(R1455, BN:BN, 0)), "")</f>
        <v>1</v>
      </c>
      <c r="R1455" s="113" t="s">
        <v>3452</v>
      </c>
      <c r="S1455" s="115" t="s">
        <v>36</v>
      </c>
      <c r="T1455" s="113" t="s">
        <v>3453</v>
      </c>
      <c r="U1455" s="26" t="s">
        <v>22</v>
      </c>
      <c r="V1455" s="36" t="s">
        <v>3542</v>
      </c>
      <c r="W1455" s="26" t="s">
        <v>22</v>
      </c>
      <c r="X1455" s="10" t="s">
        <v>22</v>
      </c>
      <c r="Y1455" s="10" t="s">
        <v>22</v>
      </c>
      <c r="Z1455" s="26" t="s">
        <v>22</v>
      </c>
      <c r="AA1455" s="26" t="s">
        <v>22</v>
      </c>
      <c r="AB1455" s="4" t="s">
        <v>22</v>
      </c>
      <c r="AC1455" s="4" t="s">
        <v>22</v>
      </c>
      <c r="BN1455" s="92"/>
    </row>
    <row r="1456" spans="1:66" ht="31.8" customHeight="1" x14ac:dyDescent="0.3">
      <c r="A1456" s="56">
        <v>17</v>
      </c>
      <c r="B1456" s="36" t="s">
        <v>3719</v>
      </c>
      <c r="C1456" s="36" t="s">
        <v>3401</v>
      </c>
      <c r="D1456" s="36" t="s">
        <v>3182</v>
      </c>
      <c r="E1456" s="36">
        <v>101136119</v>
      </c>
      <c r="F1456" s="35">
        <v>45292</v>
      </c>
      <c r="G1456" s="35">
        <v>46387</v>
      </c>
      <c r="H1456" s="35" t="s">
        <v>2871</v>
      </c>
      <c r="I1456" s="36" t="s">
        <v>3402</v>
      </c>
      <c r="J1456" s="36" t="s">
        <v>3403</v>
      </c>
      <c r="K1456" s="46" t="s">
        <v>3404</v>
      </c>
      <c r="L1456" s="36" t="s">
        <v>128</v>
      </c>
      <c r="M1456" s="102" t="s">
        <v>3405</v>
      </c>
      <c r="N1456" s="36" t="s">
        <v>3406</v>
      </c>
      <c r="O1456" s="36" t="s">
        <v>3400</v>
      </c>
      <c r="P1456" s="36" t="s">
        <v>457</v>
      </c>
      <c r="Q1456" s="97">
        <f>IFERROR(INDEX(BP:BP, MATCH(R1456, BN:BN, 0)), "")</f>
        <v>1</v>
      </c>
      <c r="R1456" s="113" t="s">
        <v>3469</v>
      </c>
      <c r="S1456" s="113" t="s">
        <v>47</v>
      </c>
      <c r="T1456" s="113" t="s">
        <v>3470</v>
      </c>
      <c r="U1456" s="26" t="s">
        <v>22</v>
      </c>
      <c r="V1456" s="36" t="s">
        <v>3542</v>
      </c>
      <c r="W1456" s="26" t="s">
        <v>22</v>
      </c>
      <c r="X1456" s="10" t="s">
        <v>22</v>
      </c>
      <c r="Y1456" s="10" t="s">
        <v>22</v>
      </c>
      <c r="Z1456" s="26" t="s">
        <v>22</v>
      </c>
      <c r="AA1456" s="26" t="s">
        <v>22</v>
      </c>
      <c r="AB1456" s="4" t="s">
        <v>22</v>
      </c>
      <c r="AC1456" s="4" t="s">
        <v>22</v>
      </c>
      <c r="BN1456" s="91"/>
    </row>
    <row r="1457" spans="1:66" ht="31.8" customHeight="1" x14ac:dyDescent="0.3">
      <c r="A1457" s="56">
        <v>17</v>
      </c>
      <c r="B1457" s="36" t="s">
        <v>3719</v>
      </c>
      <c r="C1457" s="36" t="s">
        <v>3401</v>
      </c>
      <c r="D1457" s="36" t="s">
        <v>3182</v>
      </c>
      <c r="E1457" s="36">
        <v>101136119</v>
      </c>
      <c r="F1457" s="35">
        <v>45292</v>
      </c>
      <c r="G1457" s="35">
        <v>46387</v>
      </c>
      <c r="H1457" s="35" t="s">
        <v>2871</v>
      </c>
      <c r="I1457" s="36" t="s">
        <v>3402</v>
      </c>
      <c r="J1457" s="36" t="s">
        <v>3403</v>
      </c>
      <c r="K1457" s="46" t="s">
        <v>3404</v>
      </c>
      <c r="L1457" s="36" t="s">
        <v>128</v>
      </c>
      <c r="M1457" s="102" t="s">
        <v>3405</v>
      </c>
      <c r="N1457" s="36" t="s">
        <v>3406</v>
      </c>
      <c r="O1457" s="36" t="s">
        <v>3400</v>
      </c>
      <c r="P1457" s="36" t="s">
        <v>457</v>
      </c>
      <c r="Q1457" s="97">
        <f>IFERROR(INDEX(BP:BP, MATCH(R1457, BN:BN, 0)), "")</f>
        <v>1</v>
      </c>
      <c r="R1457" s="113" t="s">
        <v>3439</v>
      </c>
      <c r="S1457" s="113" t="s">
        <v>517</v>
      </c>
      <c r="T1457" s="113" t="s">
        <v>3440</v>
      </c>
      <c r="U1457" s="26" t="s">
        <v>22</v>
      </c>
      <c r="V1457" s="36" t="s">
        <v>3542</v>
      </c>
      <c r="W1457" s="26" t="s">
        <v>22</v>
      </c>
      <c r="X1457" s="10" t="s">
        <v>22</v>
      </c>
      <c r="Y1457" s="10" t="s">
        <v>22</v>
      </c>
      <c r="Z1457" s="26" t="s">
        <v>22</v>
      </c>
      <c r="AA1457" s="26" t="s">
        <v>22</v>
      </c>
      <c r="AB1457" s="4" t="s">
        <v>22</v>
      </c>
      <c r="AC1457" s="4" t="s">
        <v>22</v>
      </c>
      <c r="BN1457" s="92"/>
    </row>
    <row r="1458" spans="1:66" ht="31.8" customHeight="1" x14ac:dyDescent="0.3">
      <c r="A1458" s="56">
        <v>17</v>
      </c>
      <c r="B1458" s="36" t="s">
        <v>3719</v>
      </c>
      <c r="C1458" s="36" t="s">
        <v>3401</v>
      </c>
      <c r="D1458" s="36" t="s">
        <v>3182</v>
      </c>
      <c r="E1458" s="36">
        <v>101136119</v>
      </c>
      <c r="F1458" s="35">
        <v>45292</v>
      </c>
      <c r="G1458" s="35">
        <v>46387</v>
      </c>
      <c r="H1458" s="35" t="s">
        <v>2871</v>
      </c>
      <c r="I1458" s="36" t="s">
        <v>3402</v>
      </c>
      <c r="J1458" s="36" t="s">
        <v>3403</v>
      </c>
      <c r="K1458" s="46" t="s">
        <v>3404</v>
      </c>
      <c r="L1458" s="36" t="s">
        <v>128</v>
      </c>
      <c r="M1458" s="102" t="s">
        <v>3405</v>
      </c>
      <c r="N1458" s="36" t="s">
        <v>3406</v>
      </c>
      <c r="O1458" s="36" t="s">
        <v>3400</v>
      </c>
      <c r="P1458" s="36" t="s">
        <v>457</v>
      </c>
      <c r="Q1458" s="97">
        <f>IFERROR(INDEX(BP:BP, MATCH(R1458, BN:BN, 0)), "")</f>
        <v>1</v>
      </c>
      <c r="R1458" s="113" t="s">
        <v>1733</v>
      </c>
      <c r="S1458" s="113" t="s">
        <v>110</v>
      </c>
      <c r="T1458" s="113" t="s">
        <v>3508</v>
      </c>
      <c r="U1458" s="26" t="s">
        <v>22</v>
      </c>
      <c r="V1458" s="36" t="s">
        <v>3542</v>
      </c>
      <c r="W1458" s="26" t="s">
        <v>22</v>
      </c>
      <c r="X1458" s="10" t="s">
        <v>22</v>
      </c>
      <c r="Y1458" s="10" t="s">
        <v>22</v>
      </c>
      <c r="Z1458" s="26" t="s">
        <v>22</v>
      </c>
      <c r="AA1458" s="26" t="s">
        <v>22</v>
      </c>
      <c r="AB1458" s="4" t="s">
        <v>22</v>
      </c>
      <c r="AC1458" s="4" t="s">
        <v>22</v>
      </c>
      <c r="BN1458" s="91"/>
    </row>
    <row r="1459" spans="1:66" ht="31.8" customHeight="1" x14ac:dyDescent="0.3">
      <c r="A1459" s="56">
        <v>17</v>
      </c>
      <c r="B1459" s="36" t="s">
        <v>3719</v>
      </c>
      <c r="C1459" s="36" t="s">
        <v>3401</v>
      </c>
      <c r="D1459" s="36" t="s">
        <v>3182</v>
      </c>
      <c r="E1459" s="36">
        <v>101136119</v>
      </c>
      <c r="F1459" s="35">
        <v>45292</v>
      </c>
      <c r="G1459" s="35">
        <v>46387</v>
      </c>
      <c r="H1459" s="35" t="s">
        <v>2871</v>
      </c>
      <c r="I1459" s="36" t="s">
        <v>3402</v>
      </c>
      <c r="J1459" s="36" t="s">
        <v>3403</v>
      </c>
      <c r="K1459" s="46" t="s">
        <v>3404</v>
      </c>
      <c r="L1459" s="36" t="s">
        <v>128</v>
      </c>
      <c r="M1459" s="102" t="s">
        <v>3405</v>
      </c>
      <c r="N1459" s="36" t="s">
        <v>3406</v>
      </c>
      <c r="O1459" s="36" t="s">
        <v>3400</v>
      </c>
      <c r="P1459" s="36" t="s">
        <v>457</v>
      </c>
      <c r="Q1459" s="97">
        <f>IFERROR(INDEX(BP:BP, MATCH(R1459, BN:BN, 0)), "")</f>
        <v>1</v>
      </c>
      <c r="R1459" s="113" t="s">
        <v>3479</v>
      </c>
      <c r="S1459" s="113" t="s">
        <v>47</v>
      </c>
      <c r="T1459" s="113" t="s">
        <v>3480</v>
      </c>
      <c r="U1459" s="26" t="s">
        <v>22</v>
      </c>
      <c r="V1459" s="36" t="s">
        <v>3542</v>
      </c>
      <c r="W1459" s="26" t="s">
        <v>22</v>
      </c>
      <c r="X1459" s="10" t="s">
        <v>22</v>
      </c>
      <c r="Y1459" s="10" t="s">
        <v>22</v>
      </c>
      <c r="Z1459" s="26" t="s">
        <v>22</v>
      </c>
      <c r="AA1459" s="26" t="s">
        <v>22</v>
      </c>
      <c r="AB1459" s="4" t="s">
        <v>22</v>
      </c>
      <c r="AC1459" s="4" t="s">
        <v>22</v>
      </c>
      <c r="BN1459" s="92"/>
    </row>
    <row r="1460" spans="1:66" ht="31.8" customHeight="1" x14ac:dyDescent="0.3">
      <c r="A1460" s="56">
        <v>17</v>
      </c>
      <c r="B1460" s="36" t="s">
        <v>3719</v>
      </c>
      <c r="C1460" s="36" t="s">
        <v>3401</v>
      </c>
      <c r="D1460" s="36" t="s">
        <v>3182</v>
      </c>
      <c r="E1460" s="36">
        <v>101136119</v>
      </c>
      <c r="F1460" s="35">
        <v>45292</v>
      </c>
      <c r="G1460" s="35">
        <v>46387</v>
      </c>
      <c r="H1460" s="35" t="s">
        <v>2871</v>
      </c>
      <c r="I1460" s="36" t="s">
        <v>3402</v>
      </c>
      <c r="J1460" s="36" t="s">
        <v>3403</v>
      </c>
      <c r="K1460" s="46" t="s">
        <v>3404</v>
      </c>
      <c r="L1460" s="36" t="s">
        <v>128</v>
      </c>
      <c r="M1460" s="102" t="s">
        <v>3405</v>
      </c>
      <c r="N1460" s="36" t="s">
        <v>3406</v>
      </c>
      <c r="O1460" s="36" t="s">
        <v>3400</v>
      </c>
      <c r="P1460" s="36" t="s">
        <v>457</v>
      </c>
      <c r="Q1460" s="97">
        <f>IFERROR(INDEX(BP:BP, MATCH(R1460, BN:BN, 0)), "")</f>
        <v>1</v>
      </c>
      <c r="R1460" s="113" t="s">
        <v>3465</v>
      </c>
      <c r="S1460" s="113" t="s">
        <v>38</v>
      </c>
      <c r="T1460" s="113" t="s">
        <v>3466</v>
      </c>
      <c r="U1460" s="26" t="s">
        <v>22</v>
      </c>
      <c r="V1460" s="36" t="s">
        <v>3542</v>
      </c>
      <c r="W1460" s="26" t="s">
        <v>22</v>
      </c>
      <c r="X1460" s="10" t="s">
        <v>22</v>
      </c>
      <c r="Y1460" s="10" t="s">
        <v>22</v>
      </c>
      <c r="Z1460" s="26" t="s">
        <v>22</v>
      </c>
      <c r="AA1460" s="26" t="s">
        <v>22</v>
      </c>
      <c r="AB1460" s="4" t="s">
        <v>22</v>
      </c>
      <c r="AC1460" s="4" t="s">
        <v>22</v>
      </c>
      <c r="BN1460" s="91"/>
    </row>
    <row r="1461" spans="1:66" ht="31.8" customHeight="1" x14ac:dyDescent="0.3">
      <c r="A1461" s="56">
        <v>17</v>
      </c>
      <c r="B1461" s="36" t="s">
        <v>3719</v>
      </c>
      <c r="C1461" s="36" t="s">
        <v>3401</v>
      </c>
      <c r="D1461" s="36" t="s">
        <v>3182</v>
      </c>
      <c r="E1461" s="36">
        <v>101136119</v>
      </c>
      <c r="F1461" s="35">
        <v>45292</v>
      </c>
      <c r="G1461" s="35">
        <v>46387</v>
      </c>
      <c r="H1461" s="35" t="s">
        <v>2871</v>
      </c>
      <c r="I1461" s="36" t="s">
        <v>3402</v>
      </c>
      <c r="J1461" s="36" t="s">
        <v>3403</v>
      </c>
      <c r="K1461" s="46" t="s">
        <v>3404</v>
      </c>
      <c r="L1461" s="36" t="s">
        <v>128</v>
      </c>
      <c r="M1461" s="102" t="s">
        <v>3405</v>
      </c>
      <c r="N1461" s="36" t="s">
        <v>3406</v>
      </c>
      <c r="O1461" s="36" t="s">
        <v>3400</v>
      </c>
      <c r="P1461" s="36" t="s">
        <v>457</v>
      </c>
      <c r="Q1461" s="97">
        <f>IFERROR(INDEX(BP:BP, MATCH(R1461, BN:BN, 0)), "")</f>
        <v>1</v>
      </c>
      <c r="R1461" s="113" t="s">
        <v>1128</v>
      </c>
      <c r="S1461" s="113" t="s">
        <v>110</v>
      </c>
      <c r="T1461" s="113" t="s">
        <v>3412</v>
      </c>
      <c r="U1461" s="26" t="s">
        <v>22</v>
      </c>
      <c r="V1461" s="36" t="s">
        <v>3542</v>
      </c>
      <c r="W1461" s="26" t="s">
        <v>22</v>
      </c>
      <c r="X1461" s="10" t="s">
        <v>22</v>
      </c>
      <c r="Y1461" s="10" t="s">
        <v>22</v>
      </c>
      <c r="Z1461" s="26" t="s">
        <v>22</v>
      </c>
      <c r="AA1461" s="26" t="s">
        <v>22</v>
      </c>
      <c r="AB1461" s="4" t="s">
        <v>22</v>
      </c>
      <c r="AC1461" s="4" t="s">
        <v>22</v>
      </c>
      <c r="BN1461" s="92"/>
    </row>
    <row r="1462" spans="1:66" ht="31.8" customHeight="1" x14ac:dyDescent="0.3">
      <c r="A1462" s="56">
        <v>17</v>
      </c>
      <c r="B1462" s="36" t="s">
        <v>3719</v>
      </c>
      <c r="C1462" s="36" t="s">
        <v>3401</v>
      </c>
      <c r="D1462" s="36" t="s">
        <v>3182</v>
      </c>
      <c r="E1462" s="36">
        <v>101136119</v>
      </c>
      <c r="F1462" s="35">
        <v>45292</v>
      </c>
      <c r="G1462" s="35">
        <v>46387</v>
      </c>
      <c r="H1462" s="35" t="s">
        <v>2871</v>
      </c>
      <c r="I1462" s="36" t="s">
        <v>3402</v>
      </c>
      <c r="J1462" s="36" t="s">
        <v>3403</v>
      </c>
      <c r="K1462" s="46" t="s">
        <v>3404</v>
      </c>
      <c r="L1462" s="36" t="s">
        <v>128</v>
      </c>
      <c r="M1462" s="102" t="s">
        <v>3405</v>
      </c>
      <c r="N1462" s="36" t="s">
        <v>3406</v>
      </c>
      <c r="O1462" s="36" t="s">
        <v>3400</v>
      </c>
      <c r="P1462" s="36" t="s">
        <v>457</v>
      </c>
      <c r="Q1462" s="97">
        <f>IFERROR(INDEX(BP:BP, MATCH(R1462, BN:BN, 0)), "")</f>
        <v>1</v>
      </c>
      <c r="R1462" s="113" t="s">
        <v>3509</v>
      </c>
      <c r="S1462" s="113" t="s">
        <v>110</v>
      </c>
      <c r="T1462" s="113" t="s">
        <v>3510</v>
      </c>
      <c r="U1462" s="26" t="s">
        <v>22</v>
      </c>
      <c r="V1462" s="36" t="s">
        <v>3542</v>
      </c>
      <c r="W1462" s="26" t="s">
        <v>22</v>
      </c>
      <c r="X1462" s="10" t="s">
        <v>22</v>
      </c>
      <c r="Y1462" s="10" t="s">
        <v>22</v>
      </c>
      <c r="Z1462" s="26" t="s">
        <v>22</v>
      </c>
      <c r="AA1462" s="26" t="s">
        <v>22</v>
      </c>
      <c r="AB1462" s="4" t="s">
        <v>22</v>
      </c>
      <c r="AC1462" s="4" t="s">
        <v>22</v>
      </c>
      <c r="BN1462" s="91"/>
    </row>
    <row r="1463" spans="1:66" ht="31.8" customHeight="1" x14ac:dyDescent="0.3">
      <c r="A1463" s="56">
        <v>17</v>
      </c>
      <c r="B1463" s="36" t="s">
        <v>3719</v>
      </c>
      <c r="C1463" s="36" t="s">
        <v>3401</v>
      </c>
      <c r="D1463" s="36" t="s">
        <v>3182</v>
      </c>
      <c r="E1463" s="36">
        <v>101136119</v>
      </c>
      <c r="F1463" s="35">
        <v>45292</v>
      </c>
      <c r="G1463" s="35">
        <v>46387</v>
      </c>
      <c r="H1463" s="35" t="s">
        <v>2871</v>
      </c>
      <c r="I1463" s="36" t="s">
        <v>3402</v>
      </c>
      <c r="J1463" s="36" t="s">
        <v>3403</v>
      </c>
      <c r="K1463" s="46" t="s">
        <v>3404</v>
      </c>
      <c r="L1463" s="36" t="s">
        <v>128</v>
      </c>
      <c r="M1463" s="102" t="s">
        <v>3405</v>
      </c>
      <c r="N1463" s="36" t="s">
        <v>3406</v>
      </c>
      <c r="O1463" s="36" t="s">
        <v>3400</v>
      </c>
      <c r="P1463" s="36" t="s">
        <v>457</v>
      </c>
      <c r="Q1463" s="97">
        <f>IFERROR(INDEX(BP:BP, MATCH(R1463, BN:BN, 0)), "")</f>
        <v>1</v>
      </c>
      <c r="R1463" s="113" t="s">
        <v>3503</v>
      </c>
      <c r="S1463" s="113" t="s">
        <v>318</v>
      </c>
      <c r="T1463" s="113" t="s">
        <v>3504</v>
      </c>
      <c r="U1463" s="26" t="s">
        <v>22</v>
      </c>
      <c r="V1463" s="36" t="s">
        <v>3542</v>
      </c>
      <c r="W1463" s="26" t="s">
        <v>22</v>
      </c>
      <c r="X1463" s="10" t="s">
        <v>22</v>
      </c>
      <c r="Y1463" s="10" t="s">
        <v>22</v>
      </c>
      <c r="Z1463" s="26" t="s">
        <v>22</v>
      </c>
      <c r="AA1463" s="26" t="s">
        <v>22</v>
      </c>
      <c r="AB1463" s="4" t="s">
        <v>22</v>
      </c>
      <c r="AC1463" s="4" t="s">
        <v>22</v>
      </c>
      <c r="BN1463" s="92"/>
    </row>
    <row r="1464" spans="1:66" ht="31.8" customHeight="1" x14ac:dyDescent="0.3">
      <c r="A1464" s="56">
        <v>17</v>
      </c>
      <c r="B1464" s="36" t="s">
        <v>3719</v>
      </c>
      <c r="C1464" s="36" t="s">
        <v>3401</v>
      </c>
      <c r="D1464" s="36" t="s">
        <v>3182</v>
      </c>
      <c r="E1464" s="36">
        <v>101136119</v>
      </c>
      <c r="F1464" s="35">
        <v>45292</v>
      </c>
      <c r="G1464" s="35">
        <v>46387</v>
      </c>
      <c r="H1464" s="35" t="s">
        <v>2871</v>
      </c>
      <c r="I1464" s="36" t="s">
        <v>3402</v>
      </c>
      <c r="J1464" s="36" t="s">
        <v>3403</v>
      </c>
      <c r="K1464" s="46" t="s">
        <v>3404</v>
      </c>
      <c r="L1464" s="36" t="s">
        <v>128</v>
      </c>
      <c r="M1464" s="102" t="s">
        <v>3405</v>
      </c>
      <c r="N1464" s="36" t="s">
        <v>3406</v>
      </c>
      <c r="O1464" s="36" t="s">
        <v>3400</v>
      </c>
      <c r="P1464" s="36" t="s">
        <v>457</v>
      </c>
      <c r="Q1464" s="97">
        <f>IFERROR(INDEX(BP:BP, MATCH(R1464, BN:BN, 0)), "")</f>
        <v>1</v>
      </c>
      <c r="R1464" s="113" t="s">
        <v>3447</v>
      </c>
      <c r="S1464" s="113" t="s">
        <v>573</v>
      </c>
      <c r="T1464" s="113" t="s">
        <v>3448</v>
      </c>
      <c r="U1464" s="26" t="s">
        <v>22</v>
      </c>
      <c r="V1464" s="36" t="s">
        <v>3542</v>
      </c>
      <c r="W1464" s="26" t="s">
        <v>22</v>
      </c>
      <c r="X1464" s="10" t="s">
        <v>22</v>
      </c>
      <c r="Y1464" s="10" t="s">
        <v>22</v>
      </c>
      <c r="Z1464" s="26" t="s">
        <v>22</v>
      </c>
      <c r="AA1464" s="26" t="s">
        <v>22</v>
      </c>
      <c r="AB1464" s="4" t="s">
        <v>22</v>
      </c>
      <c r="AC1464" s="4" t="s">
        <v>22</v>
      </c>
      <c r="BN1464" s="91"/>
    </row>
    <row r="1465" spans="1:66" ht="31.8" customHeight="1" x14ac:dyDescent="0.3">
      <c r="A1465" s="56">
        <v>17</v>
      </c>
      <c r="B1465" s="36" t="s">
        <v>3719</v>
      </c>
      <c r="C1465" s="36" t="s">
        <v>3401</v>
      </c>
      <c r="D1465" s="36" t="s">
        <v>3182</v>
      </c>
      <c r="E1465" s="36">
        <v>101136119</v>
      </c>
      <c r="F1465" s="35">
        <v>45292</v>
      </c>
      <c r="G1465" s="35">
        <v>46387</v>
      </c>
      <c r="H1465" s="35" t="s">
        <v>2871</v>
      </c>
      <c r="I1465" s="36" t="s">
        <v>3402</v>
      </c>
      <c r="J1465" s="36" t="s">
        <v>3403</v>
      </c>
      <c r="K1465" s="46" t="s">
        <v>3404</v>
      </c>
      <c r="L1465" s="36" t="s">
        <v>128</v>
      </c>
      <c r="M1465" s="102" t="s">
        <v>3405</v>
      </c>
      <c r="N1465" s="36" t="s">
        <v>3406</v>
      </c>
      <c r="O1465" s="36" t="s">
        <v>3400</v>
      </c>
      <c r="P1465" s="36" t="s">
        <v>457</v>
      </c>
      <c r="Q1465" s="97">
        <f>IFERROR(INDEX(BP:BP, MATCH(R1465, BN:BN, 0)), "")</f>
        <v>1</v>
      </c>
      <c r="R1465" s="113" t="s">
        <v>3532</v>
      </c>
      <c r="S1465" s="113" t="s">
        <v>132</v>
      </c>
      <c r="T1465" s="113" t="s">
        <v>2970</v>
      </c>
      <c r="U1465" s="26" t="s">
        <v>22</v>
      </c>
      <c r="V1465" s="36" t="s">
        <v>3542</v>
      </c>
      <c r="W1465" s="26" t="s">
        <v>22</v>
      </c>
      <c r="X1465" s="10" t="s">
        <v>22</v>
      </c>
      <c r="Y1465" s="10" t="s">
        <v>22</v>
      </c>
      <c r="Z1465" s="26" t="s">
        <v>22</v>
      </c>
      <c r="AA1465" s="26" t="s">
        <v>22</v>
      </c>
      <c r="AB1465" s="4" t="s">
        <v>22</v>
      </c>
      <c r="AC1465" s="4" t="s">
        <v>22</v>
      </c>
      <c r="BN1465" s="92"/>
    </row>
    <row r="1466" spans="1:66" ht="31.8" customHeight="1" x14ac:dyDescent="0.3">
      <c r="A1466" s="56">
        <v>17</v>
      </c>
      <c r="B1466" s="36" t="s">
        <v>3719</v>
      </c>
      <c r="C1466" s="36" t="s">
        <v>3401</v>
      </c>
      <c r="D1466" s="36" t="s">
        <v>3182</v>
      </c>
      <c r="E1466" s="36">
        <v>101136119</v>
      </c>
      <c r="F1466" s="35">
        <v>45292</v>
      </c>
      <c r="G1466" s="35">
        <v>46387</v>
      </c>
      <c r="H1466" s="35" t="s">
        <v>2871</v>
      </c>
      <c r="I1466" s="36" t="s">
        <v>3402</v>
      </c>
      <c r="J1466" s="36" t="s">
        <v>3403</v>
      </c>
      <c r="K1466" s="46" t="s">
        <v>3404</v>
      </c>
      <c r="L1466" s="36" t="s">
        <v>128</v>
      </c>
      <c r="M1466" s="102" t="s">
        <v>3405</v>
      </c>
      <c r="N1466" s="36" t="s">
        <v>3406</v>
      </c>
      <c r="O1466" s="36" t="s">
        <v>3400</v>
      </c>
      <c r="P1466" s="36" t="s">
        <v>457</v>
      </c>
      <c r="Q1466" s="97">
        <f>IFERROR(INDEX(BP:BP, MATCH(R1466, BN:BN, 0)), "")</f>
        <v>1</v>
      </c>
      <c r="R1466" s="113" t="s">
        <v>3408</v>
      </c>
      <c r="S1466" s="113" t="s">
        <v>61</v>
      </c>
      <c r="T1466" s="113" t="s">
        <v>3409</v>
      </c>
      <c r="U1466" s="26" t="s">
        <v>22</v>
      </c>
      <c r="V1466" s="36" t="s">
        <v>3542</v>
      </c>
      <c r="W1466" s="26" t="s">
        <v>22</v>
      </c>
      <c r="X1466" s="10" t="s">
        <v>22</v>
      </c>
      <c r="Y1466" s="10" t="s">
        <v>22</v>
      </c>
      <c r="Z1466" s="26" t="s">
        <v>22</v>
      </c>
      <c r="AA1466" s="26" t="s">
        <v>22</v>
      </c>
      <c r="AB1466" s="4" t="s">
        <v>22</v>
      </c>
      <c r="AC1466" s="4" t="s">
        <v>22</v>
      </c>
      <c r="BN1466" s="91"/>
    </row>
    <row r="1467" spans="1:66" ht="31.8" customHeight="1" x14ac:dyDescent="0.3">
      <c r="A1467" s="56">
        <v>17</v>
      </c>
      <c r="B1467" s="36" t="s">
        <v>3719</v>
      </c>
      <c r="C1467" s="36" t="s">
        <v>3401</v>
      </c>
      <c r="D1467" s="36" t="s">
        <v>3182</v>
      </c>
      <c r="E1467" s="36">
        <v>101136119</v>
      </c>
      <c r="F1467" s="35">
        <v>45292</v>
      </c>
      <c r="G1467" s="35">
        <v>46387</v>
      </c>
      <c r="H1467" s="35" t="s">
        <v>2871</v>
      </c>
      <c r="I1467" s="36" t="s">
        <v>3402</v>
      </c>
      <c r="J1467" s="36" t="s">
        <v>3403</v>
      </c>
      <c r="K1467" s="46" t="s">
        <v>3404</v>
      </c>
      <c r="L1467" s="36" t="s">
        <v>128</v>
      </c>
      <c r="M1467" s="102" t="s">
        <v>3405</v>
      </c>
      <c r="N1467" s="36" t="s">
        <v>3406</v>
      </c>
      <c r="O1467" s="36" t="s">
        <v>3400</v>
      </c>
      <c r="P1467" s="36" t="s">
        <v>457</v>
      </c>
      <c r="Q1467" s="97">
        <f>IFERROR(INDEX(BP:BP, MATCH(R1467, BN:BN, 0)), "")</f>
        <v>1</v>
      </c>
      <c r="R1467" s="113" t="s">
        <v>3527</v>
      </c>
      <c r="S1467" s="113" t="s">
        <v>132</v>
      </c>
      <c r="T1467" s="113" t="s">
        <v>3528</v>
      </c>
      <c r="U1467" s="26" t="s">
        <v>22</v>
      </c>
      <c r="V1467" s="36" t="s">
        <v>3542</v>
      </c>
      <c r="W1467" s="26" t="s">
        <v>22</v>
      </c>
      <c r="X1467" s="10" t="s">
        <v>22</v>
      </c>
      <c r="Y1467" s="10" t="s">
        <v>22</v>
      </c>
      <c r="Z1467" s="26" t="s">
        <v>22</v>
      </c>
      <c r="AA1467" s="26" t="s">
        <v>22</v>
      </c>
      <c r="AB1467" s="4" t="s">
        <v>22</v>
      </c>
      <c r="AC1467" s="4" t="s">
        <v>22</v>
      </c>
      <c r="BN1467" s="92"/>
    </row>
    <row r="1468" spans="1:66" ht="31.8" customHeight="1" x14ac:dyDescent="0.3">
      <c r="A1468" s="56">
        <v>17</v>
      </c>
      <c r="B1468" s="36" t="s">
        <v>3719</v>
      </c>
      <c r="C1468" s="36" t="s">
        <v>3401</v>
      </c>
      <c r="D1468" s="36" t="s">
        <v>3182</v>
      </c>
      <c r="E1468" s="36">
        <v>101136119</v>
      </c>
      <c r="F1468" s="35">
        <v>45292</v>
      </c>
      <c r="G1468" s="35">
        <v>46387</v>
      </c>
      <c r="H1468" s="35" t="s">
        <v>2871</v>
      </c>
      <c r="I1468" s="36" t="s">
        <v>3402</v>
      </c>
      <c r="J1468" s="36" t="s">
        <v>3403</v>
      </c>
      <c r="K1468" s="46" t="s">
        <v>3404</v>
      </c>
      <c r="L1468" s="36" t="s">
        <v>128</v>
      </c>
      <c r="M1468" s="102" t="s">
        <v>3405</v>
      </c>
      <c r="N1468" s="36" t="s">
        <v>3406</v>
      </c>
      <c r="O1468" s="36" t="s">
        <v>3400</v>
      </c>
      <c r="P1468" s="36" t="s">
        <v>689</v>
      </c>
      <c r="Q1468" s="97">
        <f>IFERROR(INDEX(BP:BP, MATCH(R1468, BN:BN, 0)), "")</f>
        <v>1</v>
      </c>
      <c r="R1468" s="113" t="s">
        <v>3499</v>
      </c>
      <c r="S1468" s="113" t="s">
        <v>318</v>
      </c>
      <c r="T1468" s="113" t="s">
        <v>3496</v>
      </c>
      <c r="U1468" s="26" t="s">
        <v>22</v>
      </c>
      <c r="V1468" s="36" t="s">
        <v>3542</v>
      </c>
      <c r="W1468" s="26" t="s">
        <v>22</v>
      </c>
      <c r="X1468" s="10" t="s">
        <v>22</v>
      </c>
      <c r="Y1468" s="10" t="s">
        <v>22</v>
      </c>
      <c r="Z1468" s="26" t="s">
        <v>22</v>
      </c>
      <c r="AA1468" s="26" t="s">
        <v>22</v>
      </c>
      <c r="AB1468" s="4" t="s">
        <v>22</v>
      </c>
      <c r="AC1468" s="4" t="s">
        <v>22</v>
      </c>
      <c r="BN1468" s="91"/>
    </row>
    <row r="1469" spans="1:66" ht="31.8" customHeight="1" x14ac:dyDescent="0.3">
      <c r="A1469" s="56">
        <v>17</v>
      </c>
      <c r="B1469" s="36" t="s">
        <v>3719</v>
      </c>
      <c r="C1469" s="36" t="s">
        <v>3401</v>
      </c>
      <c r="D1469" s="36" t="s">
        <v>3182</v>
      </c>
      <c r="E1469" s="36">
        <v>101136119</v>
      </c>
      <c r="F1469" s="35">
        <v>45292</v>
      </c>
      <c r="G1469" s="35">
        <v>46387</v>
      </c>
      <c r="H1469" s="35" t="s">
        <v>2871</v>
      </c>
      <c r="I1469" s="36" t="s">
        <v>3402</v>
      </c>
      <c r="J1469" s="36" t="s">
        <v>3403</v>
      </c>
      <c r="K1469" s="46" t="s">
        <v>3404</v>
      </c>
      <c r="L1469" s="36" t="s">
        <v>128</v>
      </c>
      <c r="M1469" s="102" t="s">
        <v>3405</v>
      </c>
      <c r="N1469" s="36" t="s">
        <v>3406</v>
      </c>
      <c r="O1469" s="36" t="s">
        <v>3400</v>
      </c>
      <c r="P1469" s="36" t="s">
        <v>689</v>
      </c>
      <c r="Q1469" s="97">
        <f>IFERROR(INDEX(BP:BP, MATCH(R1469, BN:BN, 0)), "")</f>
        <v>1</v>
      </c>
      <c r="R1469" s="36" t="s">
        <v>3495</v>
      </c>
      <c r="S1469" s="36" t="s">
        <v>318</v>
      </c>
      <c r="T1469" s="36" t="s">
        <v>3496</v>
      </c>
      <c r="U1469" s="26" t="s">
        <v>22</v>
      </c>
      <c r="V1469" s="36" t="s">
        <v>3542</v>
      </c>
      <c r="W1469" s="26" t="s">
        <v>22</v>
      </c>
      <c r="X1469" s="10" t="s">
        <v>22</v>
      </c>
      <c r="Y1469" s="10" t="s">
        <v>22</v>
      </c>
      <c r="Z1469" s="26" t="s">
        <v>22</v>
      </c>
      <c r="AA1469" s="26" t="s">
        <v>22</v>
      </c>
      <c r="AB1469" s="4" t="s">
        <v>22</v>
      </c>
      <c r="AC1469" s="4" t="s">
        <v>22</v>
      </c>
      <c r="BN1469" s="1"/>
    </row>
    <row r="1470" spans="1:66" ht="31.8" customHeight="1" x14ac:dyDescent="0.3">
      <c r="A1470" s="56">
        <v>17</v>
      </c>
      <c r="B1470" s="36" t="s">
        <v>3719</v>
      </c>
      <c r="C1470" s="36" t="s">
        <v>3401</v>
      </c>
      <c r="D1470" s="36" t="s">
        <v>3182</v>
      </c>
      <c r="E1470" s="36">
        <v>101136119</v>
      </c>
      <c r="F1470" s="35">
        <v>45292</v>
      </c>
      <c r="G1470" s="35">
        <v>46387</v>
      </c>
      <c r="H1470" s="35" t="s">
        <v>2871</v>
      </c>
      <c r="I1470" s="36" t="s">
        <v>3402</v>
      </c>
      <c r="J1470" s="36" t="s">
        <v>3403</v>
      </c>
      <c r="K1470" s="46" t="s">
        <v>3404</v>
      </c>
      <c r="L1470" s="36" t="s">
        <v>128</v>
      </c>
      <c r="M1470" s="102" t="s">
        <v>3405</v>
      </c>
      <c r="N1470" s="36" t="s">
        <v>3406</v>
      </c>
      <c r="O1470" s="36" t="s">
        <v>3400</v>
      </c>
      <c r="P1470" s="36" t="s">
        <v>457</v>
      </c>
      <c r="Q1470" s="97">
        <f>IFERROR(INDEX(BP:BP, MATCH(R1470, BN:BN, 0)), "")</f>
        <v>1</v>
      </c>
      <c r="R1470" s="36" t="s">
        <v>3516</v>
      </c>
      <c r="S1470" s="36" t="s">
        <v>701</v>
      </c>
      <c r="T1470" s="36" t="s">
        <v>2970</v>
      </c>
      <c r="U1470" s="26" t="s">
        <v>22</v>
      </c>
      <c r="V1470" s="36" t="s">
        <v>3542</v>
      </c>
      <c r="W1470" s="26" t="s">
        <v>22</v>
      </c>
      <c r="X1470" s="10" t="s">
        <v>22</v>
      </c>
      <c r="Y1470" s="10" t="s">
        <v>22</v>
      </c>
      <c r="Z1470" s="26" t="s">
        <v>22</v>
      </c>
      <c r="AA1470" s="26" t="s">
        <v>22</v>
      </c>
      <c r="AB1470" s="4" t="s">
        <v>22</v>
      </c>
      <c r="AC1470" s="4" t="s">
        <v>22</v>
      </c>
      <c r="BN1470" s="93"/>
    </row>
    <row r="1471" spans="1:66" ht="31.8" customHeight="1" x14ac:dyDescent="0.3">
      <c r="A1471" s="56">
        <v>17</v>
      </c>
      <c r="B1471" s="36" t="s">
        <v>3719</v>
      </c>
      <c r="C1471" s="36" t="s">
        <v>3401</v>
      </c>
      <c r="D1471" s="36" t="s">
        <v>3182</v>
      </c>
      <c r="E1471" s="36">
        <v>101136119</v>
      </c>
      <c r="F1471" s="35">
        <v>45292</v>
      </c>
      <c r="G1471" s="35">
        <v>46387</v>
      </c>
      <c r="H1471" s="35" t="s">
        <v>2871</v>
      </c>
      <c r="I1471" s="36" t="s">
        <v>3402</v>
      </c>
      <c r="J1471" s="36" t="s">
        <v>3403</v>
      </c>
      <c r="K1471" s="46" t="s">
        <v>3404</v>
      </c>
      <c r="L1471" s="36" t="s">
        <v>128</v>
      </c>
      <c r="M1471" s="102" t="s">
        <v>3405</v>
      </c>
      <c r="N1471" s="36" t="s">
        <v>3406</v>
      </c>
      <c r="O1471" s="36" t="s">
        <v>3400</v>
      </c>
      <c r="P1471" s="36" t="s">
        <v>457</v>
      </c>
      <c r="Q1471" s="97">
        <f>IFERROR(INDEX(BP:BP, MATCH(R1471, BN:BN, 0)), "")</f>
        <v>1</v>
      </c>
      <c r="R1471" s="113" t="s">
        <v>3535</v>
      </c>
      <c r="S1471" s="113" t="s">
        <v>701</v>
      </c>
      <c r="T1471" s="113" t="s">
        <v>3536</v>
      </c>
      <c r="U1471" s="26" t="s">
        <v>22</v>
      </c>
      <c r="V1471" s="36" t="s">
        <v>3542</v>
      </c>
      <c r="W1471" s="26" t="s">
        <v>22</v>
      </c>
      <c r="X1471" s="10" t="s">
        <v>22</v>
      </c>
      <c r="Y1471" s="10" t="s">
        <v>22</v>
      </c>
      <c r="Z1471" s="26" t="s">
        <v>22</v>
      </c>
      <c r="AA1471" s="26" t="s">
        <v>22</v>
      </c>
      <c r="AB1471" s="4" t="s">
        <v>22</v>
      </c>
      <c r="AC1471" s="4" t="s">
        <v>22</v>
      </c>
      <c r="BN1471" s="92"/>
    </row>
    <row r="1472" spans="1:66" ht="31.8" customHeight="1" x14ac:dyDescent="0.3">
      <c r="A1472" s="56">
        <v>17</v>
      </c>
      <c r="B1472" s="36" t="s">
        <v>3719</v>
      </c>
      <c r="C1472" s="36" t="s">
        <v>3401</v>
      </c>
      <c r="D1472" s="36" t="s">
        <v>3182</v>
      </c>
      <c r="E1472" s="36">
        <v>101136119</v>
      </c>
      <c r="F1472" s="35">
        <v>45292</v>
      </c>
      <c r="G1472" s="35">
        <v>46387</v>
      </c>
      <c r="H1472" s="35" t="s">
        <v>2871</v>
      </c>
      <c r="I1472" s="36" t="s">
        <v>3402</v>
      </c>
      <c r="J1472" s="36" t="s">
        <v>3403</v>
      </c>
      <c r="K1472" s="46" t="s">
        <v>3404</v>
      </c>
      <c r="L1472" s="36" t="s">
        <v>128</v>
      </c>
      <c r="M1472" s="102" t="s">
        <v>3405</v>
      </c>
      <c r="N1472" s="36" t="s">
        <v>3406</v>
      </c>
      <c r="O1472" s="36" t="s">
        <v>3400</v>
      </c>
      <c r="P1472" s="36" t="s">
        <v>457</v>
      </c>
      <c r="Q1472" s="97">
        <f>IFERROR(INDEX(BP:BP, MATCH(R1472, BN:BN, 0)), "")</f>
        <v>1</v>
      </c>
      <c r="R1472" s="113" t="s">
        <v>2742</v>
      </c>
      <c r="S1472" s="113" t="s">
        <v>573</v>
      </c>
      <c r="T1472" s="113" t="s">
        <v>3449</v>
      </c>
      <c r="U1472" s="26" t="s">
        <v>22</v>
      </c>
      <c r="V1472" s="36" t="s">
        <v>3542</v>
      </c>
      <c r="W1472" s="26" t="s">
        <v>22</v>
      </c>
      <c r="X1472" s="10" t="s">
        <v>22</v>
      </c>
      <c r="Y1472" s="10" t="s">
        <v>22</v>
      </c>
      <c r="Z1472" s="26" t="s">
        <v>22</v>
      </c>
      <c r="AA1472" s="26" t="s">
        <v>22</v>
      </c>
      <c r="AB1472" s="4" t="s">
        <v>22</v>
      </c>
      <c r="AC1472" s="4" t="s">
        <v>22</v>
      </c>
      <c r="BN1472" s="91"/>
    </row>
    <row r="1473" spans="1:66" ht="31.8" customHeight="1" x14ac:dyDescent="0.3">
      <c r="A1473" s="56">
        <v>17</v>
      </c>
      <c r="B1473" s="36" t="s">
        <v>3719</v>
      </c>
      <c r="C1473" s="36" t="s">
        <v>3401</v>
      </c>
      <c r="D1473" s="36" t="s">
        <v>3182</v>
      </c>
      <c r="E1473" s="36">
        <v>101136119</v>
      </c>
      <c r="F1473" s="35">
        <v>45292</v>
      </c>
      <c r="G1473" s="35">
        <v>46387</v>
      </c>
      <c r="H1473" s="35" t="s">
        <v>2871</v>
      </c>
      <c r="I1473" s="36" t="s">
        <v>3402</v>
      </c>
      <c r="J1473" s="36" t="s">
        <v>3403</v>
      </c>
      <c r="K1473" s="46" t="s">
        <v>3404</v>
      </c>
      <c r="L1473" s="36" t="s">
        <v>128</v>
      </c>
      <c r="M1473" s="102" t="s">
        <v>3405</v>
      </c>
      <c r="N1473" s="36" t="s">
        <v>3406</v>
      </c>
      <c r="O1473" s="36" t="s">
        <v>3400</v>
      </c>
      <c r="P1473" s="36" t="s">
        <v>457</v>
      </c>
      <c r="Q1473" s="97">
        <f>IFERROR(INDEX(BP:BP, MATCH(R1473, BN:BN, 0)), "")</f>
        <v>1</v>
      </c>
      <c r="R1473" s="113" t="s">
        <v>3417</v>
      </c>
      <c r="S1473" s="113" t="s">
        <v>47</v>
      </c>
      <c r="T1473" s="113" t="s">
        <v>3418</v>
      </c>
      <c r="U1473" s="26" t="s">
        <v>22</v>
      </c>
      <c r="V1473" s="36" t="s">
        <v>3542</v>
      </c>
      <c r="W1473" s="26" t="s">
        <v>22</v>
      </c>
      <c r="X1473" s="10" t="s">
        <v>22</v>
      </c>
      <c r="Y1473" s="10" t="s">
        <v>22</v>
      </c>
      <c r="Z1473" s="26" t="s">
        <v>22</v>
      </c>
      <c r="AA1473" s="26" t="s">
        <v>22</v>
      </c>
      <c r="AB1473" s="4" t="s">
        <v>22</v>
      </c>
      <c r="AC1473" s="4" t="s">
        <v>22</v>
      </c>
      <c r="BN1473" s="92"/>
    </row>
    <row r="1474" spans="1:66" ht="31.8" customHeight="1" x14ac:dyDescent="0.3">
      <c r="A1474" s="56">
        <v>17</v>
      </c>
      <c r="B1474" s="36" t="s">
        <v>3719</v>
      </c>
      <c r="C1474" s="36" t="s">
        <v>3401</v>
      </c>
      <c r="D1474" s="36" t="s">
        <v>3182</v>
      </c>
      <c r="E1474" s="36">
        <v>101136119</v>
      </c>
      <c r="F1474" s="35">
        <v>45292</v>
      </c>
      <c r="G1474" s="35">
        <v>46387</v>
      </c>
      <c r="H1474" s="35" t="s">
        <v>2871</v>
      </c>
      <c r="I1474" s="36" t="s">
        <v>3402</v>
      </c>
      <c r="J1474" s="36" t="s">
        <v>3403</v>
      </c>
      <c r="K1474" s="46" t="s">
        <v>3404</v>
      </c>
      <c r="L1474" s="36" t="s">
        <v>128</v>
      </c>
      <c r="M1474" s="102" t="s">
        <v>3405</v>
      </c>
      <c r="N1474" s="36" t="s">
        <v>3406</v>
      </c>
      <c r="O1474" s="36" t="s">
        <v>3400</v>
      </c>
      <c r="P1474" s="36" t="s">
        <v>457</v>
      </c>
      <c r="Q1474" s="97">
        <f>IFERROR(INDEX(BP:BP, MATCH(R1474, BN:BN, 0)), "")</f>
        <v>1</v>
      </c>
      <c r="R1474" s="113" t="s">
        <v>3523</v>
      </c>
      <c r="S1474" s="113" t="s">
        <v>316</v>
      </c>
      <c r="T1474" s="113" t="s">
        <v>3524</v>
      </c>
      <c r="U1474" s="26" t="s">
        <v>22</v>
      </c>
      <c r="V1474" s="36" t="s">
        <v>3542</v>
      </c>
      <c r="W1474" s="26" t="s">
        <v>22</v>
      </c>
      <c r="X1474" s="10" t="s">
        <v>22</v>
      </c>
      <c r="Y1474" s="10" t="s">
        <v>22</v>
      </c>
      <c r="Z1474" s="26" t="s">
        <v>22</v>
      </c>
      <c r="AA1474" s="26" t="s">
        <v>22</v>
      </c>
      <c r="AB1474" s="4" t="s">
        <v>22</v>
      </c>
      <c r="AC1474" s="4" t="s">
        <v>22</v>
      </c>
      <c r="BN1474" s="91"/>
    </row>
    <row r="1475" spans="1:66" ht="31.8" customHeight="1" x14ac:dyDescent="0.3">
      <c r="A1475" s="56">
        <v>17</v>
      </c>
      <c r="B1475" s="36" t="s">
        <v>3719</v>
      </c>
      <c r="C1475" s="36" t="s">
        <v>3401</v>
      </c>
      <c r="D1475" s="36" t="s">
        <v>3182</v>
      </c>
      <c r="E1475" s="36">
        <v>101136119</v>
      </c>
      <c r="F1475" s="35">
        <v>45292</v>
      </c>
      <c r="G1475" s="35">
        <v>46387</v>
      </c>
      <c r="H1475" s="35" t="s">
        <v>2871</v>
      </c>
      <c r="I1475" s="36" t="s">
        <v>3402</v>
      </c>
      <c r="J1475" s="36" t="s">
        <v>3403</v>
      </c>
      <c r="K1475" s="46" t="s">
        <v>3404</v>
      </c>
      <c r="L1475" s="36" t="s">
        <v>128</v>
      </c>
      <c r="M1475" s="102" t="s">
        <v>3405</v>
      </c>
      <c r="N1475" s="36" t="s">
        <v>3406</v>
      </c>
      <c r="O1475" s="36" t="s">
        <v>3400</v>
      </c>
      <c r="P1475" s="36" t="s">
        <v>457</v>
      </c>
      <c r="Q1475" s="97">
        <f>IFERROR(INDEX(BP:BP, MATCH(R1475, BN:BN, 0)), "")</f>
        <v>1</v>
      </c>
      <c r="R1475" s="113" t="s">
        <v>402</v>
      </c>
      <c r="S1475" s="113" t="s">
        <v>61</v>
      </c>
      <c r="T1475" s="113" t="s">
        <v>3432</v>
      </c>
      <c r="U1475" s="26" t="s">
        <v>22</v>
      </c>
      <c r="V1475" s="36" t="s">
        <v>3542</v>
      </c>
      <c r="W1475" s="26" t="s">
        <v>22</v>
      </c>
      <c r="X1475" s="10" t="s">
        <v>22</v>
      </c>
      <c r="Y1475" s="10" t="s">
        <v>22</v>
      </c>
      <c r="Z1475" s="26" t="s">
        <v>22</v>
      </c>
      <c r="AA1475" s="26" t="s">
        <v>22</v>
      </c>
      <c r="AB1475" s="4" t="s">
        <v>22</v>
      </c>
      <c r="AC1475" s="4" t="s">
        <v>22</v>
      </c>
      <c r="BN1475" s="92"/>
    </row>
    <row r="1476" spans="1:66" ht="31.8" customHeight="1" x14ac:dyDescent="0.3">
      <c r="A1476" s="56">
        <v>17</v>
      </c>
      <c r="B1476" s="36" t="s">
        <v>3719</v>
      </c>
      <c r="C1476" s="36" t="s">
        <v>3401</v>
      </c>
      <c r="D1476" s="36" t="s">
        <v>3182</v>
      </c>
      <c r="E1476" s="36">
        <v>101136119</v>
      </c>
      <c r="F1476" s="35">
        <v>45292</v>
      </c>
      <c r="G1476" s="35">
        <v>46387</v>
      </c>
      <c r="H1476" s="35" t="s">
        <v>2871</v>
      </c>
      <c r="I1476" s="36" t="s">
        <v>3402</v>
      </c>
      <c r="J1476" s="36" t="s">
        <v>3403</v>
      </c>
      <c r="K1476" s="46" t="s">
        <v>3404</v>
      </c>
      <c r="L1476" s="36" t="s">
        <v>128</v>
      </c>
      <c r="M1476" s="102" t="s">
        <v>3405</v>
      </c>
      <c r="N1476" s="36" t="s">
        <v>3406</v>
      </c>
      <c r="O1476" s="36" t="s">
        <v>3400</v>
      </c>
      <c r="P1476" s="36" t="s">
        <v>457</v>
      </c>
      <c r="Q1476" s="97">
        <f>IFERROR(INDEX(BP:BP, MATCH(R1476, BN:BN, 0)), "")</f>
        <v>1</v>
      </c>
      <c r="R1476" s="113" t="s">
        <v>3467</v>
      </c>
      <c r="S1476" s="113" t="s">
        <v>38</v>
      </c>
      <c r="T1476" s="113" t="s">
        <v>3468</v>
      </c>
      <c r="U1476" s="26" t="s">
        <v>22</v>
      </c>
      <c r="V1476" s="36" t="s">
        <v>3542</v>
      </c>
      <c r="W1476" s="26" t="s">
        <v>22</v>
      </c>
      <c r="X1476" s="10" t="s">
        <v>22</v>
      </c>
      <c r="Y1476" s="10" t="s">
        <v>22</v>
      </c>
      <c r="Z1476" s="26" t="s">
        <v>22</v>
      </c>
      <c r="AA1476" s="26" t="s">
        <v>22</v>
      </c>
      <c r="AB1476" s="4" t="s">
        <v>22</v>
      </c>
      <c r="AC1476" s="4" t="s">
        <v>22</v>
      </c>
      <c r="BN1476" s="91"/>
    </row>
    <row r="1477" spans="1:66" ht="31.8" customHeight="1" x14ac:dyDescent="0.3">
      <c r="A1477" s="56">
        <v>17</v>
      </c>
      <c r="B1477" s="36" t="s">
        <v>3719</v>
      </c>
      <c r="C1477" s="36" t="s">
        <v>3401</v>
      </c>
      <c r="D1477" s="36" t="s">
        <v>3182</v>
      </c>
      <c r="E1477" s="36">
        <v>101136119</v>
      </c>
      <c r="F1477" s="35">
        <v>45292</v>
      </c>
      <c r="G1477" s="35">
        <v>46387</v>
      </c>
      <c r="H1477" s="35" t="s">
        <v>2871</v>
      </c>
      <c r="I1477" s="36" t="s">
        <v>3402</v>
      </c>
      <c r="J1477" s="36" t="s">
        <v>3403</v>
      </c>
      <c r="K1477" s="46" t="s">
        <v>3404</v>
      </c>
      <c r="L1477" s="36" t="s">
        <v>128</v>
      </c>
      <c r="M1477" s="102" t="s">
        <v>3405</v>
      </c>
      <c r="N1477" s="36" t="s">
        <v>3406</v>
      </c>
      <c r="O1477" s="36" t="s">
        <v>3400</v>
      </c>
      <c r="P1477" s="36" t="s">
        <v>457</v>
      </c>
      <c r="Q1477" s="97">
        <f>IFERROR(INDEX(BP:BP, MATCH(R1477, BN:BN, 0)), "")</f>
        <v>1</v>
      </c>
      <c r="R1477" s="113" t="s">
        <v>3441</v>
      </c>
      <c r="S1477" s="113" t="s">
        <v>517</v>
      </c>
      <c r="T1477" s="113" t="s">
        <v>3442</v>
      </c>
      <c r="U1477" s="26" t="s">
        <v>22</v>
      </c>
      <c r="V1477" s="36" t="s">
        <v>3542</v>
      </c>
      <c r="W1477" s="26" t="s">
        <v>22</v>
      </c>
      <c r="X1477" s="10" t="s">
        <v>22</v>
      </c>
      <c r="Y1477" s="10" t="s">
        <v>22</v>
      </c>
      <c r="Z1477" s="26" t="s">
        <v>22</v>
      </c>
      <c r="AA1477" s="26" t="s">
        <v>22</v>
      </c>
      <c r="AB1477" s="4" t="s">
        <v>22</v>
      </c>
      <c r="AC1477" s="4" t="s">
        <v>22</v>
      </c>
      <c r="BN1477" s="92"/>
    </row>
    <row r="1478" spans="1:66" ht="31.8" customHeight="1" x14ac:dyDescent="0.3">
      <c r="A1478" s="84">
        <v>17</v>
      </c>
      <c r="B1478" s="1" t="s">
        <v>3784</v>
      </c>
      <c r="C1478" s="1" t="s">
        <v>3795</v>
      </c>
      <c r="D1478" s="1" t="s">
        <v>3742</v>
      </c>
      <c r="E1478" s="1">
        <v>101146936</v>
      </c>
      <c r="F1478" s="21">
        <v>45474</v>
      </c>
      <c r="G1478" s="21">
        <v>46752</v>
      </c>
      <c r="H1478" s="21" t="s">
        <v>2871</v>
      </c>
      <c r="I1478" s="1" t="s">
        <v>3661</v>
      </c>
      <c r="J1478" s="1" t="s">
        <v>3797</v>
      </c>
      <c r="K1478" s="1" t="s">
        <v>3800</v>
      </c>
      <c r="L1478" s="1" t="s">
        <v>128</v>
      </c>
      <c r="M1478" s="102" t="s">
        <v>3799</v>
      </c>
      <c r="N1478" s="1" t="s">
        <v>3764</v>
      </c>
      <c r="O1478" s="1" t="s">
        <v>3796</v>
      </c>
      <c r="P1478" s="1" t="s">
        <v>457</v>
      </c>
      <c r="Q1478" s="97">
        <f>IFERROR(INDEX(BP:BP, MATCH(R1478, BN:BN, 0)), "")</f>
        <v>1</v>
      </c>
      <c r="R1478" s="112" t="s">
        <v>3806</v>
      </c>
      <c r="S1478" s="112" t="s">
        <v>61</v>
      </c>
      <c r="T1478" t="s">
        <v>3807</v>
      </c>
      <c r="U1478" s="26" t="s">
        <v>22</v>
      </c>
      <c r="V1478" s="1" t="s">
        <v>22</v>
      </c>
      <c r="W1478" s="26" t="s">
        <v>22</v>
      </c>
      <c r="X1478" s="10" t="s">
        <v>22</v>
      </c>
      <c r="Y1478" s="10" t="s">
        <v>22</v>
      </c>
      <c r="Z1478" s="26" t="s">
        <v>22</v>
      </c>
      <c r="AA1478" s="26" t="s">
        <v>22</v>
      </c>
      <c r="AB1478" s="4" t="s">
        <v>22</v>
      </c>
      <c r="AC1478" s="4" t="s">
        <v>22</v>
      </c>
      <c r="BN1478" s="91"/>
    </row>
    <row r="1479" spans="1:66" ht="31.8" customHeight="1" x14ac:dyDescent="0.3">
      <c r="A1479" s="84">
        <v>17</v>
      </c>
      <c r="B1479" s="1" t="s">
        <v>3784</v>
      </c>
      <c r="C1479" s="1" t="s">
        <v>3795</v>
      </c>
      <c r="D1479" s="1" t="s">
        <v>3742</v>
      </c>
      <c r="E1479" s="1">
        <v>101146936</v>
      </c>
      <c r="F1479" s="21">
        <v>45474</v>
      </c>
      <c r="G1479" s="21">
        <v>46752</v>
      </c>
      <c r="H1479" s="21" t="s">
        <v>2871</v>
      </c>
      <c r="I1479" s="1" t="s">
        <v>3661</v>
      </c>
      <c r="J1479" s="1" t="s">
        <v>3797</v>
      </c>
      <c r="K1479" s="1" t="s">
        <v>3800</v>
      </c>
      <c r="L1479" s="1" t="s">
        <v>128</v>
      </c>
      <c r="M1479" s="102" t="s">
        <v>3799</v>
      </c>
      <c r="N1479" s="1" t="s">
        <v>3764</v>
      </c>
      <c r="O1479" s="1" t="s">
        <v>3796</v>
      </c>
      <c r="P1479" s="1" t="s">
        <v>457</v>
      </c>
      <c r="Q1479" s="97">
        <f>IFERROR(INDEX(BP:BP, MATCH(R1479, BN:BN, 0)), "")</f>
        <v>1</v>
      </c>
      <c r="R1479" s="112" t="s">
        <v>3809</v>
      </c>
      <c r="S1479" s="112" t="s">
        <v>47</v>
      </c>
      <c r="T1479" t="s">
        <v>3810</v>
      </c>
      <c r="U1479" s="26" t="s">
        <v>22</v>
      </c>
      <c r="V1479" s="1" t="s">
        <v>22</v>
      </c>
      <c r="W1479" s="26" t="s">
        <v>22</v>
      </c>
      <c r="X1479" s="10" t="s">
        <v>22</v>
      </c>
      <c r="Y1479" s="10" t="s">
        <v>22</v>
      </c>
      <c r="Z1479" s="26" t="s">
        <v>22</v>
      </c>
      <c r="AA1479" s="26" t="s">
        <v>22</v>
      </c>
      <c r="AB1479" s="4" t="s">
        <v>22</v>
      </c>
      <c r="AC1479" s="4" t="s">
        <v>22</v>
      </c>
      <c r="BN1479" s="92"/>
    </row>
    <row r="1480" spans="1:66" ht="31.8" customHeight="1" x14ac:dyDescent="0.3">
      <c r="A1480" s="84">
        <v>17</v>
      </c>
      <c r="B1480" s="1" t="s">
        <v>3784</v>
      </c>
      <c r="C1480" s="1" t="s">
        <v>3795</v>
      </c>
      <c r="D1480" s="1" t="s">
        <v>3742</v>
      </c>
      <c r="E1480" s="1">
        <v>101146936</v>
      </c>
      <c r="F1480" s="21">
        <v>45474</v>
      </c>
      <c r="G1480" s="21">
        <v>46752</v>
      </c>
      <c r="H1480" s="21" t="s">
        <v>2871</v>
      </c>
      <c r="I1480" s="1" t="s">
        <v>3661</v>
      </c>
      <c r="J1480" s="1" t="s">
        <v>3797</v>
      </c>
      <c r="K1480" s="1" t="s">
        <v>3800</v>
      </c>
      <c r="L1480" s="1" t="s">
        <v>128</v>
      </c>
      <c r="M1480" s="102" t="s">
        <v>3799</v>
      </c>
      <c r="N1480" s="1" t="s">
        <v>3764</v>
      </c>
      <c r="O1480" s="1" t="s">
        <v>3796</v>
      </c>
      <c r="P1480" s="1" t="s">
        <v>457</v>
      </c>
      <c r="Q1480" s="97">
        <f>IFERROR(INDEX(BP:BP, MATCH(R1480, BN:BN, 0)), "")</f>
        <v>3</v>
      </c>
      <c r="R1480" s="112" t="s">
        <v>1090</v>
      </c>
      <c r="S1480" s="112" t="s">
        <v>47</v>
      </c>
      <c r="T1480" t="s">
        <v>3803</v>
      </c>
      <c r="U1480" s="26" t="s">
        <v>22</v>
      </c>
      <c r="V1480" s="1" t="s">
        <v>22</v>
      </c>
      <c r="W1480" s="26" t="s">
        <v>22</v>
      </c>
      <c r="X1480" s="10" t="s">
        <v>22</v>
      </c>
      <c r="Y1480" s="10" t="s">
        <v>22</v>
      </c>
      <c r="Z1480" s="26" t="s">
        <v>22</v>
      </c>
      <c r="AA1480" s="26" t="s">
        <v>22</v>
      </c>
      <c r="AB1480" s="4" t="s">
        <v>22</v>
      </c>
      <c r="AC1480" s="4" t="s">
        <v>22</v>
      </c>
      <c r="BN1480" s="91"/>
    </row>
    <row r="1481" spans="1:66" ht="31.8" customHeight="1" x14ac:dyDescent="0.3">
      <c r="A1481" s="84">
        <v>17</v>
      </c>
      <c r="B1481" s="1" t="s">
        <v>3784</v>
      </c>
      <c r="C1481" s="1" t="s">
        <v>3795</v>
      </c>
      <c r="D1481" s="1" t="s">
        <v>3742</v>
      </c>
      <c r="E1481" s="1">
        <v>101146936</v>
      </c>
      <c r="F1481" s="21">
        <v>45474</v>
      </c>
      <c r="G1481" s="21">
        <v>46752</v>
      </c>
      <c r="H1481" s="21" t="s">
        <v>2871</v>
      </c>
      <c r="I1481" s="1" t="s">
        <v>3661</v>
      </c>
      <c r="J1481" s="1" t="s">
        <v>3797</v>
      </c>
      <c r="K1481" s="1" t="s">
        <v>3800</v>
      </c>
      <c r="L1481" s="1" t="s">
        <v>128</v>
      </c>
      <c r="M1481" s="102" t="s">
        <v>3799</v>
      </c>
      <c r="N1481" s="1" t="s">
        <v>3764</v>
      </c>
      <c r="O1481" s="1" t="s">
        <v>3796</v>
      </c>
      <c r="P1481" s="1" t="s">
        <v>457</v>
      </c>
      <c r="Q1481" s="97">
        <f>IFERROR(INDEX(BP:BP, MATCH(R1481, BN:BN, 0)), "")</f>
        <v>1</v>
      </c>
      <c r="R1481" s="112" t="s">
        <v>3804</v>
      </c>
      <c r="S1481" s="112" t="s">
        <v>125</v>
      </c>
      <c r="T1481" t="s">
        <v>3805</v>
      </c>
      <c r="U1481" s="26" t="s">
        <v>22</v>
      </c>
      <c r="V1481" s="1" t="s">
        <v>22</v>
      </c>
      <c r="W1481" s="26" t="s">
        <v>22</v>
      </c>
      <c r="X1481" s="10" t="s">
        <v>22</v>
      </c>
      <c r="Y1481" s="10" t="s">
        <v>22</v>
      </c>
      <c r="Z1481" s="26" t="s">
        <v>22</v>
      </c>
      <c r="AA1481" s="26" t="s">
        <v>22</v>
      </c>
      <c r="AB1481" s="4" t="s">
        <v>22</v>
      </c>
      <c r="AC1481" s="4" t="s">
        <v>22</v>
      </c>
      <c r="BN1481" s="92"/>
    </row>
    <row r="1482" spans="1:66" ht="31.8" customHeight="1" x14ac:dyDescent="0.3">
      <c r="A1482" s="84">
        <v>17</v>
      </c>
      <c r="B1482" s="1" t="s">
        <v>3784</v>
      </c>
      <c r="C1482" s="1" t="s">
        <v>3795</v>
      </c>
      <c r="D1482" s="1" t="s">
        <v>3742</v>
      </c>
      <c r="E1482" s="1">
        <v>101146936</v>
      </c>
      <c r="F1482" s="21">
        <v>45474</v>
      </c>
      <c r="G1482" s="21">
        <v>46752</v>
      </c>
      <c r="H1482" s="21" t="s">
        <v>2871</v>
      </c>
      <c r="I1482" s="1" t="s">
        <v>3661</v>
      </c>
      <c r="J1482" s="1" t="s">
        <v>3797</v>
      </c>
      <c r="K1482" s="1" t="s">
        <v>3800</v>
      </c>
      <c r="L1482" s="1" t="s">
        <v>128</v>
      </c>
      <c r="M1482" s="102" t="s">
        <v>3799</v>
      </c>
      <c r="N1482" s="1" t="s">
        <v>3764</v>
      </c>
      <c r="O1482" s="1" t="s">
        <v>3796</v>
      </c>
      <c r="P1482" s="1" t="s">
        <v>457</v>
      </c>
      <c r="Q1482" s="97">
        <f>IFERROR(INDEX(BP:BP, MATCH(R1482, BN:BN, 0)), "")</f>
        <v>1</v>
      </c>
      <c r="R1482" s="112" t="s">
        <v>3818</v>
      </c>
      <c r="S1482" s="112" t="s">
        <v>28</v>
      </c>
      <c r="T1482" t="s">
        <v>3812</v>
      </c>
      <c r="U1482" s="26" t="s">
        <v>22</v>
      </c>
      <c r="V1482" s="1" t="s">
        <v>22</v>
      </c>
      <c r="W1482" s="26" t="s">
        <v>22</v>
      </c>
      <c r="X1482" s="10" t="s">
        <v>22</v>
      </c>
      <c r="Y1482" s="10" t="s">
        <v>22</v>
      </c>
      <c r="Z1482" s="26" t="s">
        <v>22</v>
      </c>
      <c r="AA1482" s="26" t="s">
        <v>22</v>
      </c>
      <c r="AB1482" s="4" t="s">
        <v>22</v>
      </c>
      <c r="AC1482" s="4" t="s">
        <v>22</v>
      </c>
      <c r="BN1482" s="91"/>
    </row>
    <row r="1483" spans="1:66" ht="31.8" customHeight="1" x14ac:dyDescent="0.3">
      <c r="A1483" s="84">
        <v>17</v>
      </c>
      <c r="B1483" s="1" t="s">
        <v>3784</v>
      </c>
      <c r="C1483" s="1" t="s">
        <v>3795</v>
      </c>
      <c r="D1483" s="1" t="s">
        <v>3742</v>
      </c>
      <c r="E1483" s="1">
        <v>101146936</v>
      </c>
      <c r="F1483" s="21">
        <v>45474</v>
      </c>
      <c r="G1483" s="21">
        <v>46752</v>
      </c>
      <c r="H1483" s="21" t="s">
        <v>2871</v>
      </c>
      <c r="I1483" s="1" t="s">
        <v>3661</v>
      </c>
      <c r="J1483" s="1" t="s">
        <v>3797</v>
      </c>
      <c r="K1483" s="1" t="s">
        <v>3800</v>
      </c>
      <c r="L1483" s="1" t="s">
        <v>128</v>
      </c>
      <c r="M1483" s="102" t="s">
        <v>3799</v>
      </c>
      <c r="N1483" s="1" t="s">
        <v>3764</v>
      </c>
      <c r="O1483" s="1" t="s">
        <v>3796</v>
      </c>
      <c r="P1483" s="1" t="s">
        <v>457</v>
      </c>
      <c r="Q1483" s="97">
        <f>IFERROR(INDEX(BP:BP, MATCH(R1483, BN:BN, 0)), "")</f>
        <v>1</v>
      </c>
      <c r="R1483" s="112" t="s">
        <v>502</v>
      </c>
      <c r="S1483" s="112" t="s">
        <v>238</v>
      </c>
      <c r="T1483" t="s">
        <v>3802</v>
      </c>
      <c r="U1483" s="26" t="s">
        <v>22</v>
      </c>
      <c r="V1483" s="1" t="s">
        <v>22</v>
      </c>
      <c r="W1483" s="26" t="s">
        <v>22</v>
      </c>
      <c r="X1483" s="10" t="s">
        <v>22</v>
      </c>
      <c r="Y1483" s="10" t="s">
        <v>22</v>
      </c>
      <c r="Z1483" s="26" t="s">
        <v>22</v>
      </c>
      <c r="AA1483" s="26" t="s">
        <v>22</v>
      </c>
      <c r="AB1483" s="4" t="s">
        <v>22</v>
      </c>
      <c r="AC1483" s="4" t="s">
        <v>22</v>
      </c>
      <c r="BN1483" s="92"/>
    </row>
    <row r="1484" spans="1:66" ht="31.8" customHeight="1" x14ac:dyDescent="0.3">
      <c r="A1484" s="84">
        <v>17</v>
      </c>
      <c r="B1484" s="1" t="s">
        <v>3784</v>
      </c>
      <c r="C1484" s="1" t="s">
        <v>3795</v>
      </c>
      <c r="D1484" s="1" t="s">
        <v>3742</v>
      </c>
      <c r="E1484" s="1">
        <v>101146936</v>
      </c>
      <c r="F1484" s="21">
        <v>45474</v>
      </c>
      <c r="G1484" s="21">
        <v>46752</v>
      </c>
      <c r="H1484" s="21" t="s">
        <v>2871</v>
      </c>
      <c r="I1484" s="1" t="s">
        <v>3661</v>
      </c>
      <c r="J1484" s="1" t="s">
        <v>3797</v>
      </c>
      <c r="K1484" s="1" t="s">
        <v>3800</v>
      </c>
      <c r="L1484" s="1" t="s">
        <v>128</v>
      </c>
      <c r="M1484" s="102" t="s">
        <v>3799</v>
      </c>
      <c r="N1484" s="1" t="s">
        <v>3764</v>
      </c>
      <c r="O1484" s="1" t="s">
        <v>3796</v>
      </c>
      <c r="P1484" s="1" t="s">
        <v>457</v>
      </c>
      <c r="Q1484" s="97">
        <f>IFERROR(INDEX(BP:BP, MATCH(R1484, BN:BN, 0)), "")</f>
        <v>1</v>
      </c>
      <c r="R1484" s="1" t="s">
        <v>3819</v>
      </c>
      <c r="S1484" s="1" t="s">
        <v>3822</v>
      </c>
      <c r="T1484" t="s">
        <v>3820</v>
      </c>
      <c r="U1484" s="26" t="s">
        <v>22</v>
      </c>
      <c r="V1484" s="1" t="s">
        <v>22</v>
      </c>
      <c r="W1484" s="26" t="s">
        <v>22</v>
      </c>
      <c r="X1484" s="10" t="s">
        <v>22</v>
      </c>
      <c r="Y1484" s="10" t="s">
        <v>22</v>
      </c>
      <c r="Z1484" s="26" t="s">
        <v>22</v>
      </c>
      <c r="AA1484" s="26" t="s">
        <v>22</v>
      </c>
      <c r="AB1484" s="4" t="s">
        <v>22</v>
      </c>
      <c r="AC1484" s="4" t="s">
        <v>22</v>
      </c>
      <c r="BN1484" s="93"/>
    </row>
    <row r="1485" spans="1:66" ht="31.8" customHeight="1" x14ac:dyDescent="0.3">
      <c r="A1485" s="84">
        <v>17</v>
      </c>
      <c r="B1485" s="1" t="s">
        <v>3784</v>
      </c>
      <c r="C1485" s="1" t="s">
        <v>3795</v>
      </c>
      <c r="D1485" s="1" t="s">
        <v>3742</v>
      </c>
      <c r="E1485" s="1">
        <v>101146936</v>
      </c>
      <c r="F1485" s="21">
        <v>45474</v>
      </c>
      <c r="G1485" s="21">
        <v>46752</v>
      </c>
      <c r="H1485" s="21" t="s">
        <v>2871</v>
      </c>
      <c r="I1485" s="1" t="s">
        <v>3661</v>
      </c>
      <c r="J1485" s="1" t="s">
        <v>3797</v>
      </c>
      <c r="K1485" s="1" t="s">
        <v>3800</v>
      </c>
      <c r="L1485" s="1" t="s">
        <v>128</v>
      </c>
      <c r="M1485" s="102" t="s">
        <v>3799</v>
      </c>
      <c r="N1485" s="1" t="s">
        <v>3764</v>
      </c>
      <c r="O1485" s="1" t="s">
        <v>3796</v>
      </c>
      <c r="P1485" s="1" t="s">
        <v>457</v>
      </c>
      <c r="Q1485" s="97">
        <f>IFERROR(INDEX(BP:BP, MATCH(R1485, BN:BN, 0)), "")</f>
        <v>1</v>
      </c>
      <c r="R1485" s="1" t="s">
        <v>3009</v>
      </c>
      <c r="S1485" s="1" t="s">
        <v>61</v>
      </c>
      <c r="T1485" t="s">
        <v>3815</v>
      </c>
      <c r="U1485" s="26" t="s">
        <v>22</v>
      </c>
      <c r="V1485" s="1" t="s">
        <v>22</v>
      </c>
      <c r="W1485" s="26" t="s">
        <v>22</v>
      </c>
      <c r="X1485" s="10" t="s">
        <v>22</v>
      </c>
      <c r="Y1485" s="10" t="s">
        <v>22</v>
      </c>
      <c r="Z1485" s="26" t="s">
        <v>22</v>
      </c>
      <c r="AA1485" s="26" t="s">
        <v>22</v>
      </c>
      <c r="AB1485" s="4" t="s">
        <v>22</v>
      </c>
      <c r="AC1485" s="4" t="s">
        <v>22</v>
      </c>
      <c r="BN1485" s="1"/>
    </row>
    <row r="1486" spans="1:66" ht="31.8" customHeight="1" x14ac:dyDescent="0.3">
      <c r="A1486" s="84">
        <v>17</v>
      </c>
      <c r="B1486" s="1" t="s">
        <v>3784</v>
      </c>
      <c r="C1486" s="1" t="s">
        <v>3795</v>
      </c>
      <c r="D1486" s="1" t="s">
        <v>3742</v>
      </c>
      <c r="E1486" s="1">
        <v>101146936</v>
      </c>
      <c r="F1486" s="21">
        <v>45474</v>
      </c>
      <c r="G1486" s="21">
        <v>46752</v>
      </c>
      <c r="H1486" s="21" t="s">
        <v>2871</v>
      </c>
      <c r="I1486" s="1" t="s">
        <v>3661</v>
      </c>
      <c r="J1486" s="1" t="s">
        <v>3797</v>
      </c>
      <c r="K1486" s="1" t="s">
        <v>3800</v>
      </c>
      <c r="L1486" s="1" t="s">
        <v>128</v>
      </c>
      <c r="M1486" s="102" t="s">
        <v>3799</v>
      </c>
      <c r="N1486" s="1" t="s">
        <v>3764</v>
      </c>
      <c r="O1486" s="1" t="s">
        <v>3796</v>
      </c>
      <c r="P1486" s="1" t="s">
        <v>679</v>
      </c>
      <c r="Q1486" s="97">
        <f>IFERROR(INDEX(BP:BP, MATCH(R1486, BN:BN, 0)), "")</f>
        <v>1</v>
      </c>
      <c r="R1486" s="1" t="s">
        <v>3798</v>
      </c>
      <c r="S1486" s="1" t="s">
        <v>61</v>
      </c>
      <c r="T1486" s="1" t="s">
        <v>3801</v>
      </c>
      <c r="U1486" s="26" t="s">
        <v>22</v>
      </c>
      <c r="V1486" s="1" t="s">
        <v>22</v>
      </c>
      <c r="W1486" s="26" t="s">
        <v>22</v>
      </c>
      <c r="X1486" s="10" t="s">
        <v>22</v>
      </c>
      <c r="Y1486" s="10" t="s">
        <v>22</v>
      </c>
      <c r="Z1486" s="26" t="s">
        <v>22</v>
      </c>
      <c r="AA1486" s="26" t="s">
        <v>22</v>
      </c>
      <c r="AB1486" s="4" t="s">
        <v>22</v>
      </c>
      <c r="AC1486" s="4" t="s">
        <v>22</v>
      </c>
      <c r="BN1486" s="93"/>
    </row>
    <row r="1487" spans="1:66" ht="31.8" customHeight="1" x14ac:dyDescent="0.3">
      <c r="A1487" s="84">
        <v>17</v>
      </c>
      <c r="B1487" s="1" t="s">
        <v>3784</v>
      </c>
      <c r="C1487" s="1" t="s">
        <v>3795</v>
      </c>
      <c r="D1487" s="1" t="s">
        <v>3742</v>
      </c>
      <c r="E1487" s="1">
        <v>101146936</v>
      </c>
      <c r="F1487" s="21">
        <v>45474</v>
      </c>
      <c r="G1487" s="21">
        <v>46752</v>
      </c>
      <c r="H1487" s="21" t="s">
        <v>2871</v>
      </c>
      <c r="I1487" s="1" t="s">
        <v>3661</v>
      </c>
      <c r="J1487" s="1" t="s">
        <v>3797</v>
      </c>
      <c r="K1487" s="1" t="s">
        <v>3800</v>
      </c>
      <c r="L1487" s="1" t="s">
        <v>128</v>
      </c>
      <c r="M1487" s="102" t="s">
        <v>3799</v>
      </c>
      <c r="N1487" s="1" t="s">
        <v>3764</v>
      </c>
      <c r="O1487" s="1" t="s">
        <v>3796</v>
      </c>
      <c r="P1487" s="1" t="s">
        <v>457</v>
      </c>
      <c r="Q1487" s="97">
        <f>IFERROR(INDEX(BP:BP, MATCH(R1487, BN:BN, 0)), "")</f>
        <v>3</v>
      </c>
      <c r="R1487" s="1" t="s">
        <v>1113</v>
      </c>
      <c r="S1487" s="1" t="s">
        <v>318</v>
      </c>
      <c r="T1487" s="1" t="s">
        <v>3808</v>
      </c>
      <c r="U1487" s="26" t="s">
        <v>22</v>
      </c>
      <c r="V1487" s="1" t="s">
        <v>22</v>
      </c>
      <c r="W1487" s="26" t="s">
        <v>22</v>
      </c>
      <c r="X1487" s="10" t="s">
        <v>22</v>
      </c>
      <c r="Y1487" s="10" t="s">
        <v>22</v>
      </c>
      <c r="Z1487" s="26" t="s">
        <v>22</v>
      </c>
      <c r="AA1487" s="26" t="s">
        <v>22</v>
      </c>
      <c r="AB1487" s="4" t="s">
        <v>22</v>
      </c>
      <c r="AC1487" s="4" t="s">
        <v>22</v>
      </c>
      <c r="BN1487" s="1"/>
    </row>
    <row r="1488" spans="1:66" ht="31.8" customHeight="1" x14ac:dyDescent="0.3">
      <c r="A1488" s="84">
        <v>17</v>
      </c>
      <c r="B1488" s="1" t="s">
        <v>3784</v>
      </c>
      <c r="C1488" s="1" t="s">
        <v>3795</v>
      </c>
      <c r="D1488" s="1" t="s">
        <v>3742</v>
      </c>
      <c r="E1488" s="1">
        <v>101146936</v>
      </c>
      <c r="F1488" s="21">
        <v>45474</v>
      </c>
      <c r="G1488" s="21">
        <v>46752</v>
      </c>
      <c r="H1488" s="21" t="s">
        <v>2871</v>
      </c>
      <c r="I1488" s="1" t="s">
        <v>3661</v>
      </c>
      <c r="J1488" s="1" t="s">
        <v>3797</v>
      </c>
      <c r="K1488" s="1" t="s">
        <v>3800</v>
      </c>
      <c r="L1488" s="1" t="s">
        <v>128</v>
      </c>
      <c r="M1488" s="102" t="s">
        <v>3799</v>
      </c>
      <c r="N1488" s="1" t="s">
        <v>3764</v>
      </c>
      <c r="O1488" s="1" t="s">
        <v>3796</v>
      </c>
      <c r="P1488" s="1" t="s">
        <v>1351</v>
      </c>
      <c r="Q1488" s="97">
        <f>IFERROR(INDEX(BP:BP, MATCH(R1488, BN:BN, 0)), "")</f>
        <v>1</v>
      </c>
      <c r="R1488" s="112" t="s">
        <v>3821</v>
      </c>
      <c r="S1488" s="112" t="s">
        <v>449</v>
      </c>
      <c r="T1488" t="s">
        <v>2970</v>
      </c>
      <c r="U1488" s="26" t="s">
        <v>22</v>
      </c>
      <c r="V1488" s="1" t="s">
        <v>22</v>
      </c>
      <c r="W1488" s="26" t="s">
        <v>22</v>
      </c>
      <c r="X1488" s="10" t="s">
        <v>22</v>
      </c>
      <c r="Y1488" s="10" t="s">
        <v>22</v>
      </c>
      <c r="Z1488" s="26" t="s">
        <v>22</v>
      </c>
      <c r="AA1488" s="26" t="s">
        <v>22</v>
      </c>
      <c r="AB1488" s="4" t="s">
        <v>22</v>
      </c>
      <c r="AC1488" s="4" t="s">
        <v>22</v>
      </c>
      <c r="BN1488" s="91"/>
    </row>
    <row r="1489" spans="1:66" ht="31.8" customHeight="1" x14ac:dyDescent="0.3">
      <c r="A1489" s="84">
        <v>17</v>
      </c>
      <c r="B1489" s="1" t="s">
        <v>3784</v>
      </c>
      <c r="C1489" s="1" t="s">
        <v>3795</v>
      </c>
      <c r="D1489" s="1" t="s">
        <v>3742</v>
      </c>
      <c r="E1489" s="1">
        <v>101146936</v>
      </c>
      <c r="F1489" s="21">
        <v>45474</v>
      </c>
      <c r="G1489" s="21">
        <v>46752</v>
      </c>
      <c r="H1489" s="21" t="s">
        <v>2871</v>
      </c>
      <c r="I1489" s="1" t="s">
        <v>3661</v>
      </c>
      <c r="J1489" s="1" t="s">
        <v>3797</v>
      </c>
      <c r="K1489" s="1" t="s">
        <v>3800</v>
      </c>
      <c r="L1489" s="1" t="s">
        <v>128</v>
      </c>
      <c r="M1489" s="102" t="s">
        <v>3799</v>
      </c>
      <c r="N1489" s="1" t="s">
        <v>3764</v>
      </c>
      <c r="O1489" s="1" t="s">
        <v>3796</v>
      </c>
      <c r="P1489" s="1" t="s">
        <v>457</v>
      </c>
      <c r="Q1489" s="97">
        <f>IFERROR(INDEX(BP:BP, MATCH(R1489, BN:BN, 0)), "")</f>
        <v>1</v>
      </c>
      <c r="R1489" s="112" t="s">
        <v>3816</v>
      </c>
      <c r="S1489" s="112" t="s">
        <v>188</v>
      </c>
      <c r="T1489" t="s">
        <v>3817</v>
      </c>
      <c r="U1489" s="26" t="s">
        <v>22</v>
      </c>
      <c r="V1489" s="1" t="s">
        <v>22</v>
      </c>
      <c r="W1489" s="26" t="s">
        <v>22</v>
      </c>
      <c r="X1489" s="10" t="s">
        <v>22</v>
      </c>
      <c r="Y1489" s="10" t="s">
        <v>22</v>
      </c>
      <c r="Z1489" s="26" t="s">
        <v>22</v>
      </c>
      <c r="AA1489" s="26" t="s">
        <v>22</v>
      </c>
      <c r="AB1489" s="4" t="s">
        <v>22</v>
      </c>
      <c r="AC1489" s="4" t="s">
        <v>22</v>
      </c>
      <c r="BN1489" s="92"/>
    </row>
    <row r="1490" spans="1:66" ht="31.8" customHeight="1" x14ac:dyDescent="0.3">
      <c r="A1490" s="84">
        <v>17</v>
      </c>
      <c r="B1490" s="1" t="s">
        <v>3784</v>
      </c>
      <c r="C1490" s="1" t="s">
        <v>3795</v>
      </c>
      <c r="D1490" s="1" t="s">
        <v>3742</v>
      </c>
      <c r="E1490" s="1">
        <v>101146936</v>
      </c>
      <c r="F1490" s="21">
        <v>45474</v>
      </c>
      <c r="G1490" s="21">
        <v>46752</v>
      </c>
      <c r="H1490" s="21" t="s">
        <v>2871</v>
      </c>
      <c r="I1490" s="1" t="s">
        <v>3661</v>
      </c>
      <c r="J1490" s="1" t="s">
        <v>3797</v>
      </c>
      <c r="K1490" s="1" t="s">
        <v>3800</v>
      </c>
      <c r="L1490" s="1" t="s">
        <v>128</v>
      </c>
      <c r="M1490" s="102" t="s">
        <v>3799</v>
      </c>
      <c r="N1490" s="1" t="s">
        <v>3764</v>
      </c>
      <c r="O1490" s="1" t="s">
        <v>3796</v>
      </c>
      <c r="P1490" s="1" t="s">
        <v>1351</v>
      </c>
      <c r="Q1490" s="97">
        <f>IFERROR(INDEX(BP:BP, MATCH(R1490, BN:BN, 0)), "")</f>
        <v>1</v>
      </c>
      <c r="R1490" s="112" t="s">
        <v>3823</v>
      </c>
      <c r="S1490" s="112" t="s">
        <v>449</v>
      </c>
      <c r="T1490" t="s">
        <v>2970</v>
      </c>
      <c r="U1490" s="26" t="s">
        <v>22</v>
      </c>
      <c r="V1490" s="1" t="s">
        <v>22</v>
      </c>
      <c r="W1490" s="26" t="s">
        <v>22</v>
      </c>
      <c r="X1490" s="10" t="s">
        <v>22</v>
      </c>
      <c r="Y1490" s="10" t="s">
        <v>22</v>
      </c>
      <c r="Z1490" s="26" t="s">
        <v>22</v>
      </c>
      <c r="AA1490" s="26" t="s">
        <v>22</v>
      </c>
      <c r="AB1490" s="4" t="s">
        <v>22</v>
      </c>
      <c r="AC1490" s="4" t="s">
        <v>22</v>
      </c>
      <c r="BN1490" s="91"/>
    </row>
    <row r="1491" spans="1:66" ht="31.8" customHeight="1" x14ac:dyDescent="0.3">
      <c r="A1491" s="84">
        <v>17</v>
      </c>
      <c r="B1491" s="1" t="s">
        <v>3784</v>
      </c>
      <c r="C1491" s="1" t="s">
        <v>3795</v>
      </c>
      <c r="D1491" s="1" t="s">
        <v>3742</v>
      </c>
      <c r="E1491" s="1">
        <v>101146936</v>
      </c>
      <c r="F1491" s="21">
        <v>45474</v>
      </c>
      <c r="G1491" s="21">
        <v>46752</v>
      </c>
      <c r="H1491" s="21" t="s">
        <v>2871</v>
      </c>
      <c r="I1491" s="1" t="s">
        <v>3661</v>
      </c>
      <c r="J1491" s="1" t="s">
        <v>3797</v>
      </c>
      <c r="K1491" s="1" t="s">
        <v>3800</v>
      </c>
      <c r="L1491" s="1" t="s">
        <v>128</v>
      </c>
      <c r="M1491" s="102" t="s">
        <v>3799</v>
      </c>
      <c r="N1491" s="1" t="s">
        <v>3764</v>
      </c>
      <c r="O1491" s="1" t="s">
        <v>3796</v>
      </c>
      <c r="P1491" s="1" t="s">
        <v>457</v>
      </c>
      <c r="Q1491" s="97">
        <f>IFERROR(INDEX(BP:BP, MATCH(R1491, BN:BN, 0)), "")</f>
        <v>1</v>
      </c>
      <c r="R1491" s="112" t="s">
        <v>3813</v>
      </c>
      <c r="S1491" s="112" t="s">
        <v>125</v>
      </c>
      <c r="T1491" t="s">
        <v>3814</v>
      </c>
      <c r="U1491" s="26" t="s">
        <v>22</v>
      </c>
      <c r="V1491" s="1" t="s">
        <v>22</v>
      </c>
      <c r="W1491" s="26" t="s">
        <v>22</v>
      </c>
      <c r="X1491" s="10" t="s">
        <v>22</v>
      </c>
      <c r="Y1491" s="10" t="s">
        <v>22</v>
      </c>
      <c r="Z1491" s="26" t="s">
        <v>22</v>
      </c>
      <c r="AA1491" s="26" t="s">
        <v>22</v>
      </c>
      <c r="AB1491" s="4" t="s">
        <v>22</v>
      </c>
      <c r="AC1491" s="4" t="s">
        <v>22</v>
      </c>
      <c r="BN1491" s="92"/>
    </row>
    <row r="1492" spans="1:66" ht="31.8" customHeight="1" x14ac:dyDescent="0.3">
      <c r="A1492" s="84">
        <v>17</v>
      </c>
      <c r="B1492" s="1" t="s">
        <v>3784</v>
      </c>
      <c r="C1492" s="1" t="s">
        <v>3795</v>
      </c>
      <c r="D1492" s="1" t="s">
        <v>3742</v>
      </c>
      <c r="E1492" s="1">
        <v>101146936</v>
      </c>
      <c r="F1492" s="21">
        <v>45474</v>
      </c>
      <c r="G1492" s="21">
        <v>46752</v>
      </c>
      <c r="H1492" s="21" t="s">
        <v>2871</v>
      </c>
      <c r="I1492" s="1" t="s">
        <v>3661</v>
      </c>
      <c r="J1492" s="1" t="s">
        <v>3797</v>
      </c>
      <c r="K1492" s="1" t="s">
        <v>3800</v>
      </c>
      <c r="L1492" s="1" t="s">
        <v>128</v>
      </c>
      <c r="M1492" s="102" t="s">
        <v>3799</v>
      </c>
      <c r="N1492" s="1" t="s">
        <v>3764</v>
      </c>
      <c r="O1492" s="1" t="s">
        <v>3796</v>
      </c>
      <c r="P1492" s="1" t="s">
        <v>457</v>
      </c>
      <c r="Q1492" s="97">
        <f>IFERROR(INDEX(BP:BP, MATCH(R1492, BN:BN, 0)), "")</f>
        <v>1</v>
      </c>
      <c r="R1492" s="112" t="s">
        <v>3811</v>
      </c>
      <c r="S1492" s="112" t="s">
        <v>3822</v>
      </c>
      <c r="T1492" t="s">
        <v>3812</v>
      </c>
      <c r="U1492" s="26" t="s">
        <v>22</v>
      </c>
      <c r="V1492" s="1" t="s">
        <v>22</v>
      </c>
      <c r="W1492" s="26" t="s">
        <v>22</v>
      </c>
      <c r="X1492" s="10" t="s">
        <v>22</v>
      </c>
      <c r="Y1492" s="10" t="s">
        <v>22</v>
      </c>
      <c r="Z1492" s="26" t="s">
        <v>22</v>
      </c>
      <c r="AA1492" s="26" t="s">
        <v>22</v>
      </c>
      <c r="AB1492" s="4" t="s">
        <v>22</v>
      </c>
      <c r="AC1492" s="4" t="s">
        <v>22</v>
      </c>
      <c r="BN1492" s="91"/>
    </row>
    <row r="1493" spans="1:66" ht="31.8" customHeight="1" x14ac:dyDescent="0.3">
      <c r="A1493" s="56">
        <v>17</v>
      </c>
      <c r="B1493" s="1" t="s">
        <v>3717</v>
      </c>
      <c r="C1493" s="34" t="s">
        <v>2892</v>
      </c>
      <c r="D1493" s="34" t="s">
        <v>2893</v>
      </c>
      <c r="E1493" s="36">
        <v>886415</v>
      </c>
      <c r="F1493" s="35">
        <v>43800</v>
      </c>
      <c r="G1493" s="35">
        <v>43951</v>
      </c>
      <c r="H1493" s="35" t="s">
        <v>2894</v>
      </c>
      <c r="I1493" s="34" t="s">
        <v>1911</v>
      </c>
      <c r="J1493" s="34" t="s">
        <v>1916</v>
      </c>
      <c r="K1493" s="34" t="s">
        <v>2895</v>
      </c>
      <c r="L1493" s="34" t="s">
        <v>3049</v>
      </c>
      <c r="M1493" s="127" t="s">
        <v>2896</v>
      </c>
      <c r="N1493" s="34" t="s">
        <v>2897</v>
      </c>
      <c r="O1493" s="44" t="s">
        <v>3079</v>
      </c>
      <c r="P1493" s="36" t="s">
        <v>679</v>
      </c>
      <c r="Q1493" s="97">
        <f>IFERROR(INDEX(BP:BP, MATCH(R1493, BN:BN, 0)), "")</f>
        <v>1</v>
      </c>
      <c r="R1493" s="114" t="s">
        <v>2941</v>
      </c>
      <c r="S1493" s="114" t="s">
        <v>132</v>
      </c>
      <c r="T1493" s="114" t="s">
        <v>1916</v>
      </c>
      <c r="U1493" s="26" t="s">
        <v>22</v>
      </c>
      <c r="V1493" s="36" t="s">
        <v>3050</v>
      </c>
      <c r="W1493" s="36" t="s">
        <v>3051</v>
      </c>
      <c r="X1493" s="36" t="s">
        <v>3052</v>
      </c>
      <c r="Y1493" s="36" t="s">
        <v>3054</v>
      </c>
      <c r="Z1493" s="26" t="s">
        <v>22</v>
      </c>
      <c r="AA1493" s="36" t="s">
        <v>3053</v>
      </c>
      <c r="AB1493" s="4" t="s">
        <v>22</v>
      </c>
      <c r="AC1493" s="39" t="s">
        <v>2949</v>
      </c>
      <c r="BN1493" s="92"/>
    </row>
    <row r="1494" spans="1:66" ht="31.8" customHeight="1" x14ac:dyDescent="0.3">
      <c r="A1494" s="56">
        <v>3</v>
      </c>
      <c r="B1494" s="54" t="s">
        <v>3680</v>
      </c>
      <c r="C1494" s="1" t="s">
        <v>451</v>
      </c>
      <c r="D1494" s="1" t="s">
        <v>452</v>
      </c>
      <c r="E1494" s="1">
        <v>101093888</v>
      </c>
      <c r="F1494" s="21">
        <v>44927</v>
      </c>
      <c r="G1494" s="21">
        <v>46203</v>
      </c>
      <c r="H1494" s="1" t="s">
        <v>22</v>
      </c>
      <c r="I1494" s="1" t="s">
        <v>453</v>
      </c>
      <c r="J1494" s="1" t="s">
        <v>22</v>
      </c>
      <c r="K1494" s="1" t="s">
        <v>22</v>
      </c>
      <c r="L1494" s="1" t="s">
        <v>113</v>
      </c>
      <c r="M1494" s="102" t="s">
        <v>428</v>
      </c>
      <c r="N1494" s="1" t="s">
        <v>429</v>
      </c>
      <c r="O1494" s="1" t="s">
        <v>454</v>
      </c>
      <c r="P1494" s="1" t="s">
        <v>457</v>
      </c>
      <c r="Q1494" s="97">
        <f>IFERROR(INDEX(BP:BP, MATCH(R1494, BN:BN, 0)), "")</f>
        <v>1</v>
      </c>
      <c r="R1494" s="112" t="s">
        <v>458</v>
      </c>
      <c r="S1494" s="112" t="s">
        <v>38</v>
      </c>
      <c r="T1494" s="112" t="s">
        <v>459</v>
      </c>
      <c r="U1494" s="1" t="s">
        <v>22</v>
      </c>
      <c r="V1494" s="1" t="s">
        <v>22</v>
      </c>
      <c r="W1494" s="1" t="s">
        <v>22</v>
      </c>
      <c r="X1494" s="1" t="s">
        <v>22</v>
      </c>
      <c r="Y1494" s="1" t="s">
        <v>22</v>
      </c>
      <c r="Z1494" s="1" t="s">
        <v>22</v>
      </c>
      <c r="AA1494" s="1" t="s">
        <v>22</v>
      </c>
      <c r="AB1494" s="4" t="s">
        <v>22</v>
      </c>
      <c r="AC1494" s="4" t="s">
        <v>22</v>
      </c>
      <c r="BN1494" s="91"/>
    </row>
    <row r="1495" spans="1:66" ht="31.8" customHeight="1" x14ac:dyDescent="0.3">
      <c r="A1495" s="56">
        <v>3</v>
      </c>
      <c r="B1495" s="54" t="s">
        <v>3680</v>
      </c>
      <c r="C1495" s="1" t="s">
        <v>451</v>
      </c>
      <c r="D1495" s="1" t="s">
        <v>452</v>
      </c>
      <c r="E1495" s="1">
        <v>101093888</v>
      </c>
      <c r="F1495" s="21">
        <v>44927</v>
      </c>
      <c r="G1495" s="21">
        <v>46203</v>
      </c>
      <c r="H1495" s="1" t="s">
        <v>22</v>
      </c>
      <c r="I1495" s="1" t="s">
        <v>453</v>
      </c>
      <c r="J1495" s="1" t="s">
        <v>22</v>
      </c>
      <c r="K1495" s="1" t="s">
        <v>22</v>
      </c>
      <c r="L1495" s="1" t="s">
        <v>113</v>
      </c>
      <c r="M1495" s="102" t="s">
        <v>428</v>
      </c>
      <c r="N1495" s="1" t="s">
        <v>429</v>
      </c>
      <c r="O1495" s="1" t="s">
        <v>454</v>
      </c>
      <c r="P1495" s="1" t="s">
        <v>457</v>
      </c>
      <c r="Q1495" s="97">
        <f>IFERROR(INDEX(BP:BP, MATCH(R1495, BN:BN, 0)), "")</f>
        <v>2</v>
      </c>
      <c r="R1495" s="112" t="s">
        <v>461</v>
      </c>
      <c r="S1495" s="112" t="s">
        <v>61</v>
      </c>
      <c r="T1495" s="112" t="s">
        <v>462</v>
      </c>
      <c r="U1495" s="1" t="s">
        <v>22</v>
      </c>
      <c r="V1495" s="1" t="s">
        <v>22</v>
      </c>
      <c r="W1495" s="1" t="s">
        <v>22</v>
      </c>
      <c r="X1495" s="1" t="s">
        <v>22</v>
      </c>
      <c r="Y1495" s="1" t="s">
        <v>22</v>
      </c>
      <c r="Z1495" s="1" t="s">
        <v>22</v>
      </c>
      <c r="AA1495" s="1" t="s">
        <v>22</v>
      </c>
      <c r="AB1495" s="4" t="s">
        <v>22</v>
      </c>
      <c r="AC1495" s="4" t="s">
        <v>22</v>
      </c>
      <c r="BN1495" s="92"/>
    </row>
    <row r="1496" spans="1:66" ht="31.8" customHeight="1" x14ac:dyDescent="0.3">
      <c r="A1496" s="56">
        <v>3</v>
      </c>
      <c r="B1496" s="54" t="s">
        <v>3680</v>
      </c>
      <c r="C1496" s="1" t="s">
        <v>451</v>
      </c>
      <c r="D1496" s="1" t="s">
        <v>452</v>
      </c>
      <c r="E1496" s="1">
        <v>101093888</v>
      </c>
      <c r="F1496" s="21">
        <v>44927</v>
      </c>
      <c r="G1496" s="21">
        <v>46203</v>
      </c>
      <c r="H1496" s="1" t="s">
        <v>22</v>
      </c>
      <c r="I1496" s="1" t="s">
        <v>453</v>
      </c>
      <c r="J1496" s="1" t="s">
        <v>22</v>
      </c>
      <c r="K1496" s="1" t="s">
        <v>22</v>
      </c>
      <c r="L1496" s="1" t="s">
        <v>113</v>
      </c>
      <c r="M1496" s="102" t="s">
        <v>428</v>
      </c>
      <c r="N1496" s="1" t="s">
        <v>429</v>
      </c>
      <c r="O1496" s="1" t="s">
        <v>454</v>
      </c>
      <c r="P1496" s="1" t="s">
        <v>408</v>
      </c>
      <c r="Q1496" s="97">
        <f>IFERROR(INDEX(BP:BP, MATCH(R1496, BN:BN, 0)), "")</f>
        <v>2</v>
      </c>
      <c r="R1496" s="1" t="s">
        <v>455</v>
      </c>
      <c r="S1496" s="1" t="s">
        <v>110</v>
      </c>
      <c r="T1496" s="1" t="s">
        <v>456</v>
      </c>
      <c r="U1496" s="1" t="s">
        <v>22</v>
      </c>
      <c r="V1496" s="1" t="s">
        <v>22</v>
      </c>
      <c r="W1496" s="1" t="s">
        <v>22</v>
      </c>
      <c r="X1496" s="1" t="s">
        <v>22</v>
      </c>
      <c r="Y1496" s="1" t="s">
        <v>22</v>
      </c>
      <c r="Z1496" s="1" t="s">
        <v>22</v>
      </c>
      <c r="AA1496" s="1" t="s">
        <v>22</v>
      </c>
      <c r="AB1496" s="1" t="s">
        <v>22</v>
      </c>
      <c r="AC1496" s="4" t="s">
        <v>22</v>
      </c>
      <c r="BN1496" s="93"/>
    </row>
    <row r="1497" spans="1:66" ht="31.8" customHeight="1" x14ac:dyDescent="0.3">
      <c r="A1497" s="56">
        <v>3</v>
      </c>
      <c r="B1497" s="54" t="s">
        <v>3680</v>
      </c>
      <c r="C1497" s="1" t="s">
        <v>451</v>
      </c>
      <c r="D1497" s="1" t="s">
        <v>452</v>
      </c>
      <c r="E1497" s="1">
        <v>101093888</v>
      </c>
      <c r="F1497" s="21">
        <v>44927</v>
      </c>
      <c r="G1497" s="21">
        <v>46203</v>
      </c>
      <c r="H1497" s="1" t="s">
        <v>22</v>
      </c>
      <c r="I1497" s="1" t="s">
        <v>453</v>
      </c>
      <c r="J1497" s="1" t="s">
        <v>22</v>
      </c>
      <c r="K1497" s="1" t="s">
        <v>22</v>
      </c>
      <c r="L1497" s="1" t="s">
        <v>113</v>
      </c>
      <c r="M1497" s="102" t="s">
        <v>428</v>
      </c>
      <c r="N1497" s="1" t="s">
        <v>429</v>
      </c>
      <c r="O1497" s="1" t="s">
        <v>454</v>
      </c>
      <c r="P1497" s="1" t="s">
        <v>457</v>
      </c>
      <c r="Q1497" s="97">
        <f>IFERROR(INDEX(BP:BP, MATCH(R1497, BN:BN, 0)), "")</f>
        <v>1</v>
      </c>
      <c r="R1497" s="112" t="s">
        <v>108</v>
      </c>
      <c r="S1497" s="112" t="s">
        <v>61</v>
      </c>
      <c r="T1497" s="112" t="s">
        <v>460</v>
      </c>
      <c r="U1497" s="1" t="s">
        <v>22</v>
      </c>
      <c r="V1497" s="1" t="s">
        <v>22</v>
      </c>
      <c r="W1497" s="1" t="s">
        <v>22</v>
      </c>
      <c r="X1497" s="1" t="s">
        <v>22</v>
      </c>
      <c r="Y1497" s="1" t="s">
        <v>22</v>
      </c>
      <c r="Z1497" s="1" t="s">
        <v>22</v>
      </c>
      <c r="AA1497" s="1" t="s">
        <v>22</v>
      </c>
      <c r="AB1497" s="4" t="s">
        <v>22</v>
      </c>
      <c r="AC1497" s="4" t="s">
        <v>22</v>
      </c>
      <c r="BN1497" s="92"/>
    </row>
    <row r="1498" spans="1:66" ht="31.8" customHeight="1" x14ac:dyDescent="0.3">
      <c r="A1498" s="58">
        <v>10</v>
      </c>
      <c r="B1498" s="57" t="s">
        <v>3704</v>
      </c>
      <c r="C1498" s="1" t="s">
        <v>904</v>
      </c>
      <c r="D1498" s="1" t="s">
        <v>905</v>
      </c>
      <c r="E1498" s="1">
        <v>101121304</v>
      </c>
      <c r="F1498" s="21">
        <v>45200</v>
      </c>
      <c r="G1498" s="21">
        <v>46295</v>
      </c>
      <c r="H1498" s="1" t="s">
        <v>22</v>
      </c>
      <c r="I1498" s="1" t="s">
        <v>989</v>
      </c>
      <c r="J1498" s="1" t="s">
        <v>22</v>
      </c>
      <c r="K1498" s="1" t="s">
        <v>22</v>
      </c>
      <c r="L1498" s="1" t="s">
        <v>657</v>
      </c>
      <c r="M1498" s="102" t="s">
        <v>907</v>
      </c>
      <c r="N1498" s="1" t="s">
        <v>990</v>
      </c>
      <c r="O1498" s="1" t="s">
        <v>991</v>
      </c>
      <c r="P1498" s="1" t="s">
        <v>457</v>
      </c>
      <c r="Q1498" s="97">
        <f>IFERROR(INDEX(BP:BP, MATCH(R1498, BN:BN, 0)), "")</f>
        <v>2</v>
      </c>
      <c r="R1498" s="112" t="s">
        <v>784</v>
      </c>
      <c r="S1498" s="112" t="s">
        <v>318</v>
      </c>
      <c r="T1498" s="112" t="s">
        <v>942</v>
      </c>
      <c r="U1498" s="1" t="s">
        <v>22</v>
      </c>
      <c r="V1498" s="1" t="s">
        <v>22</v>
      </c>
      <c r="W1498" s="1" t="s">
        <v>22</v>
      </c>
      <c r="X1498" s="1" t="s">
        <v>22</v>
      </c>
      <c r="Y1498" s="1" t="s">
        <v>22</v>
      </c>
      <c r="Z1498" s="1" t="s">
        <v>22</v>
      </c>
      <c r="AA1498" s="1" t="s">
        <v>22</v>
      </c>
      <c r="AB1498" s="4" t="s">
        <v>22</v>
      </c>
      <c r="AC1498" s="4" t="s">
        <v>22</v>
      </c>
      <c r="BN1498" s="91"/>
    </row>
    <row r="1499" spans="1:66" ht="31.8" customHeight="1" x14ac:dyDescent="0.3">
      <c r="A1499" s="58">
        <v>10</v>
      </c>
      <c r="B1499" s="57" t="s">
        <v>3706</v>
      </c>
      <c r="C1499" s="1" t="s">
        <v>904</v>
      </c>
      <c r="D1499" s="1" t="s">
        <v>905</v>
      </c>
      <c r="E1499" s="1">
        <v>101121306</v>
      </c>
      <c r="F1499" s="21">
        <v>45200</v>
      </c>
      <c r="G1499" s="21">
        <v>46295</v>
      </c>
      <c r="H1499" s="1" t="s">
        <v>22</v>
      </c>
      <c r="I1499" s="1" t="s">
        <v>996</v>
      </c>
      <c r="J1499" s="1" t="s">
        <v>22</v>
      </c>
      <c r="K1499" s="1" t="s">
        <v>22</v>
      </c>
      <c r="L1499" s="1" t="s">
        <v>657</v>
      </c>
      <c r="M1499" s="102" t="s">
        <v>907</v>
      </c>
      <c r="N1499" s="1" t="s">
        <v>997</v>
      </c>
      <c r="O1499" s="1" t="s">
        <v>998</v>
      </c>
      <c r="P1499" s="1" t="s">
        <v>457</v>
      </c>
      <c r="Q1499" s="97">
        <f>IFERROR(INDEX(BP:BP, MATCH(R1499, BN:BN, 0)), "")</f>
        <v>1</v>
      </c>
      <c r="R1499" s="112" t="s">
        <v>999</v>
      </c>
      <c r="S1499" s="112" t="s">
        <v>318</v>
      </c>
      <c r="T1499" s="112" t="s">
        <v>1000</v>
      </c>
      <c r="U1499" s="1" t="s">
        <v>22</v>
      </c>
      <c r="V1499" s="1" t="s">
        <v>22</v>
      </c>
      <c r="W1499" s="1" t="s">
        <v>22</v>
      </c>
      <c r="X1499" s="1" t="s">
        <v>22</v>
      </c>
      <c r="Y1499" s="1" t="s">
        <v>22</v>
      </c>
      <c r="Z1499" s="1" t="s">
        <v>22</v>
      </c>
      <c r="AA1499" s="1" t="s">
        <v>22</v>
      </c>
      <c r="AB1499" s="4" t="s">
        <v>22</v>
      </c>
      <c r="AC1499" s="4" t="s">
        <v>22</v>
      </c>
      <c r="BN1499" s="92"/>
    </row>
    <row r="1500" spans="1:66" ht="31.8" customHeight="1" x14ac:dyDescent="0.3">
      <c r="A1500" s="58">
        <v>10</v>
      </c>
      <c r="B1500" s="57" t="s">
        <v>3695</v>
      </c>
      <c r="C1500" s="1" t="s">
        <v>904</v>
      </c>
      <c r="D1500" s="1" t="s">
        <v>905</v>
      </c>
      <c r="E1500" s="1">
        <v>101121295</v>
      </c>
      <c r="F1500" s="21">
        <v>45200</v>
      </c>
      <c r="G1500" s="21">
        <v>46295</v>
      </c>
      <c r="H1500" s="1" t="s">
        <v>22</v>
      </c>
      <c r="I1500" s="1" t="s">
        <v>948</v>
      </c>
      <c r="J1500" s="1" t="s">
        <v>22</v>
      </c>
      <c r="K1500" s="1" t="s">
        <v>22</v>
      </c>
      <c r="L1500" s="1" t="s">
        <v>657</v>
      </c>
      <c r="M1500" s="102" t="s">
        <v>907</v>
      </c>
      <c r="N1500" s="1" t="s">
        <v>949</v>
      </c>
      <c r="O1500" s="1" t="s">
        <v>950</v>
      </c>
      <c r="P1500" s="1" t="s">
        <v>457</v>
      </c>
      <c r="Q1500" s="97">
        <f>IFERROR(INDEX(BP:BP, MATCH(R1500, BN:BN, 0)), "")</f>
        <v>1</v>
      </c>
      <c r="R1500" s="112" t="s">
        <v>951</v>
      </c>
      <c r="S1500" s="112" t="s">
        <v>573</v>
      </c>
      <c r="T1500" s="112" t="s">
        <v>942</v>
      </c>
      <c r="U1500" s="1" t="s">
        <v>22</v>
      </c>
      <c r="V1500" s="1" t="s">
        <v>22</v>
      </c>
      <c r="W1500" s="1" t="s">
        <v>22</v>
      </c>
      <c r="X1500" s="1" t="s">
        <v>22</v>
      </c>
      <c r="Y1500" s="1" t="s">
        <v>22</v>
      </c>
      <c r="Z1500" s="1" t="s">
        <v>22</v>
      </c>
      <c r="AA1500" s="1" t="s">
        <v>22</v>
      </c>
      <c r="AB1500" s="4" t="s">
        <v>22</v>
      </c>
      <c r="AC1500" s="4" t="s">
        <v>22</v>
      </c>
      <c r="BN1500" s="91"/>
    </row>
    <row r="1501" spans="1:66" ht="31.8" customHeight="1" x14ac:dyDescent="0.3">
      <c r="A1501" s="58">
        <v>10</v>
      </c>
      <c r="B1501" s="57" t="s">
        <v>3698</v>
      </c>
      <c r="C1501" s="1" t="s">
        <v>904</v>
      </c>
      <c r="D1501" s="1" t="s">
        <v>905</v>
      </c>
      <c r="E1501" s="1">
        <v>101121298</v>
      </c>
      <c r="F1501" s="21">
        <v>45200</v>
      </c>
      <c r="G1501" s="21">
        <v>46295</v>
      </c>
      <c r="H1501" s="1" t="s">
        <v>22</v>
      </c>
      <c r="I1501" s="1" t="s">
        <v>962</v>
      </c>
      <c r="J1501" s="1" t="s">
        <v>22</v>
      </c>
      <c r="K1501" s="1" t="s">
        <v>22</v>
      </c>
      <c r="L1501" s="1" t="s">
        <v>657</v>
      </c>
      <c r="M1501" s="102" t="s">
        <v>907</v>
      </c>
      <c r="N1501" s="1" t="s">
        <v>963</v>
      </c>
      <c r="O1501" s="1" t="s">
        <v>964</v>
      </c>
      <c r="P1501" s="1" t="s">
        <v>457</v>
      </c>
      <c r="Q1501" s="97">
        <f>IFERROR(INDEX(BP:BP, MATCH(R1501, BN:BN, 0)), "")</f>
        <v>1</v>
      </c>
      <c r="R1501" s="112" t="s">
        <v>965</v>
      </c>
      <c r="S1501" s="112" t="s">
        <v>47</v>
      </c>
      <c r="T1501" s="112" t="s">
        <v>966</v>
      </c>
      <c r="U1501" s="1" t="s">
        <v>22</v>
      </c>
      <c r="V1501" s="1" t="s">
        <v>22</v>
      </c>
      <c r="W1501" s="1" t="s">
        <v>22</v>
      </c>
      <c r="X1501" s="1" t="s">
        <v>22</v>
      </c>
      <c r="Y1501" s="1" t="s">
        <v>22</v>
      </c>
      <c r="Z1501" s="1" t="s">
        <v>22</v>
      </c>
      <c r="AA1501" s="1" t="s">
        <v>22</v>
      </c>
      <c r="AB1501" s="4" t="s">
        <v>22</v>
      </c>
      <c r="AC1501" s="4" t="s">
        <v>22</v>
      </c>
      <c r="BN1501" s="92"/>
    </row>
    <row r="1502" spans="1:66" ht="31.8" customHeight="1" x14ac:dyDescent="0.3">
      <c r="A1502" s="58">
        <v>10</v>
      </c>
      <c r="B1502" s="57" t="s">
        <v>3700</v>
      </c>
      <c r="C1502" s="1" t="s">
        <v>904</v>
      </c>
      <c r="D1502" s="1" t="s">
        <v>905</v>
      </c>
      <c r="E1502" s="1">
        <v>101121300</v>
      </c>
      <c r="F1502" s="21">
        <v>45200</v>
      </c>
      <c r="G1502" s="21">
        <v>46295</v>
      </c>
      <c r="H1502" s="1" t="s">
        <v>22</v>
      </c>
      <c r="I1502" s="1" t="s">
        <v>972</v>
      </c>
      <c r="J1502" s="1" t="s">
        <v>22</v>
      </c>
      <c r="K1502" s="1" t="s">
        <v>22</v>
      </c>
      <c r="L1502" s="1" t="s">
        <v>657</v>
      </c>
      <c r="M1502" s="102" t="s">
        <v>907</v>
      </c>
      <c r="N1502" s="1" t="s">
        <v>973</v>
      </c>
      <c r="O1502" s="1" t="s">
        <v>974</v>
      </c>
      <c r="P1502" s="1" t="s">
        <v>457</v>
      </c>
      <c r="Q1502" s="97">
        <f>IFERROR(INDEX(BP:BP, MATCH(R1502, BN:BN, 0)), "")</f>
        <v>1</v>
      </c>
      <c r="R1502" s="112" t="s">
        <v>661</v>
      </c>
      <c r="S1502" s="112" t="s">
        <v>662</v>
      </c>
      <c r="T1502" s="112" t="s">
        <v>975</v>
      </c>
      <c r="U1502" s="1" t="s">
        <v>22</v>
      </c>
      <c r="V1502" s="1" t="s">
        <v>22</v>
      </c>
      <c r="W1502" s="1" t="s">
        <v>22</v>
      </c>
      <c r="X1502" s="1" t="s">
        <v>22</v>
      </c>
      <c r="Y1502" s="1" t="s">
        <v>22</v>
      </c>
      <c r="Z1502" s="1" t="s">
        <v>22</v>
      </c>
      <c r="AA1502" s="1" t="s">
        <v>22</v>
      </c>
      <c r="AB1502" s="4" t="s">
        <v>22</v>
      </c>
      <c r="AC1502" s="4" t="s">
        <v>22</v>
      </c>
      <c r="BN1502" s="91"/>
    </row>
    <row r="1503" spans="1:66" ht="31.8" customHeight="1" x14ac:dyDescent="0.3">
      <c r="A1503" s="58">
        <v>10</v>
      </c>
      <c r="B1503" s="57" t="s">
        <v>3699</v>
      </c>
      <c r="C1503" s="1" t="s">
        <v>904</v>
      </c>
      <c r="D1503" s="1" t="s">
        <v>905</v>
      </c>
      <c r="E1503" s="1">
        <v>101121299</v>
      </c>
      <c r="F1503" s="21">
        <v>45200</v>
      </c>
      <c r="G1503" s="21">
        <v>46295</v>
      </c>
      <c r="H1503" s="1" t="s">
        <v>22</v>
      </c>
      <c r="I1503" s="1" t="s">
        <v>967</v>
      </c>
      <c r="J1503" s="1" t="s">
        <v>22</v>
      </c>
      <c r="K1503" s="1" t="s">
        <v>22</v>
      </c>
      <c r="L1503" s="1" t="s">
        <v>657</v>
      </c>
      <c r="M1503" s="102" t="s">
        <v>907</v>
      </c>
      <c r="N1503" s="1" t="s">
        <v>968</v>
      </c>
      <c r="O1503" s="1" t="s">
        <v>969</v>
      </c>
      <c r="P1503" s="1" t="s">
        <v>457</v>
      </c>
      <c r="Q1503" s="97">
        <f>IFERROR(INDEX(BP:BP, MATCH(R1503, BN:BN, 0)), "")</f>
        <v>1</v>
      </c>
      <c r="R1503" s="112" t="s">
        <v>970</v>
      </c>
      <c r="S1503" s="112" t="s">
        <v>318</v>
      </c>
      <c r="T1503" s="112" t="s">
        <v>971</v>
      </c>
      <c r="U1503" s="1" t="s">
        <v>22</v>
      </c>
      <c r="V1503" s="1" t="s">
        <v>22</v>
      </c>
      <c r="W1503" s="1" t="s">
        <v>22</v>
      </c>
      <c r="X1503" s="1" t="s">
        <v>22</v>
      </c>
      <c r="Y1503" s="1" t="s">
        <v>22</v>
      </c>
      <c r="Z1503" s="1" t="s">
        <v>22</v>
      </c>
      <c r="AA1503" s="1" t="s">
        <v>22</v>
      </c>
      <c r="AB1503" s="4" t="s">
        <v>22</v>
      </c>
      <c r="AC1503" s="4" t="s">
        <v>22</v>
      </c>
      <c r="BN1503" s="92"/>
    </row>
    <row r="1504" spans="1:66" ht="31.8" customHeight="1" x14ac:dyDescent="0.3">
      <c r="A1504" s="58">
        <v>10</v>
      </c>
      <c r="B1504" s="57" t="s">
        <v>3688</v>
      </c>
      <c r="C1504" s="1" t="s">
        <v>904</v>
      </c>
      <c r="D1504" s="1" t="s">
        <v>905</v>
      </c>
      <c r="E1504" s="1">
        <v>101121288</v>
      </c>
      <c r="F1504" s="21">
        <v>45200</v>
      </c>
      <c r="G1504" s="21">
        <v>46295</v>
      </c>
      <c r="H1504" s="1" t="s">
        <v>22</v>
      </c>
      <c r="I1504" s="1" t="s">
        <v>906</v>
      </c>
      <c r="J1504" s="1" t="s">
        <v>22</v>
      </c>
      <c r="K1504" s="1" t="s">
        <v>22</v>
      </c>
      <c r="L1504" s="1" t="s">
        <v>657</v>
      </c>
      <c r="M1504" s="102" t="s">
        <v>907</v>
      </c>
      <c r="N1504" s="1" t="s">
        <v>908</v>
      </c>
      <c r="O1504" s="1" t="s">
        <v>909</v>
      </c>
      <c r="P1504" s="1" t="s">
        <v>408</v>
      </c>
      <c r="Q1504" s="97">
        <f>IFERROR(INDEX(BP:BP, MATCH(R1504, BN:BN, 0)), "")</f>
        <v>1</v>
      </c>
      <c r="R1504" s="112" t="s">
        <v>360</v>
      </c>
      <c r="S1504" s="112" t="s">
        <v>38</v>
      </c>
      <c r="T1504" s="1" t="s">
        <v>910</v>
      </c>
      <c r="U1504" s="1" t="s">
        <v>911</v>
      </c>
      <c r="V1504" s="1" t="s">
        <v>22</v>
      </c>
      <c r="W1504" s="1" t="s">
        <v>912</v>
      </c>
      <c r="X1504" s="1" t="s">
        <v>679</v>
      </c>
      <c r="Y1504" s="1" t="s">
        <v>913</v>
      </c>
      <c r="Z1504" s="1" t="s">
        <v>914</v>
      </c>
      <c r="AA1504" s="1" t="s">
        <v>915</v>
      </c>
      <c r="AB1504" s="4" t="s">
        <v>22</v>
      </c>
      <c r="AC1504" s="4" t="s">
        <v>22</v>
      </c>
      <c r="BN1504" s="91"/>
    </row>
    <row r="1505" spans="1:66" ht="31.8" customHeight="1" x14ac:dyDescent="0.3">
      <c r="A1505" s="58">
        <v>10</v>
      </c>
      <c r="B1505" s="57" t="s">
        <v>3701</v>
      </c>
      <c r="C1505" s="1" t="s">
        <v>904</v>
      </c>
      <c r="D1505" s="1" t="s">
        <v>905</v>
      </c>
      <c r="E1505" s="1">
        <v>101121301</v>
      </c>
      <c r="F1505" s="21">
        <v>45200</v>
      </c>
      <c r="G1505" s="21">
        <v>46295</v>
      </c>
      <c r="H1505" s="1" t="s">
        <v>22</v>
      </c>
      <c r="I1505" s="1" t="s">
        <v>976</v>
      </c>
      <c r="J1505" s="1" t="s">
        <v>22</v>
      </c>
      <c r="K1505" s="1" t="s">
        <v>22</v>
      </c>
      <c r="L1505" s="1" t="s">
        <v>657</v>
      </c>
      <c r="M1505" s="102" t="s">
        <v>907</v>
      </c>
      <c r="N1505" s="1" t="s">
        <v>977</v>
      </c>
      <c r="O1505" s="1" t="s">
        <v>978</v>
      </c>
      <c r="P1505" s="1" t="s">
        <v>457</v>
      </c>
      <c r="Q1505" s="97">
        <f>IFERROR(INDEX(BP:BP, MATCH(R1505, BN:BN, 0)), "")</f>
        <v>1</v>
      </c>
      <c r="R1505" s="112" t="s">
        <v>773</v>
      </c>
      <c r="S1505" s="112" t="s">
        <v>132</v>
      </c>
      <c r="T1505" s="1" t="s">
        <v>979</v>
      </c>
      <c r="U1505" s="1" t="s">
        <v>22</v>
      </c>
      <c r="V1505" s="1" t="s">
        <v>22</v>
      </c>
      <c r="W1505" s="1" t="s">
        <v>22</v>
      </c>
      <c r="X1505" s="1" t="s">
        <v>22</v>
      </c>
      <c r="Y1505" s="1" t="s">
        <v>22</v>
      </c>
      <c r="Z1505" s="1" t="s">
        <v>22</v>
      </c>
      <c r="AA1505" s="1" t="s">
        <v>22</v>
      </c>
      <c r="AB1505" s="4" t="s">
        <v>22</v>
      </c>
      <c r="AC1505" s="4" t="s">
        <v>22</v>
      </c>
      <c r="BN1505" s="92"/>
    </row>
    <row r="1506" spans="1:66" ht="31.8" customHeight="1" x14ac:dyDescent="0.3">
      <c r="A1506" s="58">
        <v>10</v>
      </c>
      <c r="B1506" s="57" t="s">
        <v>3694</v>
      </c>
      <c r="C1506" s="1" t="s">
        <v>904</v>
      </c>
      <c r="D1506" s="1" t="s">
        <v>905</v>
      </c>
      <c r="E1506" s="1">
        <v>101121294</v>
      </c>
      <c r="F1506" s="21">
        <v>45200</v>
      </c>
      <c r="G1506" s="21">
        <v>46295</v>
      </c>
      <c r="H1506" s="1" t="s">
        <v>22</v>
      </c>
      <c r="I1506" s="1" t="s">
        <v>943</v>
      </c>
      <c r="J1506" s="1" t="s">
        <v>22</v>
      </c>
      <c r="K1506" s="1" t="s">
        <v>22</v>
      </c>
      <c r="L1506" s="1" t="s">
        <v>657</v>
      </c>
      <c r="M1506" s="102" t="s">
        <v>907</v>
      </c>
      <c r="N1506" s="1" t="s">
        <v>944</v>
      </c>
      <c r="O1506" s="1" t="s">
        <v>945</v>
      </c>
      <c r="P1506" s="1" t="s">
        <v>457</v>
      </c>
      <c r="Q1506" s="97">
        <f>IFERROR(INDEX(BP:BP, MATCH(R1506, BN:BN, 0)), "")</f>
        <v>1</v>
      </c>
      <c r="R1506" s="112" t="s">
        <v>946</v>
      </c>
      <c r="S1506" s="112" t="s">
        <v>47</v>
      </c>
      <c r="T1506" s="1" t="s">
        <v>947</v>
      </c>
      <c r="U1506" s="1" t="s">
        <v>22</v>
      </c>
      <c r="V1506" s="1" t="s">
        <v>22</v>
      </c>
      <c r="W1506" s="1" t="s">
        <v>22</v>
      </c>
      <c r="X1506" s="1" t="s">
        <v>22</v>
      </c>
      <c r="Y1506" s="1" t="s">
        <v>22</v>
      </c>
      <c r="Z1506" s="1" t="s">
        <v>22</v>
      </c>
      <c r="AA1506" s="1" t="s">
        <v>22</v>
      </c>
      <c r="AB1506" s="4" t="s">
        <v>22</v>
      </c>
      <c r="AC1506" s="4" t="s">
        <v>22</v>
      </c>
      <c r="BN1506" s="91"/>
    </row>
    <row r="1507" spans="1:66" ht="31.8" customHeight="1" x14ac:dyDescent="0.3">
      <c r="A1507" s="58">
        <v>10</v>
      </c>
      <c r="B1507" s="57" t="s">
        <v>3708</v>
      </c>
      <c r="C1507" s="1" t="s">
        <v>904</v>
      </c>
      <c r="D1507" s="1" t="s">
        <v>905</v>
      </c>
      <c r="E1507" s="1">
        <v>101121308</v>
      </c>
      <c r="F1507" s="21">
        <v>45200</v>
      </c>
      <c r="G1507" s="21">
        <v>46295</v>
      </c>
      <c r="H1507" s="1" t="s">
        <v>22</v>
      </c>
      <c r="I1507" s="1" t="s">
        <v>1005</v>
      </c>
      <c r="J1507" s="1" t="s">
        <v>22</v>
      </c>
      <c r="K1507" s="1" t="s">
        <v>22</v>
      </c>
      <c r="L1507" s="1" t="s">
        <v>657</v>
      </c>
      <c r="M1507" s="102" t="s">
        <v>907</v>
      </c>
      <c r="N1507" s="1" t="s">
        <v>1006</v>
      </c>
      <c r="O1507" s="1" t="s">
        <v>1007</v>
      </c>
      <c r="P1507" s="1" t="s">
        <v>457</v>
      </c>
      <c r="Q1507" s="97">
        <f>IFERROR(INDEX(BP:BP, MATCH(R1507, BN:BN, 0)), "")</f>
        <v>1</v>
      </c>
      <c r="R1507" s="112" t="s">
        <v>1008</v>
      </c>
      <c r="S1507" s="112" t="s">
        <v>701</v>
      </c>
      <c r="T1507" s="1" t="s">
        <v>942</v>
      </c>
      <c r="U1507" s="1" t="s">
        <v>22</v>
      </c>
      <c r="V1507" s="1" t="s">
        <v>22</v>
      </c>
      <c r="W1507" s="1" t="s">
        <v>22</v>
      </c>
      <c r="X1507" s="1" t="s">
        <v>22</v>
      </c>
      <c r="Y1507" s="1" t="s">
        <v>22</v>
      </c>
      <c r="Z1507" s="1" t="s">
        <v>22</v>
      </c>
      <c r="AA1507" s="1" t="s">
        <v>22</v>
      </c>
      <c r="AB1507" s="4" t="s">
        <v>22</v>
      </c>
      <c r="AC1507" s="4" t="s">
        <v>22</v>
      </c>
      <c r="BN1507" s="92"/>
    </row>
    <row r="1508" spans="1:66" ht="31.8" customHeight="1" x14ac:dyDescent="0.3">
      <c r="A1508" s="58">
        <v>10</v>
      </c>
      <c r="B1508" s="57" t="s">
        <v>3690</v>
      </c>
      <c r="C1508" s="1" t="s">
        <v>904</v>
      </c>
      <c r="D1508" s="1" t="s">
        <v>905</v>
      </c>
      <c r="E1508" s="1">
        <v>101121290</v>
      </c>
      <c r="F1508" s="21">
        <v>45200</v>
      </c>
      <c r="G1508" s="21">
        <v>46295</v>
      </c>
      <c r="H1508" s="1" t="s">
        <v>22</v>
      </c>
      <c r="I1508" s="1" t="s">
        <v>923</v>
      </c>
      <c r="J1508" s="1" t="s">
        <v>22</v>
      </c>
      <c r="K1508" s="1" t="s">
        <v>22</v>
      </c>
      <c r="L1508" s="1" t="s">
        <v>657</v>
      </c>
      <c r="M1508" s="102" t="s">
        <v>907</v>
      </c>
      <c r="N1508" s="1" t="s">
        <v>924</v>
      </c>
      <c r="O1508" s="1" t="s">
        <v>925</v>
      </c>
      <c r="P1508" s="1" t="s">
        <v>457</v>
      </c>
      <c r="Q1508" s="97">
        <f>IFERROR(INDEX(BP:BP, MATCH(R1508, BN:BN, 0)), "")</f>
        <v>1</v>
      </c>
      <c r="R1508" s="112" t="s">
        <v>926</v>
      </c>
      <c r="S1508" s="112" t="s">
        <v>517</v>
      </c>
      <c r="T1508" s="1" t="s">
        <v>927</v>
      </c>
      <c r="U1508" s="1" t="s">
        <v>22</v>
      </c>
      <c r="V1508" s="1" t="s">
        <v>22</v>
      </c>
      <c r="W1508" s="1" t="s">
        <v>22</v>
      </c>
      <c r="X1508" s="1" t="s">
        <v>22</v>
      </c>
      <c r="Y1508" s="1" t="s">
        <v>22</v>
      </c>
      <c r="Z1508" s="1" t="s">
        <v>22</v>
      </c>
      <c r="AA1508" s="1" t="s">
        <v>22</v>
      </c>
      <c r="AB1508" s="4" t="s">
        <v>22</v>
      </c>
      <c r="AC1508" s="4" t="s">
        <v>22</v>
      </c>
      <c r="BN1508" s="91"/>
    </row>
    <row r="1509" spans="1:66" ht="31.8" customHeight="1" x14ac:dyDescent="0.3">
      <c r="A1509" s="58">
        <v>10</v>
      </c>
      <c r="B1509" s="57" t="s">
        <v>3703</v>
      </c>
      <c r="C1509" s="1" t="s">
        <v>904</v>
      </c>
      <c r="D1509" s="1" t="s">
        <v>905</v>
      </c>
      <c r="E1509" s="1">
        <v>101121303</v>
      </c>
      <c r="F1509" s="21">
        <v>45200</v>
      </c>
      <c r="G1509" s="21">
        <v>46295</v>
      </c>
      <c r="H1509" s="1" t="s">
        <v>22</v>
      </c>
      <c r="I1509" s="1" t="s">
        <v>985</v>
      </c>
      <c r="J1509" s="1" t="s">
        <v>22</v>
      </c>
      <c r="K1509" s="1" t="s">
        <v>22</v>
      </c>
      <c r="L1509" s="1" t="s">
        <v>657</v>
      </c>
      <c r="M1509" s="102" t="s">
        <v>907</v>
      </c>
      <c r="N1509" s="1" t="s">
        <v>986</v>
      </c>
      <c r="O1509" s="1" t="s">
        <v>987</v>
      </c>
      <c r="P1509" s="1" t="s">
        <v>457</v>
      </c>
      <c r="Q1509" s="97">
        <f>IFERROR(INDEX(BP:BP, MATCH(R1509, BN:BN, 0)), "")</f>
        <v>1</v>
      </c>
      <c r="R1509" s="112" t="s">
        <v>988</v>
      </c>
      <c r="S1509" s="112" t="s">
        <v>28</v>
      </c>
      <c r="T1509" s="1" t="s">
        <v>942</v>
      </c>
      <c r="U1509" s="1" t="s">
        <v>22</v>
      </c>
      <c r="V1509" s="1" t="s">
        <v>22</v>
      </c>
      <c r="W1509" s="1" t="s">
        <v>22</v>
      </c>
      <c r="X1509" s="1" t="s">
        <v>22</v>
      </c>
      <c r="Y1509" s="1" t="s">
        <v>22</v>
      </c>
      <c r="Z1509" s="1" t="s">
        <v>22</v>
      </c>
      <c r="AA1509" s="1" t="s">
        <v>22</v>
      </c>
      <c r="AB1509" s="4" t="s">
        <v>22</v>
      </c>
      <c r="AC1509" s="4" t="s">
        <v>22</v>
      </c>
      <c r="BN1509" s="92"/>
    </row>
    <row r="1510" spans="1:66" ht="31.8" customHeight="1" x14ac:dyDescent="0.3">
      <c r="A1510" s="58">
        <v>10</v>
      </c>
      <c r="B1510" s="57" t="s">
        <v>3693</v>
      </c>
      <c r="C1510" s="1" t="s">
        <v>904</v>
      </c>
      <c r="D1510" s="1" t="s">
        <v>905</v>
      </c>
      <c r="E1510" s="1">
        <v>101121293</v>
      </c>
      <c r="F1510" s="21">
        <v>45200</v>
      </c>
      <c r="G1510" s="21">
        <v>46295</v>
      </c>
      <c r="H1510" s="1" t="s">
        <v>22</v>
      </c>
      <c r="I1510" s="1" t="s">
        <v>938</v>
      </c>
      <c r="J1510" s="1" t="s">
        <v>22</v>
      </c>
      <c r="K1510" s="1" t="s">
        <v>22</v>
      </c>
      <c r="L1510" s="1" t="s">
        <v>657</v>
      </c>
      <c r="M1510" s="102" t="s">
        <v>907</v>
      </c>
      <c r="N1510" s="1" t="s">
        <v>939</v>
      </c>
      <c r="O1510" s="1" t="s">
        <v>940</v>
      </c>
      <c r="P1510" s="1" t="s">
        <v>457</v>
      </c>
      <c r="Q1510" s="97">
        <f>IFERROR(INDEX(BP:BP, MATCH(R1510, BN:BN, 0)), "")</f>
        <v>1</v>
      </c>
      <c r="R1510" s="112" t="s">
        <v>941</v>
      </c>
      <c r="S1510" s="112" t="s">
        <v>864</v>
      </c>
      <c r="T1510" s="1" t="s">
        <v>942</v>
      </c>
      <c r="U1510" s="1" t="s">
        <v>22</v>
      </c>
      <c r="V1510" s="1" t="s">
        <v>22</v>
      </c>
      <c r="W1510" s="1" t="s">
        <v>22</v>
      </c>
      <c r="X1510" s="1" t="s">
        <v>22</v>
      </c>
      <c r="Y1510" s="1" t="s">
        <v>22</v>
      </c>
      <c r="Z1510" s="1" t="s">
        <v>22</v>
      </c>
      <c r="AA1510" s="1" t="s">
        <v>22</v>
      </c>
      <c r="AB1510" s="4" t="s">
        <v>22</v>
      </c>
      <c r="AC1510" s="4" t="s">
        <v>22</v>
      </c>
      <c r="BN1510" s="91"/>
    </row>
    <row r="1511" spans="1:66" ht="31.8" customHeight="1" x14ac:dyDescent="0.3">
      <c r="A1511" s="58">
        <v>10</v>
      </c>
      <c r="B1511" s="57" t="s">
        <v>3702</v>
      </c>
      <c r="C1511" s="1" t="s">
        <v>904</v>
      </c>
      <c r="D1511" s="1" t="s">
        <v>905</v>
      </c>
      <c r="E1511" s="1">
        <v>101121302</v>
      </c>
      <c r="F1511" s="21">
        <v>45200</v>
      </c>
      <c r="G1511" s="21">
        <v>46295</v>
      </c>
      <c r="H1511" s="1" t="s">
        <v>22</v>
      </c>
      <c r="I1511" s="1" t="s">
        <v>980</v>
      </c>
      <c r="J1511" s="1" t="s">
        <v>22</v>
      </c>
      <c r="K1511" s="1" t="s">
        <v>22</v>
      </c>
      <c r="L1511" s="1" t="s">
        <v>657</v>
      </c>
      <c r="M1511" s="102" t="s">
        <v>907</v>
      </c>
      <c r="N1511" s="1" t="s">
        <v>981</v>
      </c>
      <c r="O1511" s="1" t="s">
        <v>982</v>
      </c>
      <c r="P1511" s="1" t="s">
        <v>457</v>
      </c>
      <c r="Q1511" s="97">
        <f>IFERROR(INDEX(BP:BP, MATCH(R1511, BN:BN, 0)), "")</f>
        <v>1</v>
      </c>
      <c r="R1511" s="112" t="s">
        <v>983</v>
      </c>
      <c r="S1511" s="112" t="s">
        <v>28</v>
      </c>
      <c r="T1511" s="1" t="s">
        <v>984</v>
      </c>
      <c r="U1511" s="1" t="s">
        <v>22</v>
      </c>
      <c r="V1511" s="1" t="s">
        <v>22</v>
      </c>
      <c r="W1511" s="1" t="s">
        <v>22</v>
      </c>
      <c r="X1511" s="1" t="s">
        <v>22</v>
      </c>
      <c r="Y1511" s="1" t="s">
        <v>22</v>
      </c>
      <c r="Z1511" s="1" t="s">
        <v>22</v>
      </c>
      <c r="AA1511" s="1" t="s">
        <v>22</v>
      </c>
      <c r="AB1511" s="4" t="s">
        <v>22</v>
      </c>
      <c r="AC1511" s="4" t="s">
        <v>22</v>
      </c>
      <c r="BN1511" s="92"/>
    </row>
    <row r="1512" spans="1:66" ht="31.8" customHeight="1" x14ac:dyDescent="0.3">
      <c r="A1512" s="58">
        <v>10</v>
      </c>
      <c r="B1512" s="57" t="s">
        <v>3705</v>
      </c>
      <c r="C1512" s="1" t="s">
        <v>904</v>
      </c>
      <c r="D1512" s="1" t="s">
        <v>905</v>
      </c>
      <c r="E1512" s="1">
        <v>101121305</v>
      </c>
      <c r="F1512" s="21">
        <v>45200</v>
      </c>
      <c r="G1512" s="21">
        <v>46295</v>
      </c>
      <c r="H1512" s="1" t="s">
        <v>22</v>
      </c>
      <c r="I1512" s="1" t="s">
        <v>992</v>
      </c>
      <c r="J1512" s="1" t="s">
        <v>22</v>
      </c>
      <c r="K1512" s="1" t="s">
        <v>22</v>
      </c>
      <c r="L1512" s="1" t="s">
        <v>657</v>
      </c>
      <c r="M1512" s="102" t="s">
        <v>907</v>
      </c>
      <c r="N1512" s="1" t="s">
        <v>993</v>
      </c>
      <c r="O1512" s="1" t="s">
        <v>994</v>
      </c>
      <c r="P1512" s="1" t="s">
        <v>457</v>
      </c>
      <c r="Q1512" s="97">
        <f>IFERROR(INDEX(BP:BP, MATCH(R1512, BN:BN, 0)), "")</f>
        <v>1</v>
      </c>
      <c r="R1512" s="112" t="s">
        <v>995</v>
      </c>
      <c r="S1512" s="112" t="s">
        <v>47</v>
      </c>
      <c r="T1512" s="1" t="s">
        <v>942</v>
      </c>
      <c r="U1512" s="1" t="s">
        <v>22</v>
      </c>
      <c r="V1512" s="1" t="s">
        <v>22</v>
      </c>
      <c r="W1512" s="1" t="s">
        <v>22</v>
      </c>
      <c r="X1512" s="1" t="s">
        <v>22</v>
      </c>
      <c r="Y1512" s="1" t="s">
        <v>22</v>
      </c>
      <c r="Z1512" s="1" t="s">
        <v>22</v>
      </c>
      <c r="AA1512" s="1" t="s">
        <v>22</v>
      </c>
      <c r="AB1512" s="4" t="s">
        <v>22</v>
      </c>
      <c r="AC1512" s="4" t="s">
        <v>22</v>
      </c>
      <c r="BN1512" s="91"/>
    </row>
    <row r="1513" spans="1:66" ht="31.8" customHeight="1" x14ac:dyDescent="0.3">
      <c r="A1513" s="58">
        <v>10</v>
      </c>
      <c r="B1513" s="57" t="s">
        <v>3691</v>
      </c>
      <c r="C1513" s="1" t="s">
        <v>904</v>
      </c>
      <c r="D1513" s="1" t="s">
        <v>905</v>
      </c>
      <c r="E1513" s="1">
        <v>101121291</v>
      </c>
      <c r="F1513" s="21">
        <v>45200</v>
      </c>
      <c r="G1513" s="21">
        <v>46295</v>
      </c>
      <c r="H1513" s="1" t="s">
        <v>22</v>
      </c>
      <c r="I1513" s="1" t="s">
        <v>928</v>
      </c>
      <c r="J1513" s="1" t="s">
        <v>22</v>
      </c>
      <c r="K1513" s="1" t="s">
        <v>22</v>
      </c>
      <c r="L1513" s="1" t="s">
        <v>657</v>
      </c>
      <c r="M1513" s="102" t="s">
        <v>907</v>
      </c>
      <c r="N1513" s="1" t="s">
        <v>929</v>
      </c>
      <c r="O1513" s="1" t="s">
        <v>930</v>
      </c>
      <c r="P1513" s="1" t="s">
        <v>457</v>
      </c>
      <c r="Q1513" s="97">
        <f>IFERROR(INDEX(BP:BP, MATCH(R1513, BN:BN, 0)), "")</f>
        <v>1</v>
      </c>
      <c r="R1513" s="112" t="s">
        <v>931</v>
      </c>
      <c r="S1513" s="112" t="s">
        <v>47</v>
      </c>
      <c r="T1513" s="1" t="s">
        <v>932</v>
      </c>
      <c r="U1513" s="1" t="s">
        <v>22</v>
      </c>
      <c r="V1513" s="1" t="s">
        <v>22</v>
      </c>
      <c r="W1513" s="1" t="s">
        <v>22</v>
      </c>
      <c r="X1513" s="1" t="s">
        <v>22</v>
      </c>
      <c r="Y1513" s="1" t="s">
        <v>22</v>
      </c>
      <c r="Z1513" s="1" t="s">
        <v>22</v>
      </c>
      <c r="AA1513" s="1" t="s">
        <v>22</v>
      </c>
      <c r="AB1513" s="4" t="s">
        <v>22</v>
      </c>
      <c r="AC1513" s="4" t="s">
        <v>22</v>
      </c>
      <c r="BN1513" s="92"/>
    </row>
    <row r="1514" spans="1:66" ht="31.8" customHeight="1" x14ac:dyDescent="0.3">
      <c r="A1514" s="58">
        <v>10</v>
      </c>
      <c r="B1514" s="57" t="s">
        <v>3697</v>
      </c>
      <c r="C1514" s="1" t="s">
        <v>904</v>
      </c>
      <c r="D1514" s="1" t="s">
        <v>905</v>
      </c>
      <c r="E1514" s="1">
        <v>101121297</v>
      </c>
      <c r="F1514" s="21">
        <v>45200</v>
      </c>
      <c r="G1514" s="21">
        <v>46295</v>
      </c>
      <c r="H1514" s="1" t="s">
        <v>22</v>
      </c>
      <c r="I1514" s="1" t="s">
        <v>957</v>
      </c>
      <c r="J1514" s="1" t="s">
        <v>22</v>
      </c>
      <c r="K1514" s="1" t="s">
        <v>22</v>
      </c>
      <c r="L1514" s="1" t="s">
        <v>657</v>
      </c>
      <c r="M1514" s="102" t="s">
        <v>907</v>
      </c>
      <c r="N1514" s="1" t="s">
        <v>958</v>
      </c>
      <c r="O1514" s="1" t="s">
        <v>959</v>
      </c>
      <c r="P1514" s="1" t="s">
        <v>457</v>
      </c>
      <c r="Q1514" s="97">
        <f>IFERROR(INDEX(BP:BP, MATCH(R1514, BN:BN, 0)), "")</f>
        <v>1</v>
      </c>
      <c r="R1514" s="112" t="s">
        <v>960</v>
      </c>
      <c r="S1514" s="112" t="s">
        <v>47</v>
      </c>
      <c r="T1514" s="1" t="s">
        <v>961</v>
      </c>
      <c r="U1514" s="1" t="s">
        <v>22</v>
      </c>
      <c r="V1514" s="1" t="s">
        <v>22</v>
      </c>
      <c r="W1514" s="1" t="s">
        <v>22</v>
      </c>
      <c r="X1514" s="1" t="s">
        <v>22</v>
      </c>
      <c r="Y1514" s="1" t="s">
        <v>22</v>
      </c>
      <c r="Z1514" s="1" t="s">
        <v>22</v>
      </c>
      <c r="AA1514" s="1" t="s">
        <v>22</v>
      </c>
      <c r="AB1514" s="4" t="s">
        <v>22</v>
      </c>
      <c r="AC1514" s="4" t="s">
        <v>22</v>
      </c>
      <c r="BN1514" s="91"/>
    </row>
    <row r="1515" spans="1:66" ht="31.8" customHeight="1" x14ac:dyDescent="0.3">
      <c r="A1515" s="58">
        <v>10</v>
      </c>
      <c r="B1515" s="57" t="s">
        <v>3689</v>
      </c>
      <c r="C1515" s="1" t="s">
        <v>904</v>
      </c>
      <c r="D1515" s="1" t="s">
        <v>905</v>
      </c>
      <c r="E1515" s="1">
        <v>101121289</v>
      </c>
      <c r="F1515" s="21">
        <v>45200</v>
      </c>
      <c r="G1515" s="21">
        <v>46295</v>
      </c>
      <c r="H1515" s="1" t="s">
        <v>22</v>
      </c>
      <c r="I1515" s="1" t="s">
        <v>918</v>
      </c>
      <c r="J1515" s="1" t="s">
        <v>22</v>
      </c>
      <c r="K1515" s="1" t="s">
        <v>22</v>
      </c>
      <c r="L1515" s="1" t="s">
        <v>657</v>
      </c>
      <c r="M1515" s="102" t="s">
        <v>907</v>
      </c>
      <c r="N1515" s="1" t="s">
        <v>919</v>
      </c>
      <c r="O1515" s="1" t="s">
        <v>920</v>
      </c>
      <c r="P1515" s="1" t="s">
        <v>457</v>
      </c>
      <c r="Q1515" s="97">
        <f>IFERROR(INDEX(BP:BP, MATCH(R1515, BN:BN, 0)), "")</f>
        <v>1</v>
      </c>
      <c r="R1515" s="112" t="s">
        <v>921</v>
      </c>
      <c r="S1515" s="112" t="s">
        <v>864</v>
      </c>
      <c r="T1515" s="1" t="s">
        <v>922</v>
      </c>
      <c r="U1515" s="1" t="s">
        <v>22</v>
      </c>
      <c r="V1515" s="1" t="s">
        <v>22</v>
      </c>
      <c r="W1515" s="1" t="s">
        <v>22</v>
      </c>
      <c r="X1515" s="1" t="s">
        <v>22</v>
      </c>
      <c r="Y1515" s="1" t="s">
        <v>22</v>
      </c>
      <c r="Z1515" s="1" t="s">
        <v>22</v>
      </c>
      <c r="AA1515" s="1" t="s">
        <v>22</v>
      </c>
      <c r="AB1515" s="4" t="s">
        <v>22</v>
      </c>
      <c r="AC1515" s="4" t="s">
        <v>22</v>
      </c>
      <c r="BN1515" s="92"/>
    </row>
    <row r="1516" spans="1:66" ht="31.8" customHeight="1" x14ac:dyDescent="0.3">
      <c r="A1516" s="58">
        <v>10</v>
      </c>
      <c r="B1516" s="57" t="s">
        <v>3692</v>
      </c>
      <c r="C1516" s="1" t="s">
        <v>904</v>
      </c>
      <c r="D1516" s="1" t="s">
        <v>905</v>
      </c>
      <c r="E1516" s="1">
        <v>101121292</v>
      </c>
      <c r="F1516" s="21">
        <v>45200</v>
      </c>
      <c r="G1516" s="21">
        <v>46295</v>
      </c>
      <c r="H1516" s="1" t="s">
        <v>22</v>
      </c>
      <c r="I1516" s="1" t="s">
        <v>933</v>
      </c>
      <c r="J1516" s="1" t="s">
        <v>22</v>
      </c>
      <c r="K1516" s="1" t="s">
        <v>22</v>
      </c>
      <c r="L1516" s="1" t="s">
        <v>657</v>
      </c>
      <c r="M1516" s="102" t="s">
        <v>907</v>
      </c>
      <c r="N1516" s="1" t="s">
        <v>934</v>
      </c>
      <c r="O1516" s="1" t="s">
        <v>935</v>
      </c>
      <c r="P1516" s="1" t="s">
        <v>457</v>
      </c>
      <c r="Q1516" s="97">
        <f>IFERROR(INDEX(BP:BP, MATCH(R1516, BN:BN, 0)), "")</f>
        <v>1</v>
      </c>
      <c r="R1516" s="112" t="s">
        <v>936</v>
      </c>
      <c r="S1516" s="112" t="s">
        <v>780</v>
      </c>
      <c r="T1516" s="1" t="s">
        <v>937</v>
      </c>
      <c r="U1516" s="1" t="s">
        <v>22</v>
      </c>
      <c r="V1516" s="1" t="s">
        <v>22</v>
      </c>
      <c r="W1516" s="1" t="s">
        <v>22</v>
      </c>
      <c r="X1516" s="1" t="s">
        <v>22</v>
      </c>
      <c r="Y1516" s="1" t="s">
        <v>22</v>
      </c>
      <c r="Z1516" s="1" t="s">
        <v>22</v>
      </c>
      <c r="AA1516" s="1" t="s">
        <v>22</v>
      </c>
      <c r="AB1516" s="4" t="s">
        <v>22</v>
      </c>
      <c r="AC1516" s="4" t="s">
        <v>22</v>
      </c>
      <c r="BN1516" s="91"/>
    </row>
    <row r="1517" spans="1:66" ht="31.8" customHeight="1" x14ac:dyDescent="0.3">
      <c r="A1517" s="58">
        <v>10</v>
      </c>
      <c r="B1517" s="57" t="s">
        <v>3696</v>
      </c>
      <c r="C1517" s="1" t="s">
        <v>904</v>
      </c>
      <c r="D1517" s="1" t="s">
        <v>905</v>
      </c>
      <c r="E1517" s="1">
        <v>101121296</v>
      </c>
      <c r="F1517" s="21">
        <v>45200</v>
      </c>
      <c r="G1517" s="21">
        <v>46295</v>
      </c>
      <c r="H1517" s="1" t="s">
        <v>22</v>
      </c>
      <c r="I1517" s="1" t="s">
        <v>952</v>
      </c>
      <c r="J1517" s="1" t="s">
        <v>22</v>
      </c>
      <c r="K1517" s="1" t="s">
        <v>22</v>
      </c>
      <c r="L1517" s="1" t="s">
        <v>657</v>
      </c>
      <c r="M1517" s="102" t="s">
        <v>907</v>
      </c>
      <c r="N1517" s="1" t="s">
        <v>953</v>
      </c>
      <c r="O1517" s="1" t="s">
        <v>954</v>
      </c>
      <c r="P1517" s="1" t="s">
        <v>457</v>
      </c>
      <c r="Q1517" s="97">
        <f>IFERROR(INDEX(BP:BP, MATCH(R1517, BN:BN, 0)), "")</f>
        <v>1</v>
      </c>
      <c r="R1517" s="112" t="s">
        <v>955</v>
      </c>
      <c r="S1517" s="112" t="s">
        <v>132</v>
      </c>
      <c r="T1517" s="1" t="s">
        <v>956</v>
      </c>
      <c r="U1517" s="1" t="s">
        <v>22</v>
      </c>
      <c r="V1517" s="1" t="s">
        <v>22</v>
      </c>
      <c r="W1517" s="1" t="s">
        <v>22</v>
      </c>
      <c r="X1517" s="1" t="s">
        <v>22</v>
      </c>
      <c r="Y1517" s="1" t="s">
        <v>22</v>
      </c>
      <c r="Z1517" s="1" t="s">
        <v>22</v>
      </c>
      <c r="AA1517" s="1" t="s">
        <v>22</v>
      </c>
      <c r="AB1517" s="4" t="s">
        <v>22</v>
      </c>
      <c r="AC1517" s="4" t="s">
        <v>22</v>
      </c>
      <c r="BN1517" s="92"/>
    </row>
    <row r="1518" spans="1:66" ht="31.8" customHeight="1" x14ac:dyDescent="0.3">
      <c r="A1518" s="58">
        <v>10</v>
      </c>
      <c r="B1518" s="57" t="s">
        <v>3689</v>
      </c>
      <c r="C1518" s="1" t="s">
        <v>904</v>
      </c>
      <c r="D1518" s="1" t="s">
        <v>905</v>
      </c>
      <c r="E1518" s="1">
        <v>101121288</v>
      </c>
      <c r="F1518" s="21">
        <v>45200</v>
      </c>
      <c r="G1518" s="21">
        <v>46295</v>
      </c>
      <c r="H1518" s="1" t="s">
        <v>22</v>
      </c>
      <c r="I1518" s="1" t="s">
        <v>906</v>
      </c>
      <c r="J1518" s="1" t="s">
        <v>22</v>
      </c>
      <c r="K1518" s="1" t="s">
        <v>22</v>
      </c>
      <c r="L1518" s="1" t="s">
        <v>657</v>
      </c>
      <c r="M1518" s="102" t="s">
        <v>907</v>
      </c>
      <c r="N1518" s="1" t="s">
        <v>908</v>
      </c>
      <c r="O1518" s="1" t="s">
        <v>909</v>
      </c>
      <c r="P1518" s="1" t="s">
        <v>457</v>
      </c>
      <c r="Q1518" s="97">
        <f>IFERROR(INDEX(BP:BP, MATCH(R1518, BN:BN, 0)), "")</f>
        <v>1</v>
      </c>
      <c r="R1518" s="112" t="s">
        <v>916</v>
      </c>
      <c r="S1518" s="112" t="s">
        <v>864</v>
      </c>
      <c r="T1518" s="1" t="s">
        <v>917</v>
      </c>
      <c r="U1518" s="1" t="s">
        <v>22</v>
      </c>
      <c r="V1518" s="1" t="s">
        <v>22</v>
      </c>
      <c r="W1518" s="1" t="s">
        <v>22</v>
      </c>
      <c r="X1518" s="1" t="s">
        <v>22</v>
      </c>
      <c r="Y1518" s="1" t="s">
        <v>22</v>
      </c>
      <c r="Z1518" s="1" t="s">
        <v>22</v>
      </c>
      <c r="AA1518" s="1" t="s">
        <v>22</v>
      </c>
      <c r="AB1518" s="4" t="s">
        <v>22</v>
      </c>
      <c r="AC1518" s="4" t="s">
        <v>22</v>
      </c>
      <c r="BN1518" s="91"/>
    </row>
    <row r="1519" spans="1:66" ht="31.8" customHeight="1" x14ac:dyDescent="0.3">
      <c r="A1519" s="58">
        <v>10</v>
      </c>
      <c r="B1519" s="57" t="s">
        <v>3707</v>
      </c>
      <c r="C1519" s="1" t="s">
        <v>904</v>
      </c>
      <c r="D1519" s="1" t="s">
        <v>905</v>
      </c>
      <c r="E1519" s="1">
        <v>101121307</v>
      </c>
      <c r="F1519" s="21">
        <v>45200</v>
      </c>
      <c r="G1519" s="21">
        <v>46295</v>
      </c>
      <c r="H1519" s="1" t="s">
        <v>22</v>
      </c>
      <c r="I1519" s="1" t="s">
        <v>1001</v>
      </c>
      <c r="J1519" s="1" t="s">
        <v>22</v>
      </c>
      <c r="K1519" s="1" t="s">
        <v>22</v>
      </c>
      <c r="L1519" s="1" t="s">
        <v>657</v>
      </c>
      <c r="M1519" s="102" t="s">
        <v>907</v>
      </c>
      <c r="N1519" s="1" t="s">
        <v>1002</v>
      </c>
      <c r="O1519" s="1" t="s">
        <v>1003</v>
      </c>
      <c r="P1519" s="1" t="s">
        <v>457</v>
      </c>
      <c r="Q1519" s="97">
        <f>IFERROR(INDEX(BP:BP, MATCH(R1519, BN:BN, 0)), "")</f>
        <v>1</v>
      </c>
      <c r="R1519" s="1" t="s">
        <v>1004</v>
      </c>
      <c r="S1519" s="1" t="s">
        <v>47</v>
      </c>
      <c r="T1519" s="1" t="s">
        <v>942</v>
      </c>
      <c r="U1519" s="1" t="s">
        <v>22</v>
      </c>
      <c r="V1519" s="1" t="s">
        <v>22</v>
      </c>
      <c r="W1519" s="1" t="s">
        <v>22</v>
      </c>
      <c r="X1519" s="1" t="s">
        <v>22</v>
      </c>
      <c r="Y1519" s="1" t="s">
        <v>22</v>
      </c>
      <c r="Z1519" s="1" t="s">
        <v>22</v>
      </c>
      <c r="AA1519" s="1" t="s">
        <v>22</v>
      </c>
      <c r="AB1519" s="1" t="s">
        <v>22</v>
      </c>
      <c r="AC1519" s="4" t="s">
        <v>22</v>
      </c>
      <c r="AD1519" s="90"/>
      <c r="BN1519" s="1"/>
    </row>
    <row r="1520" spans="1:66" ht="31.8" customHeight="1" x14ac:dyDescent="0.3">
      <c r="A1520" s="56">
        <v>2</v>
      </c>
      <c r="B1520" s="54" t="s">
        <v>3679</v>
      </c>
      <c r="C1520" s="1" t="s">
        <v>362</v>
      </c>
      <c r="D1520" s="1" t="s">
        <v>363</v>
      </c>
      <c r="E1520" s="1">
        <v>101112877</v>
      </c>
      <c r="F1520" s="21">
        <v>45170</v>
      </c>
      <c r="G1520" s="21">
        <v>46630</v>
      </c>
      <c r="H1520" s="1" t="s">
        <v>22</v>
      </c>
      <c r="I1520" s="1" t="s">
        <v>22</v>
      </c>
      <c r="J1520" s="1" t="s">
        <v>22</v>
      </c>
      <c r="K1520" s="1" t="s">
        <v>22</v>
      </c>
      <c r="L1520" s="1" t="s">
        <v>113</v>
      </c>
      <c r="M1520" s="102" t="s">
        <v>312</v>
      </c>
      <c r="N1520" s="1" t="s">
        <v>115</v>
      </c>
      <c r="O1520" s="1" t="s">
        <v>364</v>
      </c>
      <c r="P1520" s="1" t="s">
        <v>22</v>
      </c>
      <c r="Q1520" s="97">
        <f>IFERROR(INDEX(BP:BP, MATCH(R1520, BN:BN, 0)), "")</f>
        <v>1</v>
      </c>
      <c r="R1520" s="112" t="s">
        <v>401</v>
      </c>
      <c r="S1520" s="112" t="s">
        <v>175</v>
      </c>
      <c r="T1520" s="112" t="s">
        <v>22</v>
      </c>
      <c r="U1520" s="1" t="s">
        <v>22</v>
      </c>
      <c r="V1520" s="1" t="s">
        <v>22</v>
      </c>
      <c r="W1520" s="1" t="s">
        <v>22</v>
      </c>
      <c r="X1520" s="1" t="s">
        <v>22</v>
      </c>
      <c r="Y1520" s="1" t="s">
        <v>22</v>
      </c>
      <c r="Z1520" s="1" t="s">
        <v>22</v>
      </c>
      <c r="AA1520" s="1" t="s">
        <v>22</v>
      </c>
      <c r="AB1520" s="4" t="s">
        <v>22</v>
      </c>
      <c r="AC1520" s="4" t="s">
        <v>22</v>
      </c>
      <c r="BN1520" s="91"/>
    </row>
    <row r="1521" spans="1:66" ht="31.8" customHeight="1" x14ac:dyDescent="0.3">
      <c r="A1521" s="56">
        <v>2</v>
      </c>
      <c r="B1521" s="54" t="s">
        <v>3679</v>
      </c>
      <c r="C1521" s="1" t="s">
        <v>362</v>
      </c>
      <c r="D1521" s="1" t="s">
        <v>363</v>
      </c>
      <c r="E1521" s="1">
        <v>101112877</v>
      </c>
      <c r="F1521" s="21">
        <v>45170</v>
      </c>
      <c r="G1521" s="21">
        <v>46630</v>
      </c>
      <c r="H1521" s="1" t="s">
        <v>22</v>
      </c>
      <c r="I1521" s="1" t="s">
        <v>22</v>
      </c>
      <c r="J1521" s="1" t="s">
        <v>22</v>
      </c>
      <c r="K1521" s="1" t="s">
        <v>22</v>
      </c>
      <c r="L1521" s="1" t="s">
        <v>113</v>
      </c>
      <c r="M1521" s="102" t="s">
        <v>312</v>
      </c>
      <c r="N1521" s="1" t="s">
        <v>115</v>
      </c>
      <c r="O1521" s="1" t="s">
        <v>364</v>
      </c>
      <c r="P1521" s="1" t="s">
        <v>22</v>
      </c>
      <c r="Q1521" s="97">
        <f>IFERROR(INDEX(BP:BP, MATCH(R1521, BN:BN, 0)), "")</f>
        <v>1</v>
      </c>
      <c r="R1521" s="112" t="s">
        <v>365</v>
      </c>
      <c r="S1521" s="112" t="s">
        <v>175</v>
      </c>
      <c r="T1521" s="112" t="s">
        <v>22</v>
      </c>
      <c r="U1521" s="1" t="s">
        <v>366</v>
      </c>
      <c r="V1521" s="1" t="s">
        <v>22</v>
      </c>
      <c r="W1521" s="1" t="s">
        <v>367</v>
      </c>
      <c r="X1521" s="1" t="s">
        <v>368</v>
      </c>
      <c r="Y1521" s="1" t="s">
        <v>369</v>
      </c>
      <c r="Z1521" s="1" t="s">
        <v>370</v>
      </c>
      <c r="AA1521" s="1" t="s">
        <v>22</v>
      </c>
      <c r="AB1521" s="4" t="s">
        <v>22</v>
      </c>
      <c r="AC1521" s="4" t="s">
        <v>22</v>
      </c>
      <c r="BN1521" s="92"/>
    </row>
    <row r="1522" spans="1:66" ht="31.8" customHeight="1" x14ac:dyDescent="0.3">
      <c r="A1522" s="56">
        <v>2</v>
      </c>
      <c r="B1522" s="54" t="s">
        <v>3679</v>
      </c>
      <c r="C1522" s="1" t="s">
        <v>362</v>
      </c>
      <c r="D1522" s="1" t="s">
        <v>363</v>
      </c>
      <c r="E1522" s="1">
        <v>101112877</v>
      </c>
      <c r="F1522" s="21">
        <v>45170</v>
      </c>
      <c r="G1522" s="21">
        <v>46630</v>
      </c>
      <c r="H1522" s="1" t="s">
        <v>22</v>
      </c>
      <c r="I1522" s="1" t="s">
        <v>22</v>
      </c>
      <c r="J1522" s="1" t="s">
        <v>22</v>
      </c>
      <c r="K1522" s="1" t="s">
        <v>22</v>
      </c>
      <c r="L1522" s="1" t="s">
        <v>113</v>
      </c>
      <c r="M1522" s="102" t="s">
        <v>312</v>
      </c>
      <c r="N1522" s="1" t="s">
        <v>115</v>
      </c>
      <c r="O1522" s="1" t="s">
        <v>364</v>
      </c>
      <c r="P1522" s="1" t="s">
        <v>22</v>
      </c>
      <c r="Q1522" s="97">
        <f>IFERROR(INDEX(BP:BP, MATCH(R1522, BN:BN, 0)), "")</f>
        <v>1</v>
      </c>
      <c r="R1522" s="112" t="s">
        <v>365</v>
      </c>
      <c r="S1522" s="112" t="s">
        <v>175</v>
      </c>
      <c r="T1522" s="112" t="s">
        <v>22</v>
      </c>
      <c r="U1522" s="1" t="s">
        <v>366</v>
      </c>
      <c r="V1522" s="1" t="s">
        <v>22</v>
      </c>
      <c r="W1522" s="1" t="s">
        <v>371</v>
      </c>
      <c r="X1522" s="1" t="s">
        <v>372</v>
      </c>
      <c r="Y1522" s="1" t="s">
        <v>373</v>
      </c>
      <c r="Z1522" s="1" t="s">
        <v>374</v>
      </c>
      <c r="AA1522" s="1" t="s">
        <v>375</v>
      </c>
      <c r="AB1522" s="4" t="s">
        <v>22</v>
      </c>
      <c r="AC1522" s="4" t="s">
        <v>22</v>
      </c>
      <c r="BN1522" s="91"/>
    </row>
    <row r="1523" spans="1:66" ht="31.8" customHeight="1" x14ac:dyDescent="0.3">
      <c r="A1523" s="56">
        <v>2</v>
      </c>
      <c r="B1523" s="54" t="s">
        <v>3679</v>
      </c>
      <c r="C1523" s="1" t="s">
        <v>362</v>
      </c>
      <c r="D1523" s="1" t="s">
        <v>363</v>
      </c>
      <c r="E1523" s="1">
        <v>101112877</v>
      </c>
      <c r="F1523" s="21">
        <v>45170</v>
      </c>
      <c r="G1523" s="21">
        <v>46630</v>
      </c>
      <c r="H1523" s="1" t="s">
        <v>22</v>
      </c>
      <c r="I1523" s="1" t="s">
        <v>22</v>
      </c>
      <c r="J1523" s="1" t="s">
        <v>22</v>
      </c>
      <c r="K1523" s="1" t="s">
        <v>22</v>
      </c>
      <c r="L1523" s="1" t="s">
        <v>113</v>
      </c>
      <c r="M1523" s="102" t="s">
        <v>312</v>
      </c>
      <c r="N1523" s="1" t="s">
        <v>115</v>
      </c>
      <c r="O1523" s="1" t="s">
        <v>364</v>
      </c>
      <c r="P1523" s="1" t="s">
        <v>22</v>
      </c>
      <c r="Q1523" s="97">
        <f>IFERROR(INDEX(BP:BP, MATCH(R1523, BN:BN, 0)), "")</f>
        <v>1</v>
      </c>
      <c r="R1523" s="112" t="s">
        <v>365</v>
      </c>
      <c r="S1523" s="112" t="s">
        <v>175</v>
      </c>
      <c r="T1523" s="112" t="s">
        <v>22</v>
      </c>
      <c r="U1523" s="1" t="s">
        <v>366</v>
      </c>
      <c r="V1523" s="1" t="s">
        <v>22</v>
      </c>
      <c r="W1523" s="1" t="s">
        <v>376</v>
      </c>
      <c r="X1523" s="1" t="s">
        <v>377</v>
      </c>
      <c r="Y1523" s="1" t="s">
        <v>378</v>
      </c>
      <c r="Z1523" s="1" t="s">
        <v>379</v>
      </c>
      <c r="AA1523" s="1" t="s">
        <v>380</v>
      </c>
      <c r="AB1523" s="4" t="s">
        <v>22</v>
      </c>
      <c r="AC1523" s="4" t="s">
        <v>22</v>
      </c>
      <c r="BN1523" s="92"/>
    </row>
    <row r="1524" spans="1:66" ht="31.8" customHeight="1" x14ac:dyDescent="0.3">
      <c r="A1524" s="56">
        <v>2</v>
      </c>
      <c r="B1524" s="54" t="s">
        <v>3679</v>
      </c>
      <c r="C1524" s="1" t="s">
        <v>362</v>
      </c>
      <c r="D1524" s="1" t="s">
        <v>363</v>
      </c>
      <c r="E1524" s="1">
        <v>101112877</v>
      </c>
      <c r="F1524" s="21">
        <v>45170</v>
      </c>
      <c r="G1524" s="21">
        <v>46630</v>
      </c>
      <c r="H1524" s="1" t="s">
        <v>22</v>
      </c>
      <c r="I1524" s="1" t="s">
        <v>22</v>
      </c>
      <c r="J1524" s="1" t="s">
        <v>22</v>
      </c>
      <c r="K1524" s="1" t="s">
        <v>22</v>
      </c>
      <c r="L1524" s="1" t="s">
        <v>113</v>
      </c>
      <c r="M1524" s="102" t="s">
        <v>312</v>
      </c>
      <c r="N1524" s="1" t="s">
        <v>115</v>
      </c>
      <c r="O1524" s="1" t="s">
        <v>364</v>
      </c>
      <c r="P1524" s="1" t="s">
        <v>22</v>
      </c>
      <c r="Q1524" s="97">
        <f>IFERROR(INDEX(BP:BP, MATCH(R1524, BN:BN, 0)), "")</f>
        <v>1</v>
      </c>
      <c r="R1524" s="112" t="s">
        <v>365</v>
      </c>
      <c r="S1524" s="112" t="s">
        <v>175</v>
      </c>
      <c r="T1524" s="112" t="s">
        <v>22</v>
      </c>
      <c r="U1524" s="1" t="s">
        <v>366</v>
      </c>
      <c r="V1524" s="1" t="s">
        <v>22</v>
      </c>
      <c r="W1524" s="1" t="s">
        <v>381</v>
      </c>
      <c r="X1524" s="1" t="s">
        <v>382</v>
      </c>
      <c r="Y1524" s="1" t="s">
        <v>383</v>
      </c>
      <c r="Z1524" s="1" t="s">
        <v>384</v>
      </c>
      <c r="AA1524" s="1" t="s">
        <v>22</v>
      </c>
      <c r="AB1524" s="4" t="s">
        <v>22</v>
      </c>
      <c r="AC1524" s="4" t="s">
        <v>22</v>
      </c>
      <c r="BN1524" s="91"/>
    </row>
    <row r="1525" spans="1:66" ht="31.8" customHeight="1" x14ac:dyDescent="0.3">
      <c r="A1525" s="56">
        <v>2</v>
      </c>
      <c r="B1525" s="54" t="s">
        <v>3679</v>
      </c>
      <c r="C1525" s="1" t="s">
        <v>362</v>
      </c>
      <c r="D1525" s="1" t="s">
        <v>363</v>
      </c>
      <c r="E1525" s="1">
        <v>101112877</v>
      </c>
      <c r="F1525" s="21">
        <v>45170</v>
      </c>
      <c r="G1525" s="21">
        <v>46630</v>
      </c>
      <c r="H1525" s="1" t="s">
        <v>22</v>
      </c>
      <c r="I1525" s="1" t="s">
        <v>22</v>
      </c>
      <c r="J1525" s="1" t="s">
        <v>22</v>
      </c>
      <c r="K1525" s="1" t="s">
        <v>22</v>
      </c>
      <c r="L1525" s="1" t="s">
        <v>113</v>
      </c>
      <c r="M1525" s="102" t="s">
        <v>312</v>
      </c>
      <c r="N1525" s="1" t="s">
        <v>115</v>
      </c>
      <c r="O1525" s="1" t="s">
        <v>364</v>
      </c>
      <c r="P1525" s="1" t="s">
        <v>22</v>
      </c>
      <c r="Q1525" s="97">
        <f>IFERROR(INDEX(BP:BP, MATCH(R1525, BN:BN, 0)), "")</f>
        <v>1</v>
      </c>
      <c r="R1525" s="112" t="s">
        <v>365</v>
      </c>
      <c r="S1525" s="112" t="s">
        <v>175</v>
      </c>
      <c r="T1525" s="112" t="s">
        <v>22</v>
      </c>
      <c r="U1525" s="1" t="s">
        <v>366</v>
      </c>
      <c r="V1525" s="1" t="s">
        <v>22</v>
      </c>
      <c r="W1525" s="1" t="s">
        <v>385</v>
      </c>
      <c r="X1525" s="1" t="s">
        <v>386</v>
      </c>
      <c r="Y1525" s="1" t="s">
        <v>387</v>
      </c>
      <c r="Z1525" s="1" t="s">
        <v>388</v>
      </c>
      <c r="AA1525" s="1" t="s">
        <v>22</v>
      </c>
      <c r="AB1525" s="4" t="s">
        <v>22</v>
      </c>
      <c r="AC1525" s="4" t="s">
        <v>22</v>
      </c>
      <c r="BN1525" s="92"/>
    </row>
    <row r="1526" spans="1:66" ht="31.8" customHeight="1" x14ac:dyDescent="0.3">
      <c r="A1526" s="56">
        <v>2</v>
      </c>
      <c r="B1526" s="54" t="s">
        <v>3679</v>
      </c>
      <c r="C1526" s="1" t="s">
        <v>362</v>
      </c>
      <c r="D1526" s="1" t="s">
        <v>363</v>
      </c>
      <c r="E1526" s="1">
        <v>101112877</v>
      </c>
      <c r="F1526" s="21">
        <v>45170</v>
      </c>
      <c r="G1526" s="21">
        <v>46630</v>
      </c>
      <c r="H1526" s="1" t="s">
        <v>22</v>
      </c>
      <c r="I1526" s="1" t="s">
        <v>22</v>
      </c>
      <c r="J1526" s="1" t="s">
        <v>22</v>
      </c>
      <c r="K1526" s="1" t="s">
        <v>22</v>
      </c>
      <c r="L1526" s="1" t="s">
        <v>113</v>
      </c>
      <c r="M1526" s="102" t="s">
        <v>312</v>
      </c>
      <c r="N1526" s="1" t="s">
        <v>115</v>
      </c>
      <c r="O1526" s="1" t="s">
        <v>364</v>
      </c>
      <c r="P1526" s="1" t="s">
        <v>22</v>
      </c>
      <c r="Q1526" s="97">
        <f>IFERROR(INDEX(BP:BP, MATCH(R1526, BN:BN, 0)), "")</f>
        <v>1</v>
      </c>
      <c r="R1526" s="112" t="s">
        <v>365</v>
      </c>
      <c r="S1526" s="112" t="s">
        <v>175</v>
      </c>
      <c r="T1526" s="112" t="s">
        <v>22</v>
      </c>
      <c r="U1526" s="1" t="s">
        <v>366</v>
      </c>
      <c r="V1526" s="1" t="s">
        <v>22</v>
      </c>
      <c r="W1526" s="1" t="s">
        <v>389</v>
      </c>
      <c r="X1526" s="1" t="s">
        <v>390</v>
      </c>
      <c r="Y1526" s="1" t="s">
        <v>391</v>
      </c>
      <c r="Z1526" s="1" t="s">
        <v>392</v>
      </c>
      <c r="AA1526" s="1" t="s">
        <v>22</v>
      </c>
      <c r="AB1526" s="4" t="s">
        <v>22</v>
      </c>
      <c r="AC1526" s="4" t="s">
        <v>22</v>
      </c>
      <c r="BN1526" s="91"/>
    </row>
    <row r="1527" spans="1:66" ht="31.8" customHeight="1" x14ac:dyDescent="0.3">
      <c r="A1527" s="56">
        <v>2</v>
      </c>
      <c r="B1527" s="54" t="s">
        <v>3679</v>
      </c>
      <c r="C1527" s="1" t="s">
        <v>362</v>
      </c>
      <c r="D1527" s="1" t="s">
        <v>363</v>
      </c>
      <c r="E1527" s="1">
        <v>101112877</v>
      </c>
      <c r="F1527" s="21">
        <v>45170</v>
      </c>
      <c r="G1527" s="21">
        <v>46630</v>
      </c>
      <c r="H1527" s="1" t="s">
        <v>22</v>
      </c>
      <c r="I1527" s="1" t="s">
        <v>22</v>
      </c>
      <c r="J1527" s="1" t="s">
        <v>22</v>
      </c>
      <c r="K1527" s="1" t="s">
        <v>22</v>
      </c>
      <c r="L1527" s="1" t="s">
        <v>113</v>
      </c>
      <c r="M1527" s="102" t="s">
        <v>312</v>
      </c>
      <c r="N1527" s="1" t="s">
        <v>115</v>
      </c>
      <c r="O1527" s="1" t="s">
        <v>364</v>
      </c>
      <c r="P1527" s="1" t="s">
        <v>22</v>
      </c>
      <c r="Q1527" s="97">
        <f>IFERROR(INDEX(BP:BP, MATCH(R1527, BN:BN, 0)), "")</f>
        <v>1</v>
      </c>
      <c r="R1527" s="112" t="s">
        <v>365</v>
      </c>
      <c r="S1527" s="112" t="s">
        <v>175</v>
      </c>
      <c r="T1527" s="112" t="s">
        <v>22</v>
      </c>
      <c r="U1527" s="1" t="s">
        <v>366</v>
      </c>
      <c r="V1527" s="1" t="s">
        <v>22</v>
      </c>
      <c r="W1527" s="1" t="s">
        <v>393</v>
      </c>
      <c r="X1527" s="1" t="s">
        <v>394</v>
      </c>
      <c r="Y1527" s="1" t="s">
        <v>395</v>
      </c>
      <c r="Z1527" s="1" t="s">
        <v>396</v>
      </c>
      <c r="AA1527" s="1" t="s">
        <v>22</v>
      </c>
      <c r="AB1527" s="4" t="s">
        <v>22</v>
      </c>
      <c r="AC1527" s="4" t="s">
        <v>22</v>
      </c>
      <c r="BN1527" s="92"/>
    </row>
    <row r="1528" spans="1:66" ht="31.8" customHeight="1" x14ac:dyDescent="0.3">
      <c r="A1528" s="56">
        <v>2</v>
      </c>
      <c r="B1528" s="54" t="s">
        <v>3679</v>
      </c>
      <c r="C1528" s="1" t="s">
        <v>362</v>
      </c>
      <c r="D1528" s="1" t="s">
        <v>363</v>
      </c>
      <c r="E1528" s="1">
        <v>101112877</v>
      </c>
      <c r="F1528" s="21">
        <v>45170</v>
      </c>
      <c r="G1528" s="21">
        <v>46630</v>
      </c>
      <c r="H1528" s="1" t="s">
        <v>22</v>
      </c>
      <c r="I1528" s="1" t="s">
        <v>22</v>
      </c>
      <c r="J1528" s="1" t="s">
        <v>22</v>
      </c>
      <c r="K1528" s="1" t="s">
        <v>22</v>
      </c>
      <c r="L1528" s="1" t="s">
        <v>113</v>
      </c>
      <c r="M1528" s="102" t="s">
        <v>312</v>
      </c>
      <c r="N1528" s="1" t="s">
        <v>115</v>
      </c>
      <c r="O1528" s="1" t="s">
        <v>364</v>
      </c>
      <c r="P1528" s="1" t="s">
        <v>22</v>
      </c>
      <c r="Q1528" s="97">
        <f>IFERROR(INDEX(BP:BP, MATCH(R1528, BN:BN, 0)), "")</f>
        <v>1</v>
      </c>
      <c r="R1528" s="112" t="s">
        <v>365</v>
      </c>
      <c r="S1528" s="112" t="s">
        <v>175</v>
      </c>
      <c r="T1528" s="112" t="s">
        <v>22</v>
      </c>
      <c r="U1528" s="1" t="s">
        <v>366</v>
      </c>
      <c r="V1528" s="1" t="s">
        <v>22</v>
      </c>
      <c r="W1528" s="1" t="s">
        <v>397</v>
      </c>
      <c r="X1528" s="1" t="s">
        <v>398</v>
      </c>
      <c r="Y1528" s="1" t="s">
        <v>399</v>
      </c>
      <c r="Z1528" s="1" t="s">
        <v>400</v>
      </c>
      <c r="AA1528" s="1" t="s">
        <v>22</v>
      </c>
      <c r="AB1528" s="4" t="s">
        <v>22</v>
      </c>
      <c r="AC1528" s="4" t="s">
        <v>22</v>
      </c>
      <c r="BN1528" s="91"/>
    </row>
    <row r="1529" spans="1:66" ht="31.8" customHeight="1" x14ac:dyDescent="0.3">
      <c r="A1529" s="56">
        <v>2</v>
      </c>
      <c r="B1529" s="54" t="s">
        <v>3679</v>
      </c>
      <c r="C1529" s="1" t="s">
        <v>362</v>
      </c>
      <c r="D1529" s="1" t="s">
        <v>363</v>
      </c>
      <c r="E1529" s="1">
        <v>101112877</v>
      </c>
      <c r="F1529" s="21">
        <v>45170</v>
      </c>
      <c r="G1529" s="21">
        <v>46630</v>
      </c>
      <c r="H1529" s="1" t="s">
        <v>22</v>
      </c>
      <c r="I1529" s="1" t="s">
        <v>22</v>
      </c>
      <c r="J1529" s="1" t="s">
        <v>22</v>
      </c>
      <c r="K1529" s="1" t="s">
        <v>22</v>
      </c>
      <c r="L1529" s="1" t="s">
        <v>113</v>
      </c>
      <c r="M1529" s="102" t="s">
        <v>312</v>
      </c>
      <c r="N1529" s="1" t="s">
        <v>115</v>
      </c>
      <c r="O1529" s="1" t="s">
        <v>364</v>
      </c>
      <c r="P1529" s="1" t="s">
        <v>22</v>
      </c>
      <c r="Q1529" s="97">
        <f>IFERROR(INDEX(BP:BP, MATCH(R1529, BN:BN, 0)), "")</f>
        <v>1</v>
      </c>
      <c r="R1529" s="112" t="s">
        <v>351</v>
      </c>
      <c r="S1529" s="112" t="s">
        <v>316</v>
      </c>
      <c r="T1529" s="112" t="s">
        <v>22</v>
      </c>
      <c r="U1529" s="1" t="s">
        <v>22</v>
      </c>
      <c r="V1529" s="1" t="s">
        <v>22</v>
      </c>
      <c r="W1529" s="1" t="s">
        <v>22</v>
      </c>
      <c r="X1529" s="1" t="s">
        <v>22</v>
      </c>
      <c r="Y1529" s="1" t="s">
        <v>22</v>
      </c>
      <c r="Z1529" s="1" t="s">
        <v>22</v>
      </c>
      <c r="AA1529" s="1" t="s">
        <v>22</v>
      </c>
      <c r="AB1529" s="4" t="s">
        <v>22</v>
      </c>
      <c r="AC1529" s="4" t="s">
        <v>22</v>
      </c>
      <c r="BN1529" s="92"/>
    </row>
    <row r="1530" spans="1:66" ht="31.8" customHeight="1" x14ac:dyDescent="0.3">
      <c r="A1530" s="56">
        <v>2</v>
      </c>
      <c r="B1530" s="54" t="s">
        <v>3679</v>
      </c>
      <c r="C1530" s="1" t="s">
        <v>362</v>
      </c>
      <c r="D1530" s="1" t="s">
        <v>363</v>
      </c>
      <c r="E1530" s="1">
        <v>101112877</v>
      </c>
      <c r="F1530" s="21">
        <v>45170</v>
      </c>
      <c r="G1530" s="21">
        <v>46630</v>
      </c>
      <c r="H1530" s="1" t="s">
        <v>22</v>
      </c>
      <c r="I1530" s="1" t="s">
        <v>22</v>
      </c>
      <c r="J1530" s="1" t="s">
        <v>22</v>
      </c>
      <c r="K1530" s="1" t="s">
        <v>22</v>
      </c>
      <c r="L1530" s="1" t="s">
        <v>113</v>
      </c>
      <c r="M1530" s="102" t="s">
        <v>312</v>
      </c>
      <c r="N1530" s="1" t="s">
        <v>115</v>
      </c>
      <c r="O1530" s="1" t="s">
        <v>364</v>
      </c>
      <c r="P1530" s="1" t="s">
        <v>22</v>
      </c>
      <c r="Q1530" s="97">
        <f>IFERROR(INDEX(BP:BP, MATCH(R1530, BN:BN, 0)), "")</f>
        <v>1</v>
      </c>
      <c r="R1530" s="112" t="s">
        <v>402</v>
      </c>
      <c r="S1530" s="112" t="s">
        <v>61</v>
      </c>
      <c r="T1530" s="112" t="s">
        <v>22</v>
      </c>
      <c r="U1530" s="1" t="s">
        <v>22</v>
      </c>
      <c r="V1530" s="1" t="s">
        <v>22</v>
      </c>
      <c r="W1530" s="1" t="s">
        <v>22</v>
      </c>
      <c r="X1530" s="1" t="s">
        <v>22</v>
      </c>
      <c r="Y1530" s="1" t="s">
        <v>22</v>
      </c>
      <c r="Z1530" s="1" t="s">
        <v>22</v>
      </c>
      <c r="AA1530" s="1" t="s">
        <v>22</v>
      </c>
      <c r="AB1530" s="4" t="s">
        <v>22</v>
      </c>
      <c r="AC1530" s="4" t="s">
        <v>22</v>
      </c>
      <c r="BN1530" s="91"/>
    </row>
    <row r="1531" spans="1:66" ht="31.8" customHeight="1" x14ac:dyDescent="0.3">
      <c r="A1531" s="84">
        <v>17</v>
      </c>
      <c r="B1531" s="1" t="s">
        <v>3793</v>
      </c>
      <c r="C1531" s="1" t="s">
        <v>4203</v>
      </c>
      <c r="D1531" s="1" t="s">
        <v>3758</v>
      </c>
      <c r="E1531" s="1">
        <v>878239</v>
      </c>
      <c r="F1531" s="21">
        <v>43678</v>
      </c>
      <c r="G1531" s="21">
        <v>43861</v>
      </c>
      <c r="H1531" s="21" t="s">
        <v>2894</v>
      </c>
      <c r="I1531" s="1" t="s">
        <v>1911</v>
      </c>
      <c r="J1531" s="1" t="s">
        <v>1916</v>
      </c>
      <c r="K1531" s="3" t="s">
        <v>4206</v>
      </c>
      <c r="L1531" s="1" t="s">
        <v>3049</v>
      </c>
      <c r="M1531" s="102" t="s">
        <v>3670</v>
      </c>
      <c r="N1531" s="1" t="s">
        <v>2897</v>
      </c>
      <c r="O1531" s="1" t="s">
        <v>4204</v>
      </c>
      <c r="P1531" s="1" t="s">
        <v>679</v>
      </c>
      <c r="Q1531" s="97">
        <f>IFERROR(INDEX(BP:BP, MATCH(R1531, BN:BN, 0)), "")</f>
        <v>1</v>
      </c>
      <c r="R1531" s="112" t="s">
        <v>4205</v>
      </c>
      <c r="S1531" s="112" t="s">
        <v>38</v>
      </c>
      <c r="T1531" s="112" t="s">
        <v>1916</v>
      </c>
      <c r="U1531" s="26" t="s">
        <v>22</v>
      </c>
      <c r="V1531" s="1" t="s">
        <v>4207</v>
      </c>
      <c r="W1531" s="26" t="s">
        <v>22</v>
      </c>
      <c r="X1531" s="10" t="s">
        <v>22</v>
      </c>
      <c r="Y1531" s="10" t="s">
        <v>22</v>
      </c>
      <c r="Z1531" s="26" t="s">
        <v>22</v>
      </c>
      <c r="AA1531" s="26" t="s">
        <v>22</v>
      </c>
      <c r="AB1531" s="4" t="s">
        <v>22</v>
      </c>
      <c r="AC1531" s="4" t="s">
        <v>22</v>
      </c>
      <c r="BN1531" s="92"/>
    </row>
    <row r="1532" spans="1:66" ht="31.8" customHeight="1" x14ac:dyDescent="0.3">
      <c r="A1532" s="56">
        <v>16</v>
      </c>
      <c r="B1532" s="54" t="s">
        <v>3714</v>
      </c>
      <c r="C1532" s="1" t="s">
        <v>2775</v>
      </c>
      <c r="D1532" s="1" t="s">
        <v>2776</v>
      </c>
      <c r="E1532" s="1">
        <v>101122184</v>
      </c>
      <c r="F1532" s="21">
        <v>44936</v>
      </c>
      <c r="G1532" s="21">
        <v>46295</v>
      </c>
      <c r="H1532" s="1" t="s">
        <v>22</v>
      </c>
      <c r="I1532" s="1" t="s">
        <v>2777</v>
      </c>
      <c r="J1532" s="1" t="s">
        <v>22</v>
      </c>
      <c r="K1532" s="1" t="s">
        <v>22</v>
      </c>
      <c r="L1532" s="1" t="s">
        <v>128</v>
      </c>
      <c r="M1532" s="102" t="s">
        <v>2668</v>
      </c>
      <c r="N1532" s="1" t="s">
        <v>2667</v>
      </c>
      <c r="O1532" s="1" t="s">
        <v>2778</v>
      </c>
      <c r="P1532" s="1" t="s">
        <v>22</v>
      </c>
      <c r="Q1532" s="97">
        <f>IFERROR(INDEX(BP:BP, MATCH(R1532, BN:BN, 0)), "")</f>
        <v>1</v>
      </c>
      <c r="R1532" s="1" t="s">
        <v>2797</v>
      </c>
      <c r="S1532" s="1" t="s">
        <v>61</v>
      </c>
      <c r="T1532" s="112" t="s">
        <v>2798</v>
      </c>
      <c r="U1532" s="1" t="s">
        <v>22</v>
      </c>
      <c r="V1532" s="1" t="s">
        <v>22</v>
      </c>
      <c r="W1532" s="1" t="s">
        <v>22</v>
      </c>
      <c r="X1532" s="1" t="s">
        <v>22</v>
      </c>
      <c r="Y1532" s="1" t="s">
        <v>22</v>
      </c>
      <c r="Z1532" s="1" t="s">
        <v>22</v>
      </c>
      <c r="AA1532" s="1" t="s">
        <v>22</v>
      </c>
      <c r="AB1532" s="4" t="s">
        <v>22</v>
      </c>
      <c r="AC1532" s="4" t="s">
        <v>22</v>
      </c>
      <c r="BN1532" s="93"/>
    </row>
    <row r="1533" spans="1:66" ht="31.8" customHeight="1" x14ac:dyDescent="0.3">
      <c r="A1533" s="56">
        <v>16</v>
      </c>
      <c r="B1533" s="54" t="s">
        <v>3714</v>
      </c>
      <c r="C1533" s="1" t="s">
        <v>2775</v>
      </c>
      <c r="D1533" s="1" t="s">
        <v>2776</v>
      </c>
      <c r="E1533" s="1">
        <v>101122184</v>
      </c>
      <c r="F1533" s="21">
        <v>44936</v>
      </c>
      <c r="G1533" s="21">
        <v>46295</v>
      </c>
      <c r="H1533" s="1" t="s">
        <v>22</v>
      </c>
      <c r="I1533" s="1" t="s">
        <v>2777</v>
      </c>
      <c r="J1533" s="1" t="s">
        <v>22</v>
      </c>
      <c r="K1533" s="1" t="s">
        <v>22</v>
      </c>
      <c r="L1533" s="1" t="s">
        <v>128</v>
      </c>
      <c r="M1533" s="102" t="s">
        <v>2668</v>
      </c>
      <c r="N1533" s="1" t="s">
        <v>2667</v>
      </c>
      <c r="O1533" s="1" t="s">
        <v>2778</v>
      </c>
      <c r="P1533" s="1" t="s">
        <v>22</v>
      </c>
      <c r="Q1533" s="97">
        <f>IFERROR(INDEX(BP:BP, MATCH(R1533, BN:BN, 0)), "")</f>
        <v>1</v>
      </c>
      <c r="R1533" s="1" t="s">
        <v>2795</v>
      </c>
      <c r="S1533" s="1" t="s">
        <v>132</v>
      </c>
      <c r="T1533" s="112" t="s">
        <v>2796</v>
      </c>
      <c r="U1533" s="1" t="s">
        <v>22</v>
      </c>
      <c r="V1533" s="1" t="s">
        <v>22</v>
      </c>
      <c r="W1533" s="1" t="s">
        <v>22</v>
      </c>
      <c r="X1533" s="1" t="s">
        <v>22</v>
      </c>
      <c r="Y1533" s="1" t="s">
        <v>22</v>
      </c>
      <c r="Z1533" s="1" t="s">
        <v>22</v>
      </c>
      <c r="AA1533" s="1" t="s">
        <v>22</v>
      </c>
      <c r="AB1533" s="4" t="s">
        <v>22</v>
      </c>
      <c r="AC1533" s="4" t="s">
        <v>22</v>
      </c>
      <c r="BN1533" s="1"/>
    </row>
    <row r="1534" spans="1:66" ht="31.8" customHeight="1" x14ac:dyDescent="0.3">
      <c r="A1534" s="56">
        <v>16</v>
      </c>
      <c r="B1534" s="54" t="s">
        <v>3714</v>
      </c>
      <c r="C1534" s="1" t="s">
        <v>2775</v>
      </c>
      <c r="D1534" s="1" t="s">
        <v>2776</v>
      </c>
      <c r="E1534" s="1">
        <v>101122184</v>
      </c>
      <c r="F1534" s="21">
        <v>44936</v>
      </c>
      <c r="G1534" s="21">
        <v>46295</v>
      </c>
      <c r="H1534" s="1" t="s">
        <v>22</v>
      </c>
      <c r="I1534" s="1" t="s">
        <v>2777</v>
      </c>
      <c r="J1534" s="1" t="s">
        <v>22</v>
      </c>
      <c r="K1534" s="1" t="s">
        <v>22</v>
      </c>
      <c r="L1534" s="1" t="s">
        <v>128</v>
      </c>
      <c r="M1534" s="102" t="s">
        <v>2668</v>
      </c>
      <c r="N1534" s="1" t="s">
        <v>2667</v>
      </c>
      <c r="O1534" s="1" t="s">
        <v>2778</v>
      </c>
      <c r="P1534" s="1" t="s">
        <v>679</v>
      </c>
      <c r="Q1534" s="97">
        <f>IFERROR(INDEX(BP:BP, MATCH(R1534, BN:BN, 0)), "")</f>
        <v>1</v>
      </c>
      <c r="R1534" s="1" t="s">
        <v>2779</v>
      </c>
      <c r="S1534" s="1" t="s">
        <v>132</v>
      </c>
      <c r="T1534" s="1" t="s">
        <v>2780</v>
      </c>
      <c r="U1534" s="1" t="s">
        <v>2781</v>
      </c>
      <c r="V1534" s="1" t="s">
        <v>22</v>
      </c>
      <c r="W1534" s="1" t="s">
        <v>2782</v>
      </c>
      <c r="X1534" s="1" t="s">
        <v>408</v>
      </c>
      <c r="Y1534" s="1" t="s">
        <v>2783</v>
      </c>
      <c r="Z1534" s="1" t="s">
        <v>22</v>
      </c>
      <c r="AA1534" s="1" t="s">
        <v>2784</v>
      </c>
      <c r="AB1534" s="4" t="s">
        <v>22</v>
      </c>
      <c r="AC1534" s="4" t="s">
        <v>22</v>
      </c>
      <c r="BN1534" s="93"/>
    </row>
    <row r="1535" spans="1:66" ht="31.8" customHeight="1" x14ac:dyDescent="0.3">
      <c r="A1535" s="56">
        <v>16</v>
      </c>
      <c r="B1535" s="54" t="s">
        <v>3714</v>
      </c>
      <c r="C1535" s="1" t="s">
        <v>2775</v>
      </c>
      <c r="D1535" s="1" t="s">
        <v>2776</v>
      </c>
      <c r="E1535" s="1">
        <v>101122184</v>
      </c>
      <c r="F1535" s="21">
        <v>44936</v>
      </c>
      <c r="G1535" s="21">
        <v>46295</v>
      </c>
      <c r="H1535" s="1" t="s">
        <v>22</v>
      </c>
      <c r="I1535" s="1" t="s">
        <v>2777</v>
      </c>
      <c r="J1535" s="1" t="s">
        <v>22</v>
      </c>
      <c r="K1535" s="1" t="s">
        <v>22</v>
      </c>
      <c r="L1535" s="1" t="s">
        <v>128</v>
      </c>
      <c r="M1535" s="102" t="s">
        <v>2668</v>
      </c>
      <c r="N1535" s="1" t="s">
        <v>2667</v>
      </c>
      <c r="O1535" s="1" t="s">
        <v>2778</v>
      </c>
      <c r="P1535" s="1" t="s">
        <v>22</v>
      </c>
      <c r="Q1535" s="97">
        <f>IFERROR(INDEX(BP:BP, MATCH(R1535, BN:BN, 0)), "")</f>
        <v>1</v>
      </c>
      <c r="R1535" s="1" t="s">
        <v>2791</v>
      </c>
      <c r="S1535" s="1" t="s">
        <v>110</v>
      </c>
      <c r="T1535" s="1" t="s">
        <v>2792</v>
      </c>
      <c r="U1535" s="1" t="s">
        <v>22</v>
      </c>
      <c r="V1535" s="1" t="s">
        <v>22</v>
      </c>
      <c r="W1535" s="1" t="s">
        <v>22</v>
      </c>
      <c r="X1535" s="1" t="s">
        <v>22</v>
      </c>
      <c r="Y1535" s="1" t="s">
        <v>22</v>
      </c>
      <c r="Z1535" s="1" t="s">
        <v>22</v>
      </c>
      <c r="AA1535" s="1" t="s">
        <v>22</v>
      </c>
      <c r="AB1535" s="4" t="s">
        <v>22</v>
      </c>
      <c r="AC1535" s="4" t="s">
        <v>22</v>
      </c>
      <c r="BN1535" s="1"/>
    </row>
    <row r="1536" spans="1:66" ht="31.8" customHeight="1" x14ac:dyDescent="0.3">
      <c r="A1536" s="55">
        <v>16</v>
      </c>
      <c r="B1536" s="111" t="s">
        <v>3714</v>
      </c>
      <c r="C1536" s="7" t="s">
        <v>2775</v>
      </c>
      <c r="D1536" s="7" t="s">
        <v>2776</v>
      </c>
      <c r="E1536" s="7">
        <v>101122184</v>
      </c>
      <c r="F1536" s="23">
        <v>44936</v>
      </c>
      <c r="G1536" s="23">
        <v>46295</v>
      </c>
      <c r="H1536" s="7" t="s">
        <v>22</v>
      </c>
      <c r="I1536" s="7" t="s">
        <v>2777</v>
      </c>
      <c r="J1536" s="7" t="s">
        <v>22</v>
      </c>
      <c r="K1536" s="7" t="s">
        <v>22</v>
      </c>
      <c r="L1536" s="7" t="s">
        <v>128</v>
      </c>
      <c r="M1536" s="129" t="s">
        <v>2668</v>
      </c>
      <c r="N1536" s="7" t="s">
        <v>2667</v>
      </c>
      <c r="O1536" s="130" t="s">
        <v>2778</v>
      </c>
      <c r="P1536" s="7" t="s">
        <v>22</v>
      </c>
      <c r="Q1536" s="99">
        <f>IFERROR(INDEX(BP:BP, MATCH(R1536, BN:BN, 0)), "")</f>
        <v>1</v>
      </c>
      <c r="R1536" s="7" t="s">
        <v>2803</v>
      </c>
      <c r="S1536" s="7" t="s">
        <v>132</v>
      </c>
      <c r="T1536" s="7" t="s">
        <v>2804</v>
      </c>
      <c r="U1536" s="1" t="s">
        <v>22</v>
      </c>
      <c r="V1536" s="1" t="s">
        <v>22</v>
      </c>
      <c r="W1536" s="1" t="s">
        <v>22</v>
      </c>
      <c r="X1536" s="1" t="s">
        <v>22</v>
      </c>
      <c r="Y1536" s="1" t="s">
        <v>22</v>
      </c>
      <c r="Z1536" s="1" t="s">
        <v>22</v>
      </c>
      <c r="AA1536" s="1" t="s">
        <v>22</v>
      </c>
      <c r="AB1536" s="1" t="s">
        <v>22</v>
      </c>
      <c r="AC1536" s="4" t="s">
        <v>22</v>
      </c>
      <c r="BN1536" s="95"/>
    </row>
    <row r="1537" spans="1:78" ht="31.8" customHeight="1" x14ac:dyDescent="0.3">
      <c r="A1537" s="55">
        <v>16</v>
      </c>
      <c r="B1537" s="111" t="s">
        <v>3714</v>
      </c>
      <c r="C1537" s="7" t="s">
        <v>2775</v>
      </c>
      <c r="D1537" s="7" t="s">
        <v>2776</v>
      </c>
      <c r="E1537" s="7">
        <v>101122184</v>
      </c>
      <c r="F1537" s="23">
        <v>44936</v>
      </c>
      <c r="G1537" s="23">
        <v>46295</v>
      </c>
      <c r="H1537" s="7" t="s">
        <v>22</v>
      </c>
      <c r="I1537" s="7" t="s">
        <v>2777</v>
      </c>
      <c r="J1537" s="7" t="s">
        <v>22</v>
      </c>
      <c r="K1537" s="7" t="s">
        <v>22</v>
      </c>
      <c r="L1537" s="7" t="s">
        <v>128</v>
      </c>
      <c r="M1537" s="129" t="s">
        <v>2668</v>
      </c>
      <c r="N1537" s="7" t="s">
        <v>2667</v>
      </c>
      <c r="O1537" s="7" t="s">
        <v>2778</v>
      </c>
      <c r="P1537" s="1" t="s">
        <v>22</v>
      </c>
      <c r="Q1537" s="97">
        <f>IFERROR(INDEX(BP:BP, MATCH(R1537, BN:BN, 0)), "")</f>
        <v>1</v>
      </c>
      <c r="R1537" s="112" t="s">
        <v>2789</v>
      </c>
      <c r="S1537" s="112" t="s">
        <v>61</v>
      </c>
      <c r="T1537" s="112" t="s">
        <v>2790</v>
      </c>
      <c r="U1537" s="1" t="s">
        <v>22</v>
      </c>
      <c r="V1537" s="1" t="s">
        <v>22</v>
      </c>
      <c r="W1537" s="1" t="s">
        <v>22</v>
      </c>
      <c r="X1537" s="1" t="s">
        <v>22</v>
      </c>
      <c r="Y1537" s="1" t="s">
        <v>22</v>
      </c>
      <c r="Z1537" s="1" t="s">
        <v>22</v>
      </c>
      <c r="AA1537" s="1" t="s">
        <v>22</v>
      </c>
      <c r="AB1537" s="4" t="s">
        <v>22</v>
      </c>
      <c r="AC1537" s="4" t="s">
        <v>22</v>
      </c>
      <c r="BN1537" s="92"/>
    </row>
    <row r="1538" spans="1:78" ht="31.8" customHeight="1" x14ac:dyDescent="0.3">
      <c r="A1538" s="55">
        <v>16</v>
      </c>
      <c r="B1538" s="111" t="s">
        <v>3714</v>
      </c>
      <c r="C1538" s="7" t="s">
        <v>2775</v>
      </c>
      <c r="D1538" s="7" t="s">
        <v>2776</v>
      </c>
      <c r="E1538" s="7">
        <v>101122184</v>
      </c>
      <c r="F1538" s="23">
        <v>44936</v>
      </c>
      <c r="G1538" s="23">
        <v>46295</v>
      </c>
      <c r="H1538" s="7" t="s">
        <v>22</v>
      </c>
      <c r="I1538" s="7" t="s">
        <v>2777</v>
      </c>
      <c r="J1538" s="7" t="s">
        <v>22</v>
      </c>
      <c r="K1538" s="7" t="s">
        <v>22</v>
      </c>
      <c r="L1538" s="7" t="s">
        <v>128</v>
      </c>
      <c r="M1538" s="129" t="s">
        <v>2668</v>
      </c>
      <c r="N1538" s="7" t="s">
        <v>2667</v>
      </c>
      <c r="O1538" s="7" t="s">
        <v>2778</v>
      </c>
      <c r="P1538" s="1" t="s">
        <v>22</v>
      </c>
      <c r="Q1538" s="97">
        <f>IFERROR(INDEX(BP:BP, MATCH(R1538, BN:BN, 0)), "")</f>
        <v>1</v>
      </c>
      <c r="R1538" s="112" t="s">
        <v>2801</v>
      </c>
      <c r="S1538" s="112" t="s">
        <v>61</v>
      </c>
      <c r="T1538" s="112" t="s">
        <v>2802</v>
      </c>
      <c r="U1538" s="1" t="s">
        <v>22</v>
      </c>
      <c r="V1538" s="1" t="s">
        <v>22</v>
      </c>
      <c r="W1538" s="1" t="s">
        <v>22</v>
      </c>
      <c r="X1538" s="1" t="s">
        <v>22</v>
      </c>
      <c r="Y1538" s="1" t="s">
        <v>22</v>
      </c>
      <c r="Z1538" s="1" t="s">
        <v>22</v>
      </c>
      <c r="AA1538" s="1" t="s">
        <v>22</v>
      </c>
      <c r="AB1538" s="4" t="s">
        <v>22</v>
      </c>
      <c r="AC1538" s="4" t="s">
        <v>22</v>
      </c>
      <c r="BN1538" s="91"/>
    </row>
    <row r="1539" spans="1:78" ht="31.8" customHeight="1" x14ac:dyDescent="0.3">
      <c r="A1539" s="55">
        <v>16</v>
      </c>
      <c r="B1539" s="111" t="s">
        <v>3714</v>
      </c>
      <c r="C1539" s="7" t="s">
        <v>2775</v>
      </c>
      <c r="D1539" s="7" t="s">
        <v>2776</v>
      </c>
      <c r="E1539" s="7">
        <v>101122184</v>
      </c>
      <c r="F1539" s="23">
        <v>44936</v>
      </c>
      <c r="G1539" s="23">
        <v>46295</v>
      </c>
      <c r="H1539" s="7" t="s">
        <v>22</v>
      </c>
      <c r="I1539" s="7" t="s">
        <v>2777</v>
      </c>
      <c r="J1539" s="7" t="s">
        <v>22</v>
      </c>
      <c r="K1539" s="7" t="s">
        <v>22</v>
      </c>
      <c r="L1539" s="7" t="s">
        <v>128</v>
      </c>
      <c r="M1539" s="129" t="s">
        <v>2668</v>
      </c>
      <c r="N1539" s="7" t="s">
        <v>2667</v>
      </c>
      <c r="O1539" s="7" t="s">
        <v>2778</v>
      </c>
      <c r="P1539" s="1" t="s">
        <v>22</v>
      </c>
      <c r="Q1539" s="99">
        <f>IFERROR(INDEX(BP:BP, MATCH(R1539, BN:BN, 0)), "")</f>
        <v>1</v>
      </c>
      <c r="R1539" s="112" t="s">
        <v>798</v>
      </c>
      <c r="S1539" s="112" t="s">
        <v>238</v>
      </c>
      <c r="T1539" s="112" t="s">
        <v>2785</v>
      </c>
      <c r="U1539" s="1" t="s">
        <v>22</v>
      </c>
      <c r="V1539" s="1" t="s">
        <v>22</v>
      </c>
      <c r="W1539" s="1" t="s">
        <v>22</v>
      </c>
      <c r="X1539" s="1" t="s">
        <v>22</v>
      </c>
      <c r="Y1539" s="1" t="s">
        <v>22</v>
      </c>
      <c r="Z1539" s="1" t="s">
        <v>22</v>
      </c>
      <c r="AA1539" s="1" t="s">
        <v>22</v>
      </c>
      <c r="AB1539" s="4" t="s">
        <v>22</v>
      </c>
      <c r="AC1539" s="4" t="s">
        <v>22</v>
      </c>
      <c r="BN1539" s="92"/>
    </row>
    <row r="1540" spans="1:78" ht="31.8" customHeight="1" x14ac:dyDescent="0.3">
      <c r="A1540" s="55">
        <v>16</v>
      </c>
      <c r="B1540" s="111" t="s">
        <v>3714</v>
      </c>
      <c r="C1540" s="7" t="s">
        <v>2775</v>
      </c>
      <c r="D1540" s="7" t="s">
        <v>2776</v>
      </c>
      <c r="E1540" s="7">
        <v>101122184</v>
      </c>
      <c r="F1540" s="23">
        <v>44936</v>
      </c>
      <c r="G1540" s="23">
        <v>46295</v>
      </c>
      <c r="H1540" s="7" t="s">
        <v>22</v>
      </c>
      <c r="I1540" s="7" t="s">
        <v>2777</v>
      </c>
      <c r="J1540" s="7" t="s">
        <v>22</v>
      </c>
      <c r="K1540" s="7" t="s">
        <v>22</v>
      </c>
      <c r="L1540" s="7" t="s">
        <v>128</v>
      </c>
      <c r="M1540" s="129" t="s">
        <v>2668</v>
      </c>
      <c r="N1540" s="7" t="s">
        <v>2667</v>
      </c>
      <c r="O1540" s="7" t="s">
        <v>2778</v>
      </c>
      <c r="P1540" s="1" t="s">
        <v>22</v>
      </c>
      <c r="Q1540" s="97">
        <f>IFERROR(INDEX(BP:BP, MATCH(R1540, BN:BN, 0)), "")</f>
        <v>1</v>
      </c>
      <c r="R1540" s="112" t="s">
        <v>2786</v>
      </c>
      <c r="S1540" s="112" t="s">
        <v>61</v>
      </c>
      <c r="T1540" s="112" t="s">
        <v>2787</v>
      </c>
      <c r="U1540" s="1" t="s">
        <v>22</v>
      </c>
      <c r="V1540" s="1" t="s">
        <v>22</v>
      </c>
      <c r="W1540" s="1" t="s">
        <v>22</v>
      </c>
      <c r="X1540" s="1" t="s">
        <v>22</v>
      </c>
      <c r="Y1540" s="1" t="s">
        <v>22</v>
      </c>
      <c r="Z1540" s="1" t="s">
        <v>22</v>
      </c>
      <c r="AA1540" s="1" t="s">
        <v>22</v>
      </c>
      <c r="AB1540" s="4" t="s">
        <v>22</v>
      </c>
      <c r="AC1540" s="4" t="s">
        <v>22</v>
      </c>
      <c r="BN1540" s="91"/>
    </row>
    <row r="1541" spans="1:78" ht="31.8" customHeight="1" x14ac:dyDescent="0.3">
      <c r="A1541" s="55">
        <v>16</v>
      </c>
      <c r="B1541" s="111" t="s">
        <v>3714</v>
      </c>
      <c r="C1541" s="7" t="s">
        <v>2775</v>
      </c>
      <c r="D1541" s="7" t="s">
        <v>2776</v>
      </c>
      <c r="E1541" s="7">
        <v>101122184</v>
      </c>
      <c r="F1541" s="23">
        <v>44936</v>
      </c>
      <c r="G1541" s="23">
        <v>46295</v>
      </c>
      <c r="H1541" s="7" t="s">
        <v>22</v>
      </c>
      <c r="I1541" s="7" t="s">
        <v>2777</v>
      </c>
      <c r="J1541" s="7" t="s">
        <v>22</v>
      </c>
      <c r="K1541" s="7" t="s">
        <v>22</v>
      </c>
      <c r="L1541" s="7" t="s">
        <v>128</v>
      </c>
      <c r="M1541" s="129" t="s">
        <v>2668</v>
      </c>
      <c r="N1541" s="7" t="s">
        <v>2667</v>
      </c>
      <c r="O1541" s="7" t="s">
        <v>2778</v>
      </c>
      <c r="P1541" s="1" t="s">
        <v>22</v>
      </c>
      <c r="Q1541" s="97">
        <f>IFERROR(INDEX(BP:BP, MATCH(R1541, BN:BN, 0)), "")</f>
        <v>1</v>
      </c>
      <c r="R1541" s="112" t="s">
        <v>2799</v>
      </c>
      <c r="S1541" s="112" t="s">
        <v>132</v>
      </c>
      <c r="T1541" s="112" t="s">
        <v>2800</v>
      </c>
      <c r="U1541" s="1" t="s">
        <v>22</v>
      </c>
      <c r="V1541" s="1" t="s">
        <v>22</v>
      </c>
      <c r="W1541" s="1" t="s">
        <v>22</v>
      </c>
      <c r="X1541" s="1" t="s">
        <v>22</v>
      </c>
      <c r="Y1541" s="1" t="s">
        <v>22</v>
      </c>
      <c r="Z1541" s="1" t="s">
        <v>22</v>
      </c>
      <c r="AA1541" s="1" t="s">
        <v>22</v>
      </c>
      <c r="AB1541" s="4" t="s">
        <v>22</v>
      </c>
      <c r="AC1541" s="4" t="s">
        <v>22</v>
      </c>
      <c r="BN1541" s="92"/>
    </row>
    <row r="1542" spans="1:78" ht="31.8" customHeight="1" x14ac:dyDescent="0.3">
      <c r="A1542" s="55">
        <v>16</v>
      </c>
      <c r="B1542" s="111" t="s">
        <v>3714</v>
      </c>
      <c r="C1542" s="7" t="s">
        <v>2775</v>
      </c>
      <c r="D1542" s="7" t="s">
        <v>2776</v>
      </c>
      <c r="E1542" s="7">
        <v>101122184</v>
      </c>
      <c r="F1542" s="23">
        <v>44936</v>
      </c>
      <c r="G1542" s="23">
        <v>46295</v>
      </c>
      <c r="H1542" s="7" t="s">
        <v>22</v>
      </c>
      <c r="I1542" s="7" t="s">
        <v>2777</v>
      </c>
      <c r="J1542" s="7" t="s">
        <v>22</v>
      </c>
      <c r="K1542" s="7" t="s">
        <v>22</v>
      </c>
      <c r="L1542" s="7" t="s">
        <v>128</v>
      </c>
      <c r="M1542" s="129" t="s">
        <v>2668</v>
      </c>
      <c r="N1542" s="7" t="s">
        <v>2667</v>
      </c>
      <c r="O1542" s="7" t="s">
        <v>2778</v>
      </c>
      <c r="P1542" s="1" t="s">
        <v>22</v>
      </c>
      <c r="Q1542" s="99">
        <f>IFERROR(INDEX(BP:BP, MATCH(R1542, BN:BN, 0)), "")</f>
        <v>1</v>
      </c>
      <c r="R1542" s="7" t="s">
        <v>1824</v>
      </c>
      <c r="S1542" s="7" t="s">
        <v>61</v>
      </c>
      <c r="T1542" s="112" t="s">
        <v>2788</v>
      </c>
      <c r="U1542" s="1" t="s">
        <v>22</v>
      </c>
      <c r="V1542" s="1" t="s">
        <v>22</v>
      </c>
      <c r="W1542" s="1" t="s">
        <v>22</v>
      </c>
      <c r="X1542" s="1" t="s">
        <v>22</v>
      </c>
      <c r="Y1542" s="1" t="s">
        <v>22</v>
      </c>
      <c r="Z1542" s="1" t="s">
        <v>22</v>
      </c>
      <c r="AA1542" s="1" t="s">
        <v>22</v>
      </c>
      <c r="AB1542" s="4" t="s">
        <v>22</v>
      </c>
      <c r="AC1542" s="4" t="s">
        <v>22</v>
      </c>
      <c r="BN1542" s="95"/>
    </row>
    <row r="1543" spans="1:78" ht="31.8" customHeight="1" x14ac:dyDescent="0.3">
      <c r="A1543" s="55">
        <v>16</v>
      </c>
      <c r="B1543" s="111" t="s">
        <v>3714</v>
      </c>
      <c r="C1543" s="7" t="s">
        <v>2775</v>
      </c>
      <c r="D1543" s="7" t="s">
        <v>2776</v>
      </c>
      <c r="E1543" s="7">
        <v>101122184</v>
      </c>
      <c r="F1543" s="23">
        <v>44936</v>
      </c>
      <c r="G1543" s="23">
        <v>46295</v>
      </c>
      <c r="H1543" s="7" t="s">
        <v>22</v>
      </c>
      <c r="I1543" s="7" t="s">
        <v>2777</v>
      </c>
      <c r="J1543" s="7" t="s">
        <v>22</v>
      </c>
      <c r="K1543" s="7" t="s">
        <v>22</v>
      </c>
      <c r="L1543" s="7" t="s">
        <v>128</v>
      </c>
      <c r="M1543" s="129" t="s">
        <v>2668</v>
      </c>
      <c r="N1543" s="7" t="s">
        <v>2667</v>
      </c>
      <c r="O1543" s="7" t="s">
        <v>2778</v>
      </c>
      <c r="P1543" s="1" t="s">
        <v>22</v>
      </c>
      <c r="Q1543" s="99">
        <f>IFERROR(INDEX(BP:BP, MATCH(R1543, BN:BN, 0)), "")</f>
        <v>1</v>
      </c>
      <c r="R1543" s="7" t="s">
        <v>2793</v>
      </c>
      <c r="S1543" s="7" t="s">
        <v>38</v>
      </c>
      <c r="T1543" s="112" t="s">
        <v>2794</v>
      </c>
      <c r="U1543" s="1" t="s">
        <v>22</v>
      </c>
      <c r="V1543" s="1" t="s">
        <v>22</v>
      </c>
      <c r="W1543" s="1" t="s">
        <v>22</v>
      </c>
      <c r="X1543" s="1" t="s">
        <v>22</v>
      </c>
      <c r="Y1543" s="1" t="s">
        <v>22</v>
      </c>
      <c r="Z1543" s="1" t="s">
        <v>22</v>
      </c>
      <c r="AA1543" s="1" t="s">
        <v>22</v>
      </c>
      <c r="AB1543" s="4" t="s">
        <v>22</v>
      </c>
      <c r="AC1543" s="4" t="s">
        <v>22</v>
      </c>
      <c r="BN1543" s="1"/>
    </row>
    <row r="1544" spans="1:78" ht="31.8" customHeight="1" x14ac:dyDescent="0.3">
      <c r="BU1544" s="9" t="s">
        <v>3740</v>
      </c>
      <c r="BV1544" s="9">
        <f>SUM(BV2:BV1543)</f>
        <v>0</v>
      </c>
      <c r="BY1544" s="9">
        <f>SUM(BY2:BY1543)</f>
        <v>0</v>
      </c>
      <c r="BZ1544" s="9" t="s">
        <v>3736</v>
      </c>
    </row>
  </sheetData>
  <autoFilter ref="BJ1:BP1144" xr:uid="{B8ADCC12-F718-4D5C-B7B2-2E30F9528176}"/>
  <phoneticPr fontId="21" type="noConversion"/>
  <hyperlinks>
    <hyperlink ref="O479" r:id="rId2" xr:uid="{E21933EB-55EB-4E88-89EB-85C16E5367CB}"/>
    <hyperlink ref="AA176" r:id="rId3" display="https://www.linkedin.com/in/j%C3%BCrgen-karl-41b9692b8" xr:uid="{EA5926DA-DB42-49D3-BE34-695B3B71D5F4}"/>
    <hyperlink ref="AB176" r:id="rId4" xr:uid="{52F67AC6-03BD-4936-AF9C-04D5DDB4DC45}"/>
    <hyperlink ref="AA547" r:id="rId5" display="https://www.linkedin.com/in/laia-mencia-trinchant-bbbb52189" xr:uid="{2C3FC6C4-FD26-4E68-89FB-F085AC811DA4}"/>
    <hyperlink ref="O472" r:id="rId6" xr:uid="{76DA10A8-2221-4956-8486-C7C1849C37C8}"/>
    <hyperlink ref="O473" r:id="rId7" xr:uid="{F944D690-E643-458D-96D1-2D3F4DBE4603}"/>
    <hyperlink ref="O474" r:id="rId8" xr:uid="{5E5D4F39-EEE1-4155-84D1-88DEB3C07F1B}"/>
    <hyperlink ref="O481" r:id="rId9" xr:uid="{35CB990D-5664-4B11-9811-1DF36589D918}"/>
    <hyperlink ref="O480" r:id="rId10" xr:uid="{BF07C139-C403-4D68-9514-FC7396030406}"/>
    <hyperlink ref="O471" r:id="rId11" xr:uid="{DB06FD31-AB34-4D05-9006-DCE1B7A6E3DE}"/>
    <hyperlink ref="O478" r:id="rId12" xr:uid="{15B7A99D-2154-4107-8AE2-DA3671140351}"/>
    <hyperlink ref="O482" r:id="rId13" xr:uid="{F83057C1-1973-43EB-9D19-CB7D0A5145BC}"/>
    <hyperlink ref="O468" r:id="rId14" xr:uid="{0E572887-AC73-457B-924A-70D3A87B9D42}"/>
    <hyperlink ref="O469" r:id="rId15" xr:uid="{E7FA2CB8-C6EB-47EB-B9E4-CBE9EE20DD9B}"/>
    <hyperlink ref="O470" r:id="rId16" xr:uid="{95C1D672-B03E-446F-B423-81A6DB538888}"/>
    <hyperlink ref="O477" r:id="rId17" xr:uid="{71654356-14F5-4123-A483-D6DCEA1C1878}"/>
    <hyperlink ref="O476" r:id="rId18" xr:uid="{93095C7D-2A1A-4E58-9EC5-E17E5F72C03A}"/>
    <hyperlink ref="O475" r:id="rId19" xr:uid="{7B70EC10-E6CF-4016-ACE5-B47E9BF5F873}"/>
    <hyperlink ref="O467" r:id="rId20" xr:uid="{EF7B920F-7E09-4F8D-8882-75113E76EB44}"/>
    <hyperlink ref="O466" r:id="rId21" xr:uid="{C534B1F3-3203-487F-940A-ACD78C756EB2}"/>
    <hyperlink ref="O1493" r:id="rId22" xr:uid="{42918B15-7A12-4E42-84EC-F238CC7BE5ED}"/>
    <hyperlink ref="O1098" r:id="rId23" xr:uid="{A1DF2356-7BD7-4831-AC92-3D49A9885CE0}"/>
    <hyperlink ref="Y1098" r:id="rId24" xr:uid="{89C21529-CC64-4497-9FD9-55F3B0E83DF0}"/>
    <hyperlink ref="O1059:O1066" r:id="rId25" display="https://cordis.europa.eu/project/id/101007006" xr:uid="{D527ED08-63AB-4894-A8CB-F0A5397437B5}"/>
    <hyperlink ref="O552" r:id="rId26" xr:uid="{5E4B4FCA-C55C-4A86-B607-1F015FB70C06}"/>
    <hyperlink ref="O545" r:id="rId27" xr:uid="{92F69D75-E10C-49D6-9DD0-40B6FBCEAE3B}"/>
    <hyperlink ref="O396" r:id="rId28" xr:uid="{D58B0ADE-F0A0-4A20-B3E6-1AA00FAD82F3}"/>
    <hyperlink ref="O392" r:id="rId29" xr:uid="{0D1328FE-1494-4390-8F1B-9CF1BE6B595E}"/>
    <hyperlink ref="O390" r:id="rId30" xr:uid="{D486890B-14A1-46D2-A740-F99F34CF0C00}"/>
    <hyperlink ref="O389" r:id="rId31" xr:uid="{D0F6795F-5817-4C84-9CC5-2E3F3483B6A7}"/>
    <hyperlink ref="O394" r:id="rId32" xr:uid="{3022C33C-7CCA-42AF-BFD0-1E0763C0F207}"/>
    <hyperlink ref="O388" r:id="rId33" xr:uid="{75514961-096A-496E-8B72-2D75B59CC62A}"/>
    <hyperlink ref="O397" r:id="rId34" xr:uid="{FAEEE0FB-EEE2-4E1B-9F80-9F7CFC6C8E4E}"/>
    <hyperlink ref="O387" r:id="rId35" xr:uid="{35F7916F-14D9-4A2C-974A-9491F83D014D}"/>
    <hyperlink ref="O398" r:id="rId36" xr:uid="{FB210051-7A6F-4D12-A725-5C918DCA3D1C}"/>
    <hyperlink ref="O395" r:id="rId37" xr:uid="{616B9651-59DF-4897-BEC7-4B058F2AAE8C}"/>
    <hyperlink ref="O393" r:id="rId38" xr:uid="{8403BF24-AAAE-42B5-A5F4-56C0225A7476}"/>
    <hyperlink ref="O391" r:id="rId39" xr:uid="{AE9AEBD0-346D-4210-A427-DADEA7AFF914}"/>
    <hyperlink ref="Y396" r:id="rId40" xr:uid="{AB38B0D5-A66C-443D-A266-4928BE4D1F12}"/>
    <hyperlink ref="AA396" r:id="rId41" display="https://www.linkedin.com/in/minna-kurkela-57278443" xr:uid="{35BC5311-F550-4774-8B91-2D3D19186F1B}"/>
    <hyperlink ref="U396" r:id="rId42" xr:uid="{F3754EE6-4826-4654-B6CF-80F27711B1ED}"/>
    <hyperlink ref="O1155" r:id="rId43" xr:uid="{387D369B-C2B2-440F-9C98-62C08D45E60B}"/>
    <hyperlink ref="U1068:U1078" r:id="rId44" display="www.linkedin.com/company/vtt/" xr:uid="{2EA1CDB2-748C-4B89-8B4E-564F32D180E6}"/>
    <hyperlink ref="O1147" r:id="rId45" xr:uid="{864205C7-1EF1-41AC-978F-CD42030B601C}"/>
    <hyperlink ref="O1162" r:id="rId46" xr:uid="{26424EAA-A0D5-439B-AB01-DB8D870D8E24}"/>
    <hyperlink ref="O1135" r:id="rId47" xr:uid="{5FD469D9-3CC5-4EB9-997D-BAD0E0E53986}"/>
    <hyperlink ref="O1149" r:id="rId48" xr:uid="{CF82677B-7C0A-4548-B53A-E6F0EA760929}"/>
    <hyperlink ref="O1156" r:id="rId49" xr:uid="{FBA0FC3D-5A39-43A7-87AC-901817CBE4B2}"/>
    <hyperlink ref="O1142" r:id="rId50" xr:uid="{5111A79B-3B39-4620-8BC8-2A3C1099A88D}"/>
    <hyperlink ref="O1152" r:id="rId51" xr:uid="{ED074116-53A1-4B27-AB4B-46CF80989D01}"/>
    <hyperlink ref="O1136" r:id="rId52" xr:uid="{8A4E164F-4D7F-4B2A-A3DD-A3A6FE031BBE}"/>
    <hyperlink ref="O1133" r:id="rId53" xr:uid="{C1753D23-F01B-4CBF-8180-D244F0086811}"/>
    <hyperlink ref="O1145" r:id="rId54" xr:uid="{D40A8C77-789B-49C9-9556-EDBA9952DFE0}"/>
    <hyperlink ref="O1144" r:id="rId55" xr:uid="{C60626DF-6B4C-4E5C-B4E9-E5231DD01C1D}"/>
    <hyperlink ref="O1137" r:id="rId56" xr:uid="{010543BD-C7C4-46B4-B327-761ADAC42415}"/>
    <hyperlink ref="O1154" r:id="rId57" xr:uid="{01A6B96A-A91E-4ED4-8183-A65DC30D2C8D}"/>
    <hyperlink ref="O1163" r:id="rId58" xr:uid="{0C08E6FE-53B8-4440-8428-AAA53E45F4E5}"/>
    <hyperlink ref="O1132" r:id="rId59" xr:uid="{79370183-E09C-4B3D-95DC-19004811C997}"/>
    <hyperlink ref="O1139" r:id="rId60" xr:uid="{68E21F4A-8EBF-4B21-96EF-FCE76BA4A283}"/>
    <hyperlink ref="O1141" r:id="rId61" xr:uid="{46443294-F310-448A-B27F-D320D01B8D37}"/>
    <hyperlink ref="O1161" r:id="rId62" xr:uid="{EED8F06E-47DD-4620-BABA-26628D6FC7C2}"/>
    <hyperlink ref="O1160" r:id="rId63" xr:uid="{0D1BEF52-7F2F-4940-ADE4-56DEECAADD77}"/>
    <hyperlink ref="O1150" r:id="rId64" xr:uid="{9E94119F-ADC9-4668-8912-8EB0299451CA}"/>
    <hyperlink ref="O1140" r:id="rId65" xr:uid="{6433BB54-43E6-4CDE-8FB3-5F79340A6476}"/>
    <hyperlink ref="O1134" r:id="rId66" xr:uid="{1E261067-4715-43EE-927F-328A9BE10F18}"/>
    <hyperlink ref="O1131" r:id="rId67" xr:uid="{A5D5F764-D1AB-42F6-8E6D-F6234B8E57BE}"/>
    <hyperlink ref="O1157" r:id="rId68" xr:uid="{8752F44F-378A-4B07-B997-747BA5563B18}"/>
    <hyperlink ref="O1148" r:id="rId69" xr:uid="{656DA3B6-D5C5-4004-80CD-F1E4820D5C03}"/>
    <hyperlink ref="O1159" r:id="rId70" xr:uid="{D05AD42A-9AE9-4157-A788-8B2DBA294058}"/>
    <hyperlink ref="O1158" r:id="rId71" xr:uid="{2811E8FE-27F7-421D-B598-5048AC2E8FE0}"/>
    <hyperlink ref="O1151" r:id="rId72" xr:uid="{83331171-CE7F-453E-B502-21F7C5D04BCE}"/>
    <hyperlink ref="O1153" r:id="rId73" xr:uid="{F1BD5D11-3870-4183-85F8-2C173B71B25B}"/>
    <hyperlink ref="O1146" r:id="rId74" xr:uid="{444F8F8F-72CA-4117-9952-EB2569DDB744}"/>
    <hyperlink ref="O1164" r:id="rId75" xr:uid="{E77B6E9D-A2DC-43EF-8C9E-9D410D7D705F}"/>
    <hyperlink ref="O1143" r:id="rId76" xr:uid="{D3C21AED-FC1B-408C-9024-3E4AA49F2624}"/>
    <hyperlink ref="O1165" r:id="rId77" xr:uid="{1EE667E6-3A73-45BC-9271-A15FDCD203EB}"/>
    <hyperlink ref="O1138" r:id="rId78" xr:uid="{DB5218B1-67B2-4ECD-BBC9-C94448B6CE49}"/>
    <hyperlink ref="O912" r:id="rId79" xr:uid="{AF2E1A8D-E435-41DE-B4C2-457122B08BFE}"/>
    <hyperlink ref="O915" r:id="rId80" xr:uid="{92DAD5A1-87D7-48EE-990B-47C4A62919F6}"/>
    <hyperlink ref="O899" r:id="rId81" xr:uid="{EFC05C33-ACE0-4DAC-AFE3-1855515A970C}"/>
    <hyperlink ref="O897" r:id="rId82" xr:uid="{9F3068F2-E83B-416B-A8E5-FD6831AD3ECC}"/>
    <hyperlink ref="O910" r:id="rId83" xr:uid="{B933ADCA-6CAB-4FC9-8131-D8FF07720014}"/>
    <hyperlink ref="O907" r:id="rId84" xr:uid="{D568F022-569F-46B9-BDC4-5807D7E65D38}"/>
    <hyperlink ref="O908" r:id="rId85" xr:uid="{940B940F-B154-4CF2-B87B-CFAA04FBECC4}"/>
    <hyperlink ref="O905" r:id="rId86" xr:uid="{DB335CC7-21F3-4B0F-ACA0-AB8823AF92A7}"/>
    <hyperlink ref="O911" r:id="rId87" xr:uid="{2C836805-C0B6-4653-A5FA-87CED25834F6}"/>
    <hyperlink ref="O904" r:id="rId88" xr:uid="{64A5DDE5-CF05-42F5-A560-042B2F01AB2C}"/>
    <hyperlink ref="O909" r:id="rId89" xr:uid="{39EB1C7D-E67B-41CA-836C-6354554DADEB}"/>
    <hyperlink ref="O906" r:id="rId90" xr:uid="{568CD29E-1706-4521-8AEA-EF3168DB8A56}"/>
    <hyperlink ref="O900" r:id="rId91" xr:uid="{9B14A69A-9E56-464E-882C-A4F1D4677164}"/>
    <hyperlink ref="O901" r:id="rId92" xr:uid="{D3EEA7D7-B2B6-4E3A-95B9-D181DE32A9BC}"/>
    <hyperlink ref="O898" r:id="rId93" xr:uid="{E620AD00-67F2-48F1-B92C-B190955A01DB}"/>
    <hyperlink ref="O903" r:id="rId94" xr:uid="{D290DB49-3A13-419F-A030-543FE43C883A}"/>
    <hyperlink ref="O914" r:id="rId95" xr:uid="{F1B4B623-E1C9-4611-BD4C-5AEFB8992D2C}"/>
    <hyperlink ref="O902" r:id="rId96" xr:uid="{CA2DBBFB-DE83-438B-B9A1-6A14A20591DA}"/>
    <hyperlink ref="O913" r:id="rId97" xr:uid="{8214FD59-7866-4A51-8B59-71424B0DA4A3}"/>
    <hyperlink ref="Y912" r:id="rId98" xr:uid="{5F5B8A10-2824-48AB-B535-47BD5FCD3E4C}"/>
    <hyperlink ref="L157" r:id="rId99" display="https://cordis.europa.eu/programme/id/HORIZON.2.5/en" xr:uid="{A199E991-0665-44F5-B5EF-8C7E2D9180C0}"/>
    <hyperlink ref="M157" r:id="rId100" display="https://cordis.europa.eu/programme/id/HORIZON_HORIZON-CL5-2021-D3-03-16/en" xr:uid="{DF3582B1-F4E6-4E18-B2A2-ADA04247EA41}"/>
    <hyperlink ref="N157" r:id="rId101" display="https://ec.europa.eu/info/funding-tenders/opportunities/portal/screen/opportunities/topic-search;callCode=HORIZON-CL5-2021-D3-03" xr:uid="{ADB31ECF-7982-47F7-86B9-FA4AB0D727D2}"/>
    <hyperlink ref="L155" r:id="rId102" display="https://cordis.europa.eu/programme/id/HORIZON.2.5/en" xr:uid="{FD4100DE-6517-4E3D-832F-B0AF723B0DD6}"/>
    <hyperlink ref="L143" r:id="rId103" display="https://cordis.europa.eu/programme/id/HORIZON.2.5/en" xr:uid="{5D889ED7-E17D-40A9-B58A-D31687689A6A}"/>
    <hyperlink ref="L145" r:id="rId104" display="https://cordis.europa.eu/programme/id/HORIZON.2.5/en" xr:uid="{6121BCE1-BEAC-42C7-81DC-C641B3502BEF}"/>
    <hyperlink ref="L144" r:id="rId105" display="https://cordis.europa.eu/programme/id/HORIZON.2.5/en" xr:uid="{EEC76BD3-20A0-4F7F-A70C-C189D25B6828}"/>
    <hyperlink ref="L154" r:id="rId106" display="https://cordis.europa.eu/programme/id/HORIZON.2.5/en" xr:uid="{16FB9835-D200-4A1F-B5E6-CB204ABFA6BD}"/>
    <hyperlink ref="L159" r:id="rId107" display="https://cordis.europa.eu/programme/id/HORIZON.2.5/en" xr:uid="{E76AB095-C4CF-4EC6-951E-2C6A8300C511}"/>
    <hyperlink ref="L148" r:id="rId108" display="https://cordis.europa.eu/programme/id/HORIZON.2.5/en" xr:uid="{E7EFEE63-FD0E-4EB4-BB97-BB5E7C11B587}"/>
    <hyperlink ref="L161" r:id="rId109" display="https://cordis.europa.eu/programme/id/HORIZON.2.5/en" xr:uid="{A3A81DD1-9911-40F6-AD0B-8DFAFC5DD40C}"/>
    <hyperlink ref="L153" r:id="rId110" display="https://cordis.europa.eu/programme/id/HORIZON.2.5/en" xr:uid="{493D2710-A753-45D9-B547-C18BEE7B48D3}"/>
    <hyperlink ref="L142" r:id="rId111" display="https://cordis.europa.eu/programme/id/HORIZON.2.5/en" xr:uid="{7F065B33-B272-4C55-BCB4-6E22BB7F5FB5}"/>
    <hyperlink ref="L141" r:id="rId112" display="https://cordis.europa.eu/programme/id/HORIZON.2.5/en" xr:uid="{E6F09978-83A9-4CE4-9651-891BC6B2FC99}"/>
    <hyperlink ref="L149" r:id="rId113" display="https://cordis.europa.eu/programme/id/HORIZON.2.5/en" xr:uid="{199DDE9C-BB33-481E-8D4C-DEB3CCBDCF14}"/>
    <hyperlink ref="L156" r:id="rId114" display="https://cordis.europa.eu/programme/id/HORIZON.2.5/en" xr:uid="{EA26AC98-BEF3-48B9-AC5E-8129CED84CD3}"/>
    <hyperlink ref="L146" r:id="rId115" display="https://cordis.europa.eu/programme/id/HORIZON.2.5/en" xr:uid="{34E35561-E12E-4872-A99D-FB0621F102B1}"/>
    <hyperlink ref="L152" r:id="rId116" display="https://cordis.europa.eu/programme/id/HORIZON.2.5/en" xr:uid="{7894F906-B98D-4FF1-801A-0CAF94C4968F}"/>
    <hyperlink ref="L140" r:id="rId117" display="https://cordis.europa.eu/programme/id/HORIZON.2.5/en" xr:uid="{76939C72-8A6C-463B-8833-AB7807C7BE07}"/>
    <hyperlink ref="L158" r:id="rId118" display="https://cordis.europa.eu/programme/id/HORIZON.2.5/en" xr:uid="{0F33398B-BECD-4373-9C91-346FEB19EC68}"/>
    <hyperlink ref="L147" r:id="rId119" display="https://cordis.europa.eu/programme/id/HORIZON.2.5/en" xr:uid="{5FB11C9B-0AE8-4394-9CBC-4F2988C43558}"/>
    <hyperlink ref="L160" r:id="rId120" display="https://cordis.europa.eu/programme/id/HORIZON.2.5/en" xr:uid="{FD3E161F-F091-4728-AECA-9A244A88ADA6}"/>
    <hyperlink ref="L150" r:id="rId121" display="https://cordis.europa.eu/programme/id/HORIZON.2.5/en" xr:uid="{E4A5F0C8-958A-44A6-B574-3E9222454122}"/>
    <hyperlink ref="L151" r:id="rId122" display="https://cordis.europa.eu/programme/id/HORIZON.2.5/en" xr:uid="{214B7E5D-C55D-441D-A26B-4E91681F50BB}"/>
    <hyperlink ref="M155" r:id="rId123" display="https://cordis.europa.eu/programme/id/HORIZON_HORIZON-CL5-2021-D3-03-16/en" xr:uid="{56D5F55F-D3B3-4C8F-8530-4804F067B35E}"/>
    <hyperlink ref="M143" r:id="rId124" display="https://cordis.europa.eu/programme/id/HORIZON_HORIZON-CL5-2021-D3-03-16/en" xr:uid="{8C73BF85-6DEB-414F-95E8-E2420526FA9D}"/>
    <hyperlink ref="M145" r:id="rId125" display="https://cordis.europa.eu/programme/id/HORIZON_HORIZON-CL5-2021-D3-03-16/en" xr:uid="{3B867796-5572-4C5B-A7CD-B3D546ECDFAD}"/>
    <hyperlink ref="M144" r:id="rId126" display="https://cordis.europa.eu/programme/id/HORIZON_HORIZON-CL5-2021-D3-03-16/en" xr:uid="{4F40F5B7-D2FD-4CAC-8F86-681409DC37F7}"/>
    <hyperlink ref="M154" r:id="rId127" display="https://cordis.europa.eu/programme/id/HORIZON_HORIZON-CL5-2021-D3-03-16/en" xr:uid="{EC43E6FB-FFD9-4CFB-AB50-448E4C64330A}"/>
    <hyperlink ref="M159" r:id="rId128" display="https://cordis.europa.eu/programme/id/HORIZON_HORIZON-CL5-2021-D3-03-16/en" xr:uid="{65AA8819-2B85-4C45-BD3D-909121960541}"/>
    <hyperlink ref="M148" r:id="rId129" display="https://cordis.europa.eu/programme/id/HORIZON_HORIZON-CL5-2021-D3-03-16/en" xr:uid="{DACF20FD-9301-4890-BE83-E8734C2438A0}"/>
    <hyperlink ref="M161" r:id="rId130" display="https://cordis.europa.eu/programme/id/HORIZON_HORIZON-CL5-2021-D3-03-16/en" xr:uid="{888B0A75-DA52-4164-A43B-6DDFCDF4AF9F}"/>
    <hyperlink ref="M153" r:id="rId131" display="https://cordis.europa.eu/programme/id/HORIZON_HORIZON-CL5-2021-D3-03-16/en" xr:uid="{2965876D-9E58-404A-A2DD-3DB8530A501D}"/>
    <hyperlink ref="M142" r:id="rId132" display="https://cordis.europa.eu/programme/id/HORIZON_HORIZON-CL5-2021-D3-03-16/en" xr:uid="{29DA939D-8D48-461B-A519-1060E4A41C3C}"/>
    <hyperlink ref="M141" r:id="rId133" display="https://cordis.europa.eu/programme/id/HORIZON_HORIZON-CL5-2021-D3-03-16/en" xr:uid="{3EFC6BB2-FAFA-4108-9AF9-ADCD34D5D200}"/>
    <hyperlink ref="M149" r:id="rId134" display="https://cordis.europa.eu/programme/id/HORIZON_HORIZON-CL5-2021-D3-03-16/en" xr:uid="{C85E2C39-8EA6-42FE-BC87-CEE28D62F9F5}"/>
    <hyperlink ref="M156" r:id="rId135" display="https://cordis.europa.eu/programme/id/HORIZON_HORIZON-CL5-2021-D3-03-16/en" xr:uid="{414FF035-3FAB-48E4-996F-7E9E28A7133A}"/>
    <hyperlink ref="M146" r:id="rId136" display="https://cordis.europa.eu/programme/id/HORIZON_HORIZON-CL5-2021-D3-03-16/en" xr:uid="{6BE7F260-CE15-401C-8FA7-A6EDE66E32C8}"/>
    <hyperlink ref="M152" r:id="rId137" display="https://cordis.europa.eu/programme/id/HORIZON_HORIZON-CL5-2021-D3-03-16/en" xr:uid="{04662802-FE40-408A-8FF9-9706B1635C90}"/>
    <hyperlink ref="M140" r:id="rId138" display="https://cordis.europa.eu/programme/id/HORIZON_HORIZON-CL5-2021-D3-03-16/en" xr:uid="{81B7308A-96AC-4FBA-80A1-FE4EF6932787}"/>
    <hyperlink ref="M158" r:id="rId139" display="https://cordis.europa.eu/programme/id/HORIZON_HORIZON-CL5-2021-D3-03-16/en" xr:uid="{828AE2CF-C2DB-4299-89FD-77802214C778}"/>
    <hyperlink ref="M147" r:id="rId140" display="https://cordis.europa.eu/programme/id/HORIZON_HORIZON-CL5-2021-D3-03-16/en" xr:uid="{9DD50259-4CAF-4F51-A1A1-91D053927E10}"/>
    <hyperlink ref="M160" r:id="rId141" display="https://cordis.europa.eu/programme/id/HORIZON_HORIZON-CL5-2021-D3-03-16/en" xr:uid="{10EAB9C5-FD12-4716-A00B-944E43B90247}"/>
    <hyperlink ref="M150" r:id="rId142" display="https://cordis.europa.eu/programme/id/HORIZON_HORIZON-CL5-2021-D3-03-16/en" xr:uid="{8BFCEC6E-9FFD-43FD-95BF-7EAC8B9ED2EA}"/>
    <hyperlink ref="M151" r:id="rId143" display="https://cordis.europa.eu/programme/id/HORIZON_HORIZON-CL5-2021-D3-03-16/en" xr:uid="{5CBFFE0C-3884-4EE2-9F71-E4BC0F021F5D}"/>
    <hyperlink ref="N155" r:id="rId144" display="https://ec.europa.eu/info/funding-tenders/opportunities/portal/screen/opportunities/topic-search;callCode=HORIZON-CL5-2021-D3-03" xr:uid="{F73F95CE-69D4-4965-BD47-305C2F05FA56}"/>
    <hyperlink ref="N143" r:id="rId145" display="https://ec.europa.eu/info/funding-tenders/opportunities/portal/screen/opportunities/topic-search;callCode=HORIZON-CL5-2021-D3-03" xr:uid="{2BC27E08-FEE7-4F54-97FD-8D0DF854931A}"/>
    <hyperlink ref="N145" r:id="rId146" display="https://ec.europa.eu/info/funding-tenders/opportunities/portal/screen/opportunities/topic-search;callCode=HORIZON-CL5-2021-D3-03" xr:uid="{FAE00E9D-7E7E-43AA-88BF-C2C769A4FCCF}"/>
    <hyperlink ref="N144" r:id="rId147" display="https://ec.europa.eu/info/funding-tenders/opportunities/portal/screen/opportunities/topic-search;callCode=HORIZON-CL5-2021-D3-03" xr:uid="{153DC725-056E-4FF2-BFA8-773AF893C7E4}"/>
    <hyperlink ref="N154" r:id="rId148" display="https://ec.europa.eu/info/funding-tenders/opportunities/portal/screen/opportunities/topic-search;callCode=HORIZON-CL5-2021-D3-03" xr:uid="{4A1CEF0E-5590-4035-A79E-70D33118EDB7}"/>
    <hyperlink ref="N159" r:id="rId149" display="https://ec.europa.eu/info/funding-tenders/opportunities/portal/screen/opportunities/topic-search;callCode=HORIZON-CL5-2021-D3-03" xr:uid="{BE1817A6-130E-4244-B54A-22294B650E5C}"/>
    <hyperlink ref="N148" r:id="rId150" display="https://ec.europa.eu/info/funding-tenders/opportunities/portal/screen/opportunities/topic-search;callCode=HORIZON-CL5-2021-D3-03" xr:uid="{30A768AC-D2E5-4C41-88F0-ABF05351ED08}"/>
    <hyperlink ref="N161" r:id="rId151" display="https://ec.europa.eu/info/funding-tenders/opportunities/portal/screen/opportunities/topic-search;callCode=HORIZON-CL5-2021-D3-03" xr:uid="{5A341574-A40C-476B-9D61-4A2C9616D5B2}"/>
    <hyperlink ref="N153" r:id="rId152" display="https://ec.europa.eu/info/funding-tenders/opportunities/portal/screen/opportunities/topic-search;callCode=HORIZON-CL5-2021-D3-03" xr:uid="{57B41E79-3314-4122-9D8D-908060D6964C}"/>
    <hyperlink ref="N142" r:id="rId153" display="https://ec.europa.eu/info/funding-tenders/opportunities/portal/screen/opportunities/topic-search;callCode=HORIZON-CL5-2021-D3-03" xr:uid="{B8954A18-C2F3-4555-A5E3-9C4AEB031499}"/>
    <hyperlink ref="N141" r:id="rId154" display="https://ec.europa.eu/info/funding-tenders/opportunities/portal/screen/opportunities/topic-search;callCode=HORIZON-CL5-2021-D3-03" xr:uid="{86FE3E43-9EB6-4A80-AEAE-D4A08CD0F675}"/>
    <hyperlink ref="N149" r:id="rId155" display="https://ec.europa.eu/info/funding-tenders/opportunities/portal/screen/opportunities/topic-search;callCode=HORIZON-CL5-2021-D3-03" xr:uid="{65D199DE-67E4-470A-9DA6-3582283719EC}"/>
    <hyperlink ref="N156" r:id="rId156" display="https://ec.europa.eu/info/funding-tenders/opportunities/portal/screen/opportunities/topic-search;callCode=HORIZON-CL5-2021-D3-03" xr:uid="{D2F1AA8E-3D05-401D-98E9-5CC4D5F4B4C5}"/>
    <hyperlink ref="N146" r:id="rId157" display="https://ec.europa.eu/info/funding-tenders/opportunities/portal/screen/opportunities/topic-search;callCode=HORIZON-CL5-2021-D3-03" xr:uid="{F86B9D2E-9574-40D6-8CCA-F2AEF813EAAA}"/>
    <hyperlink ref="N152" r:id="rId158" display="https://ec.europa.eu/info/funding-tenders/opportunities/portal/screen/opportunities/topic-search;callCode=HORIZON-CL5-2021-D3-03" xr:uid="{F10403EB-3BAD-48CD-B8BC-5DA2DA436AFC}"/>
    <hyperlink ref="N140" r:id="rId159" display="https://ec.europa.eu/info/funding-tenders/opportunities/portal/screen/opportunities/topic-search;callCode=HORIZON-CL5-2021-D3-03" xr:uid="{4D5885AF-955E-48BC-91EF-2C8C4585F08F}"/>
    <hyperlink ref="N158" r:id="rId160" display="https://ec.europa.eu/info/funding-tenders/opportunities/portal/screen/opportunities/topic-search;callCode=HORIZON-CL5-2021-D3-03" xr:uid="{49A0FC83-FE0F-4F28-AA24-BD5BAEE0A95A}"/>
    <hyperlink ref="N147" r:id="rId161" display="https://ec.europa.eu/info/funding-tenders/opportunities/portal/screen/opportunities/topic-search;callCode=HORIZON-CL5-2021-D3-03" xr:uid="{F0E55287-97E3-4944-939F-6E93435A1649}"/>
    <hyperlink ref="N160" r:id="rId162" display="https://ec.europa.eu/info/funding-tenders/opportunities/portal/screen/opportunities/topic-search;callCode=HORIZON-CL5-2021-D3-03" xr:uid="{20630A87-A444-4A5F-95ED-29585D8DCECD}"/>
    <hyperlink ref="N150" r:id="rId163" display="https://ec.europa.eu/info/funding-tenders/opportunities/portal/screen/opportunities/topic-search;callCode=HORIZON-CL5-2021-D3-03" xr:uid="{4DE4CD11-4A24-433F-9A7C-4CB092B32386}"/>
    <hyperlink ref="N151" r:id="rId164" display="https://ec.europa.eu/info/funding-tenders/opportunities/portal/screen/opportunities/topic-search;callCode=HORIZON-CL5-2021-D3-03" xr:uid="{3FC06253-4176-4B26-B65D-8DD6947506BA}"/>
    <hyperlink ref="L928" r:id="rId165" display="https://cordis.europa.eu/programme/id/H2020-EU.3.2./en" xr:uid="{DE110134-3502-438B-93D4-BB3774FB3276}"/>
    <hyperlink ref="M928" r:id="rId166" display="https://cordis.europa.eu/programme/id/H2020_FNR-12-2020/en" xr:uid="{EF10CBB5-AEE9-47B5-92D5-C55590169DA0}"/>
    <hyperlink ref="N928" r:id="rId167" display="https://ec.europa.eu/info/funding-tenders/opportunities/portal/screen/opportunities/topic-search;callCode=H2020-FNR-2020" xr:uid="{547C4E33-9C6F-4FEC-93F8-1FF968F0DDCA}"/>
    <hyperlink ref="L925" r:id="rId168" display="https://cordis.europa.eu/programme/id/H2020-EU.3.2./en" xr:uid="{17E76539-5D38-41B8-8101-FC014669798E}"/>
    <hyperlink ref="L916" r:id="rId169" display="https://cordis.europa.eu/programme/id/H2020-EU.3.2./en" xr:uid="{C04A2D2D-7BA8-4FA3-88B4-31335F96B3BF}"/>
    <hyperlink ref="L917" r:id="rId170" display="https://cordis.europa.eu/programme/id/H2020-EU.3.2./en" xr:uid="{C259B166-289E-4716-93DB-E0C425CF4249}"/>
    <hyperlink ref="L918" r:id="rId171" display="https://cordis.europa.eu/programme/id/H2020-EU.3.2./en" xr:uid="{58213628-4095-42E7-B0B6-101E79F79F31}"/>
    <hyperlink ref="L920" r:id="rId172" display="https://cordis.europa.eu/programme/id/H2020-EU.3.2./en" xr:uid="{D127882F-A79C-47F8-A7A8-E825C50D87A1}"/>
    <hyperlink ref="L927" r:id="rId173" display="https://cordis.europa.eu/programme/id/H2020-EU.3.2./en" xr:uid="{EFE168FA-E300-4E8E-8C35-4610C64A13D9}"/>
    <hyperlink ref="L919" r:id="rId174" display="https://cordis.europa.eu/programme/id/H2020-EU.3.2./en" xr:uid="{66AE9122-82B7-4FF5-AF8F-B3169EC4C967}"/>
    <hyperlink ref="L929" r:id="rId175" display="https://cordis.europa.eu/programme/id/H2020-EU.3.2./en" xr:uid="{B5EDEED6-96C1-4F2E-81BB-95F003A41230}"/>
    <hyperlink ref="L930" r:id="rId176" display="https://cordis.europa.eu/programme/id/H2020-EU.3.2./en" xr:uid="{089DC2C3-20A2-4148-8B42-DCDFE9AA4B81}"/>
    <hyperlink ref="L924" r:id="rId177" display="https://cordis.europa.eu/programme/id/H2020-EU.3.2./en" xr:uid="{E478C1CD-1E5B-4706-96F1-DB7BD6A1BA54}"/>
    <hyperlink ref="L922" r:id="rId178" display="https://cordis.europa.eu/programme/id/H2020-EU.3.2./en" xr:uid="{5379CC68-02D2-4B9C-9B45-F5DDA5369827}"/>
    <hyperlink ref="L926" r:id="rId179" display="https://cordis.europa.eu/programme/id/H2020-EU.3.2./en" xr:uid="{6E904A3C-8DE3-4D57-BED9-506319C3470B}"/>
    <hyperlink ref="L921" r:id="rId180" display="https://cordis.europa.eu/programme/id/H2020-EU.3.2./en" xr:uid="{AD1446A5-E58F-4C66-AEDF-F7828572F73B}"/>
    <hyperlink ref="L923" r:id="rId181" display="https://cordis.europa.eu/programme/id/H2020-EU.3.2./en" xr:uid="{9C46D4B2-8A76-4D91-9CD1-E285E33031A0}"/>
    <hyperlink ref="M925" r:id="rId182" display="https://cordis.europa.eu/programme/id/H2020_FNR-12-2020/en" xr:uid="{C290C4DA-464C-4100-900A-F472A8C23964}"/>
    <hyperlink ref="M916" r:id="rId183" display="https://cordis.europa.eu/programme/id/H2020_FNR-12-2020/en" xr:uid="{807772AE-83B8-4BA6-85FB-70C0269DC980}"/>
    <hyperlink ref="M917" r:id="rId184" display="https://cordis.europa.eu/programme/id/H2020_FNR-12-2020/en" xr:uid="{ED4E7598-5DB0-4C36-BBBD-40211698B000}"/>
    <hyperlink ref="M918" r:id="rId185" display="https://cordis.europa.eu/programme/id/H2020_FNR-12-2020/en" xr:uid="{C79A6041-1E07-432A-8A59-2EABC6DA3FE5}"/>
    <hyperlink ref="M920" r:id="rId186" display="https://cordis.europa.eu/programme/id/H2020_FNR-12-2020/en" xr:uid="{2377EF71-D0C3-4F41-ADEC-58D01FF668BF}"/>
    <hyperlink ref="M927" r:id="rId187" display="https://cordis.europa.eu/programme/id/H2020_FNR-12-2020/en" xr:uid="{C6B227C3-E2B0-4926-9198-AC283C0FCB27}"/>
    <hyperlink ref="M919" r:id="rId188" display="https://cordis.europa.eu/programme/id/H2020_FNR-12-2020/en" xr:uid="{DE08EDC1-01D9-4960-8542-DB67B1B1C8AF}"/>
    <hyperlink ref="M929" r:id="rId189" display="https://cordis.europa.eu/programme/id/H2020_FNR-12-2020/en" xr:uid="{D4905367-9E6C-4D2E-B86C-2C16D247D723}"/>
    <hyperlink ref="M930" r:id="rId190" display="https://cordis.europa.eu/programme/id/H2020_FNR-12-2020/en" xr:uid="{31DD47CA-D3D3-4E5F-AB22-BA50E9FF9741}"/>
    <hyperlink ref="M924" r:id="rId191" display="https://cordis.europa.eu/programme/id/H2020_FNR-12-2020/en" xr:uid="{B6E5373B-A3F3-4444-8DDC-746B88A02ADC}"/>
    <hyperlink ref="M922" r:id="rId192" display="https://cordis.europa.eu/programme/id/H2020_FNR-12-2020/en" xr:uid="{CB0C7EBB-C1C5-4F02-A6E1-B903AE5A97BE}"/>
    <hyperlink ref="M926" r:id="rId193" display="https://cordis.europa.eu/programme/id/H2020_FNR-12-2020/en" xr:uid="{39B62B7C-EB0E-4603-A90C-85D5FCE86011}"/>
    <hyperlink ref="M921" r:id="rId194" display="https://cordis.europa.eu/programme/id/H2020_FNR-12-2020/en" xr:uid="{3CF534D2-9C85-42B2-A63C-31B5BCF8E9F3}"/>
    <hyperlink ref="M923" r:id="rId195" display="https://cordis.europa.eu/programme/id/H2020_FNR-12-2020/en" xr:uid="{D5318EEB-2C2D-45DA-AA25-8E1E17E3DB88}"/>
    <hyperlink ref="N925" r:id="rId196" display="https://ec.europa.eu/info/funding-tenders/opportunities/portal/screen/opportunities/topic-search;callCode=H2020-FNR-2020" xr:uid="{CA7417BC-E927-4CB8-84CA-E697983B83BA}"/>
    <hyperlink ref="N916" r:id="rId197" display="https://ec.europa.eu/info/funding-tenders/opportunities/portal/screen/opportunities/topic-search;callCode=H2020-FNR-2020" xr:uid="{B625B3E1-907B-4891-9F29-539AE01879DA}"/>
    <hyperlink ref="N917" r:id="rId198" display="https://ec.europa.eu/info/funding-tenders/opportunities/portal/screen/opportunities/topic-search;callCode=H2020-FNR-2020" xr:uid="{483F2225-0E69-402D-BA8D-8238603E94DF}"/>
    <hyperlink ref="N918" r:id="rId199" display="https://ec.europa.eu/info/funding-tenders/opportunities/portal/screen/opportunities/topic-search;callCode=H2020-FNR-2020" xr:uid="{67AC478F-4759-428D-B9B4-17369DFAB9F5}"/>
    <hyperlink ref="N920" r:id="rId200" display="https://ec.europa.eu/info/funding-tenders/opportunities/portal/screen/opportunities/topic-search;callCode=H2020-FNR-2020" xr:uid="{D5493EAC-B9CB-441E-9AFA-BAB790E6F24D}"/>
    <hyperlink ref="N927" r:id="rId201" display="https://ec.europa.eu/info/funding-tenders/opportunities/portal/screen/opportunities/topic-search;callCode=H2020-FNR-2020" xr:uid="{C111DA65-0406-4551-8E40-E54B7A824756}"/>
    <hyperlink ref="N919" r:id="rId202" display="https://ec.europa.eu/info/funding-tenders/opportunities/portal/screen/opportunities/topic-search;callCode=H2020-FNR-2020" xr:uid="{A8DE8F99-0731-408D-9F6D-5474935738B4}"/>
    <hyperlink ref="N929" r:id="rId203" display="https://ec.europa.eu/info/funding-tenders/opportunities/portal/screen/opportunities/topic-search;callCode=H2020-FNR-2020" xr:uid="{07B01686-6E3E-4480-B8CA-8B61BC192521}"/>
    <hyperlink ref="N930" r:id="rId204" display="https://ec.europa.eu/info/funding-tenders/opportunities/portal/screen/opportunities/topic-search;callCode=H2020-FNR-2020" xr:uid="{0EADC198-64C7-457A-B918-68EF13981E74}"/>
    <hyperlink ref="N924" r:id="rId205" display="https://ec.europa.eu/info/funding-tenders/opportunities/portal/screen/opportunities/topic-search;callCode=H2020-FNR-2020" xr:uid="{29EB3FD1-E1CB-41AB-BB07-B9AD12895D2D}"/>
    <hyperlink ref="N922" r:id="rId206" display="https://ec.europa.eu/info/funding-tenders/opportunities/portal/screen/opportunities/topic-search;callCode=H2020-FNR-2020" xr:uid="{4C7142CC-07A9-45B2-9371-0BB3BE08EBD0}"/>
    <hyperlink ref="N926" r:id="rId207" display="https://ec.europa.eu/info/funding-tenders/opportunities/portal/screen/opportunities/topic-search;callCode=H2020-FNR-2020" xr:uid="{35AFC243-48B1-45F4-ACBF-02D4E2412284}"/>
    <hyperlink ref="N921" r:id="rId208" display="https://ec.europa.eu/info/funding-tenders/opportunities/portal/screen/opportunities/topic-search;callCode=H2020-FNR-2020" xr:uid="{3583AF23-DDAA-4F42-982A-C569658C5468}"/>
    <hyperlink ref="N923" r:id="rId209" display="https://ec.europa.eu/info/funding-tenders/opportunities/portal/screen/opportunities/topic-search;callCode=H2020-FNR-2020" xr:uid="{735F9CB8-F7F6-4C61-A812-39FB99DC614A}"/>
    <hyperlink ref="Y565" r:id="rId210" xr:uid="{03923E07-6287-49F1-877B-FC653E9FFCD2}"/>
    <hyperlink ref="Y566" r:id="rId211" xr:uid="{C67EF12D-72FC-4569-ABD0-146FDA57FA6B}"/>
    <hyperlink ref="X567" r:id="rId212" display="mailto:rgpd.contact@geostock.fr" xr:uid="{ED2D44CB-96E0-480D-BFDC-8DF8301D35AC}"/>
    <hyperlink ref="V544" r:id="rId213" display="https://hycare-project.eu/" xr:uid="{1BC62A31-AF43-48FD-85BD-301286F996AF}"/>
    <hyperlink ref="L67" r:id="rId214" display="https://cordis.europa.eu/programme/id/H2020-EU.2.1.1./en" xr:uid="{CC508CBC-AB4E-49D4-ADDF-C7A466685C80}"/>
    <hyperlink ref="M67" r:id="rId215" display="https://cordis.europa.eu/programme/id/H2020_ICT-25-2018-2020/en" xr:uid="{3157421E-5E64-4516-9D51-6F432B7026BE}"/>
    <hyperlink ref="N67" r:id="rId216" display="https://ec.europa.eu/info/funding-tenders/opportunities/portal/screen/opportunities/topic-search;callCode=H2020-ICT-2018-20" xr:uid="{2234331B-11FC-4B3B-AAFB-20A6AD663B42}"/>
    <hyperlink ref="L59" r:id="rId217" display="https://cordis.europa.eu/programme/id/H2020-EU.2.1.1./en" xr:uid="{A5652374-7AA0-40E2-9DA2-1ECC29B6E921}"/>
    <hyperlink ref="L70" r:id="rId218" display="https://cordis.europa.eu/programme/id/H2020-EU.2.1.1./en" xr:uid="{A2D66524-44D5-4E73-9D89-58A59F08469E}"/>
    <hyperlink ref="L65" r:id="rId219" display="https://cordis.europa.eu/programme/id/H2020-EU.2.1.1./en" xr:uid="{B0A06C66-2B11-485C-8646-4A826933A1C5}"/>
    <hyperlink ref="L69" r:id="rId220" display="https://cordis.europa.eu/programme/id/H2020-EU.2.1.1./en" xr:uid="{48F321D9-A513-47AC-B85C-BF30EAD0E90C}"/>
    <hyperlink ref="L61" r:id="rId221" display="https://cordis.europa.eu/programme/id/H2020-EU.2.1.1./en" xr:uid="{0384D1A2-E8D8-4ADE-8BD8-67F62524BD5E}"/>
    <hyperlink ref="L60" r:id="rId222" display="https://cordis.europa.eu/programme/id/H2020-EU.2.1.1./en" xr:uid="{D75B9AA6-641B-419A-840C-09D1B2BB3870}"/>
    <hyperlink ref="L63" r:id="rId223" display="https://cordis.europa.eu/programme/id/H2020-EU.2.1.1./en" xr:uid="{1B2F671D-10F5-4D26-9152-8E54A3A11698}"/>
    <hyperlink ref="L62" r:id="rId224" display="https://cordis.europa.eu/programme/id/H2020-EU.2.1.1./en" xr:uid="{DDC0B494-BC0A-4320-8CBE-900F6D43035B}"/>
    <hyperlink ref="L64" r:id="rId225" display="https://cordis.europa.eu/programme/id/H2020-EU.2.1.1./en" xr:uid="{54BCCFF4-51B4-483A-9DF0-E52E65E4CFB1}"/>
    <hyperlink ref="L66" r:id="rId226" display="https://cordis.europa.eu/programme/id/H2020-EU.2.1.1./en" xr:uid="{D6B1EE9E-8C8B-4AC5-98F1-B13C827AA1DC}"/>
    <hyperlink ref="L68" r:id="rId227" display="https://cordis.europa.eu/programme/id/H2020-EU.2.1.1./en" xr:uid="{053AF2A0-85A7-4784-BEB2-78BEBAD55E0A}"/>
    <hyperlink ref="M59" r:id="rId228" display="https://cordis.europa.eu/programme/id/H2020_ICT-25-2018-2020/en" xr:uid="{6E0AE560-AD75-4A80-95F9-1C4B4D2ACECD}"/>
    <hyperlink ref="M70" r:id="rId229" display="https://cordis.europa.eu/programme/id/H2020_ICT-25-2018-2020/en" xr:uid="{D325D80D-9C12-4D68-BD1E-F6F218444CAE}"/>
    <hyperlink ref="M65" r:id="rId230" display="https://cordis.europa.eu/programme/id/H2020_ICT-25-2018-2020/en" xr:uid="{59E8A5E5-D3FF-4913-A6B2-DAC317907161}"/>
    <hyperlink ref="M69" r:id="rId231" display="https://cordis.europa.eu/programme/id/H2020_ICT-25-2018-2020/en" xr:uid="{75C7307B-7445-4644-AB5A-7FC9B6BD93D5}"/>
    <hyperlink ref="M61" r:id="rId232" display="https://cordis.europa.eu/programme/id/H2020_ICT-25-2018-2020/en" xr:uid="{4CDAAABB-A499-40EA-9E6A-50EAAF2017B0}"/>
    <hyperlink ref="M60" r:id="rId233" display="https://cordis.europa.eu/programme/id/H2020_ICT-25-2018-2020/en" xr:uid="{2387F1E8-1563-4F45-B0D4-33A4DDD12D10}"/>
    <hyperlink ref="M63" r:id="rId234" display="https://cordis.europa.eu/programme/id/H2020_ICT-25-2018-2020/en" xr:uid="{C6B45CEF-D0EC-4183-AC05-5F3D95DCD60E}"/>
    <hyperlink ref="M62" r:id="rId235" display="https://cordis.europa.eu/programme/id/H2020_ICT-25-2018-2020/en" xr:uid="{FFA27AC9-0E71-472E-8E63-A138EB44C778}"/>
    <hyperlink ref="M64" r:id="rId236" display="https://cordis.europa.eu/programme/id/H2020_ICT-25-2018-2020/en" xr:uid="{60DEAC31-04EF-48B2-BA3F-FEAE75AB3934}"/>
    <hyperlink ref="M66" r:id="rId237" display="https://cordis.europa.eu/programme/id/H2020_ICT-25-2018-2020/en" xr:uid="{15334231-BD86-4B35-92F5-9C5520790FD4}"/>
    <hyperlink ref="M68" r:id="rId238" display="https://cordis.europa.eu/programme/id/H2020_ICT-25-2018-2020/en" xr:uid="{A8CD270E-33B3-4A2F-B0F9-6E2BE4C2793E}"/>
    <hyperlink ref="N59" r:id="rId239" display="https://ec.europa.eu/info/funding-tenders/opportunities/portal/screen/opportunities/topic-search;callCode=H2020-ICT-2018-20" xr:uid="{80B483E1-06F7-418E-8031-AE3AF1B0BC19}"/>
    <hyperlink ref="N70" r:id="rId240" display="https://ec.europa.eu/info/funding-tenders/opportunities/portal/screen/opportunities/topic-search;callCode=H2020-ICT-2018-20" xr:uid="{71307D6E-D964-4920-8963-1651A51B7CF9}"/>
    <hyperlink ref="N65" r:id="rId241" display="https://ec.europa.eu/info/funding-tenders/opportunities/portal/screen/opportunities/topic-search;callCode=H2020-ICT-2018-20" xr:uid="{46754F0A-2EC4-4576-9AB6-117AD55B4B1C}"/>
    <hyperlink ref="N69" r:id="rId242" display="https://ec.europa.eu/info/funding-tenders/opportunities/portal/screen/opportunities/topic-search;callCode=H2020-ICT-2018-20" xr:uid="{AD0611FE-7172-4417-B07A-4F80768D630C}"/>
    <hyperlink ref="N61" r:id="rId243" display="https://ec.europa.eu/info/funding-tenders/opportunities/portal/screen/opportunities/topic-search;callCode=H2020-ICT-2018-20" xr:uid="{E5D5F9FE-D1D8-4656-A88F-B493F62F8CCD}"/>
    <hyperlink ref="N60" r:id="rId244" display="https://ec.europa.eu/info/funding-tenders/opportunities/portal/screen/opportunities/topic-search;callCode=H2020-ICT-2018-20" xr:uid="{74EE482B-4938-4C99-B209-6E8EE314A7C2}"/>
    <hyperlink ref="N63" r:id="rId245" display="https://ec.europa.eu/info/funding-tenders/opportunities/portal/screen/opportunities/topic-search;callCode=H2020-ICT-2018-20" xr:uid="{2FE57C18-EC92-4D35-A7EB-0309D6E188DF}"/>
    <hyperlink ref="N62" r:id="rId246" display="https://ec.europa.eu/info/funding-tenders/opportunities/portal/screen/opportunities/topic-search;callCode=H2020-ICT-2018-20" xr:uid="{C8D54E27-5A5D-4549-99A4-B3777830416C}"/>
    <hyperlink ref="N64" r:id="rId247" display="https://ec.europa.eu/info/funding-tenders/opportunities/portal/screen/opportunities/topic-search;callCode=H2020-ICT-2018-20" xr:uid="{3A429CBE-942D-4EED-9E0E-2DF290D77872}"/>
    <hyperlink ref="N66" r:id="rId248" display="https://ec.europa.eu/info/funding-tenders/opportunities/portal/screen/opportunities/topic-search;callCode=H2020-ICT-2018-20" xr:uid="{AC7A7C5B-8FD5-4A92-8781-17519B947834}"/>
    <hyperlink ref="N68" r:id="rId249" display="https://ec.europa.eu/info/funding-tenders/opportunities/portal/screen/opportunities/topic-search;callCode=H2020-ICT-2018-20" xr:uid="{E0BD95AF-EEFB-4793-B4D6-140DA95F4B9F}"/>
    <hyperlink ref="L883" r:id="rId250" display="https://cordis.europa.eu/programme/id/H2020-EU.3.3./en" xr:uid="{A9301F96-3C6A-4F73-8D7B-4D1AB74D3553}"/>
    <hyperlink ref="M883" r:id="rId251" display="https://cordis.europa.eu/programme/id/H2020_SMEInst-09-2016-2017/en" xr:uid="{45D1E683-9418-4152-AD0F-B1FA1D5B708D}"/>
    <hyperlink ref="N883" r:id="rId252" display="https://ec.europa.eu/info/funding-tenders/opportunities/portal/screen/opportunities/topic-search;callCode=H2020-SMEInst-2016-2017" xr:uid="{0746845B-7C48-4A26-BC55-9C98B750752A}"/>
    <hyperlink ref="L884" r:id="rId253" display="https://cordis.europa.eu/programme/id/H2020-EU.3.3./en" xr:uid="{1EC9F04F-4436-4066-AF3D-11DBB7D211FC}"/>
    <hyperlink ref="M884" r:id="rId254" display="https://cordis.europa.eu/programme/id/H2020_SMEInst-09-2016-2017/en" xr:uid="{07471180-8E56-43E0-A384-1BAC460BAAD3}"/>
    <hyperlink ref="N884" r:id="rId255" display="https://ec.europa.eu/info/funding-tenders/opportunities/portal/screen/opportunities/topic-search;callCode=H2020-SMEInst-2016-2017" xr:uid="{229351C4-6B2F-472F-B043-D5237EB176A7}"/>
    <hyperlink ref="O249" r:id="rId256" xr:uid="{CE146C7D-2EB3-44BF-AC6A-D0517D35E034}"/>
    <hyperlink ref="O248" r:id="rId257" xr:uid="{B8E816E4-4740-4BB6-94E3-148D233AEC5A}"/>
    <hyperlink ref="O247" r:id="rId258" xr:uid="{F0D5F3AC-D19A-42F1-8358-B0CDCE1B051A}"/>
    <hyperlink ref="O244" r:id="rId259" xr:uid="{01B20269-D9B2-42BC-93F9-221A2C094495}"/>
    <hyperlink ref="O254" r:id="rId260" xr:uid="{1A6F6361-9EDA-4709-838B-AEE542587805}"/>
    <hyperlink ref="O246" r:id="rId261" xr:uid="{04EE6645-3435-4291-9498-BFE2B396EB37}"/>
    <hyperlink ref="O250" r:id="rId262" xr:uid="{D1C167A0-BC94-4876-9136-CCD9E1FF44A1}"/>
    <hyperlink ref="O243" r:id="rId263" xr:uid="{31773F22-1528-495D-A7D3-C0EFAAC0347B}"/>
    <hyperlink ref="O252" r:id="rId264" xr:uid="{00B779C2-98C0-497C-AE8A-899DC8DD56FD}"/>
    <hyperlink ref="O255" r:id="rId265" xr:uid="{60FED038-F352-4E7E-ABBA-36E37E5E9CF0}"/>
    <hyperlink ref="O251" r:id="rId266" xr:uid="{6C5CBA66-EB16-493C-96D3-553423C75A95}"/>
    <hyperlink ref="O253" r:id="rId267" xr:uid="{00619C80-0829-4839-95C6-C68770395A52}"/>
    <hyperlink ref="O245" r:id="rId268" xr:uid="{0BC3FD7A-47D9-4443-86BB-A17FBD23CF79}"/>
    <hyperlink ref="O994" r:id="rId269" xr:uid="{08B9704C-90A6-4C3C-B056-BC00F3BC0536}"/>
    <hyperlink ref="O993" r:id="rId270" xr:uid="{B450EC44-3000-4FAB-A0A9-EBB89942B002}"/>
    <hyperlink ref="O988" r:id="rId271" xr:uid="{C6C29E9A-41CA-4BD6-8EB6-FB3FD0D5BB40}"/>
    <hyperlink ref="O989" r:id="rId272" xr:uid="{9D327608-5D5A-4204-9BB1-7900D80E0273}"/>
    <hyperlink ref="O990" r:id="rId273" xr:uid="{946EDF0A-6336-4EE4-868F-D797237DDE88}"/>
    <hyperlink ref="O991" r:id="rId274" xr:uid="{5F71915D-D459-41B9-B95F-988593ECDD12}"/>
    <hyperlink ref="O992" r:id="rId275" xr:uid="{54012F17-B9F7-4DC0-ABCD-58D97C7DE452}"/>
    <hyperlink ref="L1486" r:id="rId276" display="https://cordis.europa.eu/programme/id/HORIZON.2.5/en" xr:uid="{2A6404DF-6DB1-4B21-9511-889231B05F27}"/>
    <hyperlink ref="M1486" r:id="rId277" display="https://cordis.europa.eu/programme/id/HORIZON_HORIZON-CL5-2023-D3-02-14/en" xr:uid="{B8AEB7EA-A399-43D5-92DC-9E0BB6DC5778}"/>
    <hyperlink ref="N1486" r:id="rId278" display="https://ec.europa.eu/info/funding-tenders/opportunities/portal/screen/opportunities/topic-search;callCode=HORIZON-CL5-2023-D3-02" xr:uid="{F8250A15-7394-4AEC-9837-C43E71A75B8C}"/>
    <hyperlink ref="L1483" r:id="rId279" display="https://cordis.europa.eu/programme/id/HORIZON.2.5/en" xr:uid="{9E90CEBB-78F7-426C-8502-D7F85655D7E9}"/>
    <hyperlink ref="L1480" r:id="rId280" display="https://cordis.europa.eu/programme/id/HORIZON.2.5/en" xr:uid="{B7CADD73-76DB-40B7-871E-E4C620443B93}"/>
    <hyperlink ref="L1481" r:id="rId281" display="https://cordis.europa.eu/programme/id/HORIZON.2.5/en" xr:uid="{14DF530D-0421-42FA-815F-F138A4D5ABAB}"/>
    <hyperlink ref="L1478" r:id="rId282" display="https://cordis.europa.eu/programme/id/HORIZON.2.5/en" xr:uid="{AE7CACF8-D596-42C9-9F3C-1334020D5C1A}"/>
    <hyperlink ref="L1487" r:id="rId283" display="https://cordis.europa.eu/programme/id/HORIZON.2.5/en" xr:uid="{8119DEC6-707E-4BE8-A092-C358F0AEB4DA}"/>
    <hyperlink ref="L1479" r:id="rId284" display="https://cordis.europa.eu/programme/id/HORIZON.2.5/en" xr:uid="{C8E44314-58FF-4D16-9E72-F9EA4D881B44}"/>
    <hyperlink ref="L1492" r:id="rId285" display="https://cordis.europa.eu/programme/id/HORIZON.2.5/en" xr:uid="{5428640C-30B4-4D5D-B4D9-CF00353343B7}"/>
    <hyperlink ref="L1491" r:id="rId286" display="https://cordis.europa.eu/programme/id/HORIZON.2.5/en" xr:uid="{3B660647-2999-4AD3-96B7-6311C7EF9788}"/>
    <hyperlink ref="L1485" r:id="rId287" display="https://cordis.europa.eu/programme/id/HORIZON.2.5/en" xr:uid="{779DCF2E-BC32-48F8-A855-361843B83224}"/>
    <hyperlink ref="L1489" r:id="rId288" display="https://cordis.europa.eu/programme/id/HORIZON.2.5/en" xr:uid="{8002AF67-BC25-49EB-92C9-3A0CF8513E28}"/>
    <hyperlink ref="L1482" r:id="rId289" display="https://cordis.europa.eu/programme/id/HORIZON.2.5/en" xr:uid="{B41F01A5-CB0D-491F-942B-892273F84E1B}"/>
    <hyperlink ref="L1484" r:id="rId290" display="https://cordis.europa.eu/programme/id/HORIZON.2.5/en" xr:uid="{33703184-CF9A-41AE-8D4F-153B337FC641}"/>
    <hyperlink ref="L1488" r:id="rId291" display="https://cordis.europa.eu/programme/id/HORIZON.2.5/en" xr:uid="{5E6EFC14-5095-4030-8BB4-73E6D57851B4}"/>
    <hyperlink ref="L1490" r:id="rId292" display="https://cordis.europa.eu/programme/id/HORIZON.2.5/en" xr:uid="{55B02929-93AB-46F9-A41B-209E96229233}"/>
    <hyperlink ref="M1483" r:id="rId293" display="https://cordis.europa.eu/programme/id/HORIZON_HORIZON-CL5-2023-D3-02-14/en" xr:uid="{171385BD-286F-405E-BA65-E3919A15988C}"/>
    <hyperlink ref="M1480" r:id="rId294" display="https://cordis.europa.eu/programme/id/HORIZON_HORIZON-CL5-2023-D3-02-14/en" xr:uid="{BB9D5B2F-A3A5-44C9-BD39-459882E53321}"/>
    <hyperlink ref="M1481" r:id="rId295" display="https://cordis.europa.eu/programme/id/HORIZON_HORIZON-CL5-2023-D3-02-14/en" xr:uid="{FB4195D6-5151-4BF4-8F2C-7133FA710CA4}"/>
    <hyperlink ref="M1478" r:id="rId296" display="https://cordis.europa.eu/programme/id/HORIZON_HORIZON-CL5-2023-D3-02-14/en" xr:uid="{9BBD536F-950A-4190-971B-BC602C9C9221}"/>
    <hyperlink ref="M1487" r:id="rId297" display="https://cordis.europa.eu/programme/id/HORIZON_HORIZON-CL5-2023-D3-02-14/en" xr:uid="{25B84B08-9D18-4C98-B21F-830D058994DB}"/>
    <hyperlink ref="M1479" r:id="rId298" display="https://cordis.europa.eu/programme/id/HORIZON_HORIZON-CL5-2023-D3-02-14/en" xr:uid="{88A2DC1A-31FF-49C4-A12B-B0D2B79B15FA}"/>
    <hyperlink ref="M1492" r:id="rId299" display="https://cordis.europa.eu/programme/id/HORIZON_HORIZON-CL5-2023-D3-02-14/en" xr:uid="{48C58774-07E6-481B-BEA1-D3603FF90299}"/>
    <hyperlink ref="M1491" r:id="rId300" display="https://cordis.europa.eu/programme/id/HORIZON_HORIZON-CL5-2023-D3-02-14/en" xr:uid="{39FF7B44-54C7-4F0E-8DDD-A8523977BE27}"/>
    <hyperlink ref="M1485" r:id="rId301" display="https://cordis.europa.eu/programme/id/HORIZON_HORIZON-CL5-2023-D3-02-14/en" xr:uid="{F3B188BB-C0E7-4ACE-A91D-E70AEBCBC116}"/>
    <hyperlink ref="M1489" r:id="rId302" display="https://cordis.europa.eu/programme/id/HORIZON_HORIZON-CL5-2023-D3-02-14/en" xr:uid="{8C2D1060-7AFC-4E72-BEC4-A2BA23A356E4}"/>
    <hyperlink ref="M1482" r:id="rId303" display="https://cordis.europa.eu/programme/id/HORIZON_HORIZON-CL5-2023-D3-02-14/en" xr:uid="{D6FA1394-B4E4-4C3C-A514-29BABF20DFE3}"/>
    <hyperlink ref="M1484" r:id="rId304" display="https://cordis.europa.eu/programme/id/HORIZON_HORIZON-CL5-2023-D3-02-14/en" xr:uid="{E6935499-D711-4817-89D4-72B10136FF75}"/>
    <hyperlink ref="M1488" r:id="rId305" display="https://cordis.europa.eu/programme/id/HORIZON_HORIZON-CL5-2023-D3-02-14/en" xr:uid="{9100BC85-B07A-4ED4-B17B-ABDA5C84A706}"/>
    <hyperlink ref="M1490" r:id="rId306" display="https://cordis.europa.eu/programme/id/HORIZON_HORIZON-CL5-2023-D3-02-14/en" xr:uid="{3F79F440-7FE9-493D-A01D-4610790EA1B8}"/>
    <hyperlink ref="N1483" r:id="rId307" display="https://ec.europa.eu/info/funding-tenders/opportunities/portal/screen/opportunities/topic-search;callCode=HORIZON-CL5-2023-D3-02" xr:uid="{AD366C8E-79C3-442D-A9C5-0293FD8094C2}"/>
    <hyperlink ref="N1480" r:id="rId308" display="https://ec.europa.eu/info/funding-tenders/opportunities/portal/screen/opportunities/topic-search;callCode=HORIZON-CL5-2023-D3-02" xr:uid="{574F8D6C-0177-4EF1-8B11-77DA47CA9C47}"/>
    <hyperlink ref="N1481" r:id="rId309" display="https://ec.europa.eu/info/funding-tenders/opportunities/portal/screen/opportunities/topic-search;callCode=HORIZON-CL5-2023-D3-02" xr:uid="{B077C58C-61AD-4B76-A8BF-8CCF2F81E493}"/>
    <hyperlink ref="N1478" r:id="rId310" display="https://ec.europa.eu/info/funding-tenders/opportunities/portal/screen/opportunities/topic-search;callCode=HORIZON-CL5-2023-D3-02" xr:uid="{40F0FD60-D0E3-41DB-ABC9-7629C4E09D1C}"/>
    <hyperlink ref="N1487" r:id="rId311" display="https://ec.europa.eu/info/funding-tenders/opportunities/portal/screen/opportunities/topic-search;callCode=HORIZON-CL5-2023-D3-02" xr:uid="{4E0802F4-63C2-4D17-9DD1-2DFF6DA6BCF0}"/>
    <hyperlink ref="N1479" r:id="rId312" display="https://ec.europa.eu/info/funding-tenders/opportunities/portal/screen/opportunities/topic-search;callCode=HORIZON-CL5-2023-D3-02" xr:uid="{1F0666F4-E169-4DF7-9D6B-C45F95975E01}"/>
    <hyperlink ref="N1492" r:id="rId313" display="https://ec.europa.eu/info/funding-tenders/opportunities/portal/screen/opportunities/topic-search;callCode=HORIZON-CL5-2023-D3-02" xr:uid="{00472585-E8E1-4465-AAC4-35DDC3A906A3}"/>
    <hyperlink ref="N1491" r:id="rId314" display="https://ec.europa.eu/info/funding-tenders/opportunities/portal/screen/opportunities/topic-search;callCode=HORIZON-CL5-2023-D3-02" xr:uid="{D4A17BA7-6F9B-453E-B5E1-3D5F504E7B69}"/>
    <hyperlink ref="N1485" r:id="rId315" display="https://ec.europa.eu/info/funding-tenders/opportunities/portal/screen/opportunities/topic-search;callCode=HORIZON-CL5-2023-D3-02" xr:uid="{F93F6CD5-60B6-4A70-95DE-F79C25F6B4B5}"/>
    <hyperlink ref="N1489" r:id="rId316" display="https://ec.europa.eu/info/funding-tenders/opportunities/portal/screen/opportunities/topic-search;callCode=HORIZON-CL5-2023-D3-02" xr:uid="{921891EA-7694-457C-B1AE-37EE248270B6}"/>
    <hyperlink ref="N1482" r:id="rId317" display="https://ec.europa.eu/info/funding-tenders/opportunities/portal/screen/opportunities/topic-search;callCode=HORIZON-CL5-2023-D3-02" xr:uid="{AF8C58E2-7DB7-4314-A08C-AC72B8E0A783}"/>
    <hyperlink ref="N1484" r:id="rId318" display="https://ec.europa.eu/info/funding-tenders/opportunities/portal/screen/opportunities/topic-search;callCode=HORIZON-CL5-2023-D3-02" xr:uid="{BC69E42B-FA84-4EF4-B744-DD9E26A510EE}"/>
    <hyperlink ref="N1488" r:id="rId319" display="https://ec.europa.eu/info/funding-tenders/opportunities/portal/screen/opportunities/topic-search;callCode=HORIZON-CL5-2023-D3-02" xr:uid="{17767C7A-EAAA-4091-A891-3C02A83B06B6}"/>
    <hyperlink ref="N1490" r:id="rId320" display="https://ec.europa.eu/info/funding-tenders/opportunities/portal/screen/opportunities/topic-search;callCode=HORIZON-CL5-2023-D3-02" xr:uid="{593BD737-9B86-4B81-B02E-1E4F831ED0C1}"/>
    <hyperlink ref="Y955" r:id="rId321" xr:uid="{885684D3-4E5A-4C90-B9F8-072123BF9FA4}"/>
    <hyperlink ref="Y949" r:id="rId322" xr:uid="{B6AAB821-5577-46D0-8857-6792FB804102}"/>
    <hyperlink ref="O1536" r:id="rId323" xr:uid="{DDB20AC5-B3C6-44A0-940F-522E70CAC99A}"/>
  </hyperlinks>
  <pageMargins left="0.7" right="0.7" top="0.75" bottom="0.75" header="0.3" footer="0.3"/>
  <pageSetup orientation="portrait" r:id="rId324"/>
  <drawing r:id="rId325"/>
  <legacyDrawing r:id="rId326"/>
  <controls>
    <mc:AlternateContent xmlns:mc="http://schemas.openxmlformats.org/markup-compatibility/2006">
      <mc:Choice Requires="x14">
        <control shapeId="1026" r:id="rId327" name="TextBox1">
          <controlPr defaultSize="0" autoLine="0" linkedCell="AE1" r:id="rId328">
            <anchor moveWithCells="1">
              <from>
                <xdr:col>29</xdr:col>
                <xdr:colOff>175260</xdr:colOff>
                <xdr:row>1543</xdr:row>
                <xdr:rowOff>0</xdr:rowOff>
              </from>
              <to>
                <xdr:col>32</xdr:col>
                <xdr:colOff>91440</xdr:colOff>
                <xdr:row>1543</xdr:row>
                <xdr:rowOff>396240</xdr:rowOff>
              </to>
            </anchor>
          </controlPr>
        </control>
      </mc:Choice>
      <mc:Fallback>
        <control shapeId="1026" r:id="rId327" name="TextBox1"/>
      </mc:Fallback>
    </mc:AlternateContent>
    <mc:AlternateContent xmlns:mc="http://schemas.openxmlformats.org/markup-compatibility/2006">
      <mc:Choice Requires="x14">
        <control shapeId="1027" r:id="rId329" name="TextBox2">
          <controlPr defaultSize="0" autoLine="0" linkedCell="AE1" r:id="rId330">
            <anchor moveWithCells="1">
              <from>
                <xdr:col>29</xdr:col>
                <xdr:colOff>190500</xdr:colOff>
                <xdr:row>1</xdr:row>
                <xdr:rowOff>30480</xdr:rowOff>
              </from>
              <to>
                <xdr:col>32</xdr:col>
                <xdr:colOff>53340</xdr:colOff>
                <xdr:row>2</xdr:row>
                <xdr:rowOff>53340</xdr:rowOff>
              </to>
            </anchor>
          </controlPr>
        </control>
      </mc:Choice>
      <mc:Fallback>
        <control shapeId="1027" r:id="rId329" name="TextBox2"/>
      </mc:Fallback>
    </mc:AlternateContent>
  </controls>
  <tableParts count="1">
    <tablePart r:id="rId331"/>
  </tableParts>
  <extLst>
    <ext xmlns:x14="http://schemas.microsoft.com/office/spreadsheetml/2009/9/main" uri="{78C0D931-6437-407d-A8EE-F0AAD7539E65}">
      <x14:conditionalFormattings>
        <x14:conditionalFormatting xmlns:xm="http://schemas.microsoft.com/office/excel/2006/main">
          <x14:cfRule type="containsText" priority="1" operator="containsText" id="{567F7C43-EB5C-4268-86AC-930DB86E93C8}">
            <xm:f>NOT(ISERROR(SEARCH($AE$1,AF2)))</xm:f>
            <xm:f>$AE$1</xm:f>
            <x14:dxf>
              <font>
                <color rgb="FF9C0006"/>
              </font>
              <fill>
                <patternFill>
                  <bgColor rgb="FFFFC7CE"/>
                </patternFill>
              </fill>
            </x14:dxf>
          </x14:cfRule>
          <xm:sqref>AF2:BH344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97873-4B80-4470-A7A7-F034C7287BB0}">
  <dimension ref="A1:BY8"/>
  <sheetViews>
    <sheetView topLeftCell="I1" workbookViewId="0">
      <selection activeCell="U2" sqref="U2:AC2"/>
    </sheetView>
  </sheetViews>
  <sheetFormatPr defaultRowHeight="14.4" x14ac:dyDescent="0.3"/>
  <cols>
    <col min="1" max="1" width="13.6640625" style="101" bestFit="1" customWidth="1"/>
    <col min="2" max="2" width="14" style="101" bestFit="1" customWidth="1"/>
    <col min="3" max="3" width="12.5546875" style="101" bestFit="1" customWidth="1"/>
    <col min="4" max="4" width="9.88671875" style="101" bestFit="1" customWidth="1"/>
    <col min="5" max="5" width="8.88671875" style="101"/>
    <col min="6" max="6" width="10" style="101" bestFit="1" customWidth="1"/>
    <col min="7" max="7" width="8.88671875" style="101"/>
    <col min="8" max="8" width="13.5546875" style="101" bestFit="1" customWidth="1"/>
    <col min="9" max="9" width="8.88671875" style="101"/>
    <col min="10" max="10" width="13.5546875" style="101" bestFit="1" customWidth="1"/>
    <col min="11" max="11" width="8.5546875" style="101" bestFit="1" customWidth="1"/>
    <col min="12" max="12" width="14.21875" style="101" bestFit="1" customWidth="1"/>
    <col min="13" max="13" width="8.6640625" style="101" bestFit="1" customWidth="1"/>
    <col min="14" max="14" width="14.44140625" style="101" bestFit="1" customWidth="1"/>
    <col min="15" max="15" width="19.33203125" style="101" bestFit="1" customWidth="1"/>
    <col min="16" max="16" width="15.109375" style="101" bestFit="1" customWidth="1"/>
    <col min="17" max="17" width="27.77734375" style="101" bestFit="1" customWidth="1"/>
    <col min="18" max="18" width="11.109375" style="101" bestFit="1" customWidth="1"/>
    <col min="19" max="19" width="7.21875" style="101" bestFit="1" customWidth="1"/>
    <col min="20" max="20" width="27.5546875" style="101" bestFit="1" customWidth="1"/>
    <col min="21" max="21" width="21.33203125" style="101" bestFit="1" customWidth="1"/>
    <col min="22" max="22" width="19.6640625" style="101" bestFit="1" customWidth="1"/>
    <col min="23" max="23" width="8.21875" style="101" bestFit="1" customWidth="1"/>
    <col min="24" max="24" width="16.21875" style="101" bestFit="1" customWidth="1"/>
    <col min="25" max="25" width="5.77734375" style="101" bestFit="1" customWidth="1"/>
    <col min="26" max="26" width="6.109375" style="101" bestFit="1" customWidth="1"/>
    <col min="27" max="27" width="7.6640625" style="101" bestFit="1" customWidth="1"/>
    <col min="28" max="28" width="16" style="101" bestFit="1" customWidth="1"/>
    <col min="29" max="29" width="4.88671875" style="101" bestFit="1" customWidth="1"/>
    <col min="30" max="30" width="8.88671875" style="101"/>
    <col min="31" max="31" width="7.6640625" style="101" bestFit="1" customWidth="1"/>
    <col min="32" max="32" width="4.21875" style="101" bestFit="1" customWidth="1"/>
    <col min="33" max="33" width="14.6640625" style="101" bestFit="1" customWidth="1"/>
    <col min="34" max="34" width="11.88671875" style="101" bestFit="1" customWidth="1"/>
    <col min="35" max="35" width="8.33203125" style="101" bestFit="1" customWidth="1"/>
    <col min="36" max="36" width="9.109375" style="101" bestFit="1" customWidth="1"/>
    <col min="37" max="37" width="9.33203125" style="101" bestFit="1" customWidth="1"/>
    <col min="38" max="38" width="8.33203125" style="101" bestFit="1" customWidth="1"/>
    <col min="39" max="39" width="12.5546875" style="101" bestFit="1" customWidth="1"/>
    <col min="40" max="40" width="9.21875" style="101" bestFit="1" customWidth="1"/>
    <col min="41" max="41" width="14.109375" style="101" bestFit="1" customWidth="1"/>
    <col min="42" max="42" width="9.109375" style="101" bestFit="1" customWidth="1"/>
    <col min="43" max="43" width="10.6640625" style="101" bestFit="1" customWidth="1"/>
    <col min="44" max="44" width="5.5546875" style="101" bestFit="1" customWidth="1"/>
    <col min="45" max="45" width="14.6640625" style="101" bestFit="1" customWidth="1"/>
    <col min="46" max="46" width="6.77734375" style="101" bestFit="1" customWidth="1"/>
    <col min="47" max="47" width="15.6640625" style="101" bestFit="1" customWidth="1"/>
    <col min="48" max="48" width="13.77734375" style="101" bestFit="1" customWidth="1"/>
    <col min="49" max="49" width="11.5546875" style="101" bestFit="1" customWidth="1"/>
    <col min="50" max="50" width="7.44140625" style="101" bestFit="1" customWidth="1"/>
    <col min="51" max="51" width="18.5546875" style="101" bestFit="1" customWidth="1"/>
    <col min="52" max="52" width="22" style="101" bestFit="1" customWidth="1"/>
    <col min="53" max="53" width="20.109375" style="101" bestFit="1" customWidth="1"/>
    <col min="54" max="54" width="7.5546875" style="101" bestFit="1" customWidth="1"/>
    <col min="55" max="55" width="4.6640625" style="101" bestFit="1" customWidth="1"/>
    <col min="56" max="56" width="5.77734375" style="101" bestFit="1" customWidth="1"/>
    <col min="57" max="57" width="6.109375" style="101" bestFit="1" customWidth="1"/>
    <col min="58" max="58" width="8.109375" style="101" bestFit="1" customWidth="1"/>
    <col min="59" max="59" width="16.44140625" style="101" bestFit="1" customWidth="1"/>
    <col min="60" max="60" width="5" style="101" bestFit="1" customWidth="1"/>
    <col min="61" max="61" width="8.88671875" style="101"/>
    <col min="62" max="62" width="21.5546875" style="101" bestFit="1" customWidth="1"/>
    <col min="63" max="63" width="11.5546875" style="101" bestFit="1" customWidth="1"/>
    <col min="64" max="64" width="42.21875" style="101" bestFit="1" customWidth="1"/>
    <col min="65" max="65" width="29" style="101" bestFit="1" customWidth="1"/>
    <col min="66" max="66" width="11.109375" style="101" bestFit="1" customWidth="1"/>
    <col min="67" max="67" width="8.88671875" style="101"/>
    <col min="68" max="68" width="32.33203125" style="101" bestFit="1" customWidth="1"/>
    <col min="69" max="73" width="8.88671875" style="101"/>
    <col min="74" max="74" width="11.77734375" style="101" bestFit="1" customWidth="1"/>
    <col min="75" max="75" width="31.5546875" style="101" bestFit="1" customWidth="1"/>
    <col min="76" max="76" width="8.88671875" style="101"/>
    <col min="77" max="77" width="13.33203125" style="101" bestFit="1" customWidth="1"/>
    <col min="78" max="16384" width="8.88671875" style="101"/>
  </cols>
  <sheetData>
    <row r="1" spans="1:77" x14ac:dyDescent="0.3">
      <c r="C1" s="108" t="s">
        <v>4248</v>
      </c>
    </row>
    <row r="2" spans="1:77" ht="31.8" customHeight="1" x14ac:dyDescent="0.3">
      <c r="A2" s="102" t="s">
        <v>3728</v>
      </c>
      <c r="B2" s="102" t="s">
        <v>3722</v>
      </c>
      <c r="C2" s="109" t="s">
        <v>0</v>
      </c>
      <c r="D2" s="109" t="s">
        <v>1</v>
      </c>
      <c r="E2" s="109" t="s">
        <v>2</v>
      </c>
      <c r="F2" s="109" t="s">
        <v>3</v>
      </c>
      <c r="G2" s="109" t="s">
        <v>4</v>
      </c>
      <c r="H2" s="109" t="s">
        <v>2832</v>
      </c>
      <c r="I2" s="109" t="s">
        <v>5</v>
      </c>
      <c r="J2" s="109" t="s">
        <v>2867</v>
      </c>
      <c r="K2" s="109" t="s">
        <v>2868</v>
      </c>
      <c r="L2" s="109" t="s">
        <v>6</v>
      </c>
      <c r="M2" s="109" t="s">
        <v>7</v>
      </c>
      <c r="N2" s="109" t="s">
        <v>8</v>
      </c>
      <c r="O2" s="109" t="s">
        <v>9</v>
      </c>
      <c r="P2" s="109" t="s">
        <v>10</v>
      </c>
      <c r="Q2" s="109" t="s">
        <v>4245</v>
      </c>
      <c r="R2" s="109" t="s">
        <v>12</v>
      </c>
      <c r="S2" s="109" t="s">
        <v>13</v>
      </c>
      <c r="T2" s="109" t="s">
        <v>3727</v>
      </c>
      <c r="U2" s="109" t="s">
        <v>14</v>
      </c>
      <c r="V2" s="109" t="s">
        <v>3725</v>
      </c>
      <c r="W2" s="109" t="s">
        <v>15</v>
      </c>
      <c r="X2" s="109" t="s">
        <v>16</v>
      </c>
      <c r="Y2" s="109" t="s">
        <v>17</v>
      </c>
      <c r="Z2" s="109" t="s">
        <v>18</v>
      </c>
      <c r="AA2" s="109" t="s">
        <v>19</v>
      </c>
      <c r="AB2" s="109" t="s">
        <v>2950</v>
      </c>
      <c r="AC2" s="109" t="s">
        <v>3726</v>
      </c>
      <c r="AE2" s="103" t="s">
        <v>4247</v>
      </c>
      <c r="AF2" s="104" t="s">
        <v>3721</v>
      </c>
      <c r="AG2" s="104" t="s">
        <v>3722</v>
      </c>
      <c r="AH2" s="105" t="s">
        <v>0</v>
      </c>
      <c r="AI2" s="104" t="s">
        <v>1</v>
      </c>
      <c r="AJ2" s="104" t="s">
        <v>2</v>
      </c>
      <c r="AK2" s="104" t="s">
        <v>3</v>
      </c>
      <c r="AL2" s="104" t="s">
        <v>4</v>
      </c>
      <c r="AM2" s="104" t="s">
        <v>2832</v>
      </c>
      <c r="AN2" s="104" t="s">
        <v>5</v>
      </c>
      <c r="AO2" s="104" t="s">
        <v>2867</v>
      </c>
      <c r="AP2" s="104" t="s">
        <v>2868</v>
      </c>
      <c r="AQ2" s="104" t="s">
        <v>6</v>
      </c>
      <c r="AR2" s="104" t="s">
        <v>7</v>
      </c>
      <c r="AS2" s="104" t="s">
        <v>8</v>
      </c>
      <c r="AT2" s="104" t="s">
        <v>9</v>
      </c>
      <c r="AU2" s="104" t="s">
        <v>10</v>
      </c>
      <c r="AV2" s="104" t="s">
        <v>11</v>
      </c>
      <c r="AW2" s="104" t="s">
        <v>12</v>
      </c>
      <c r="AX2" s="104" t="s">
        <v>13</v>
      </c>
      <c r="AY2" s="104" t="s">
        <v>3723</v>
      </c>
      <c r="AZ2" s="104" t="s">
        <v>14</v>
      </c>
      <c r="BA2" s="104" t="s">
        <v>3724</v>
      </c>
      <c r="BB2" s="104" t="s">
        <v>15</v>
      </c>
      <c r="BC2" s="104" t="s">
        <v>16</v>
      </c>
      <c r="BD2" s="104" t="s">
        <v>17</v>
      </c>
      <c r="BE2" s="104" t="s">
        <v>18</v>
      </c>
      <c r="BF2" s="104" t="s">
        <v>19</v>
      </c>
      <c r="BG2" s="104" t="s">
        <v>2950</v>
      </c>
      <c r="BH2" s="104" t="s">
        <v>3726</v>
      </c>
      <c r="BJ2" s="106" t="s">
        <v>3731</v>
      </c>
      <c r="BK2" s="104" t="s">
        <v>12</v>
      </c>
      <c r="BL2" s="104" t="s">
        <v>3729</v>
      </c>
      <c r="BM2" s="104" t="s">
        <v>3730</v>
      </c>
      <c r="BN2" s="107" cm="1">
        <f t="array" ref="BN2:BN4">_xlfn.UNIQUE(R:R)</f>
        <v>0</v>
      </c>
      <c r="BO2" s="107"/>
      <c r="BP2" s="107" t="s">
        <v>4246</v>
      </c>
      <c r="BQ2" s="107"/>
      <c r="BV2" s="104" t="s">
        <v>3737</v>
      </c>
      <c r="BW2" s="104" t="s">
        <v>3738</v>
      </c>
      <c r="BY2" s="104" t="s">
        <v>3739</v>
      </c>
    </row>
    <row r="3" spans="1:77" x14ac:dyDescent="0.3">
      <c r="BN3" s="101" t="str">
        <v>Organization</v>
      </c>
    </row>
    <row r="4" spans="1:77" x14ac:dyDescent="0.3">
      <c r="C4" s="108" t="s">
        <v>12</v>
      </c>
      <c r="BN4" s="101" t="str">
        <v>frameworkProgramme</v>
      </c>
    </row>
    <row r="5" spans="1:77" x14ac:dyDescent="0.3">
      <c r="C5" s="109" t="s">
        <v>0</v>
      </c>
      <c r="D5" s="109" t="s">
        <v>1</v>
      </c>
      <c r="E5" s="109" t="s">
        <v>2</v>
      </c>
      <c r="P5" s="109" t="s">
        <v>10</v>
      </c>
      <c r="Q5" s="109" t="s">
        <v>4245</v>
      </c>
      <c r="R5" s="109" t="s">
        <v>12</v>
      </c>
      <c r="S5" s="109" t="s">
        <v>13</v>
      </c>
      <c r="T5" s="109" t="s">
        <v>3727</v>
      </c>
      <c r="U5" s="109" t="s">
        <v>14</v>
      </c>
      <c r="V5" s="109" t="s">
        <v>3725</v>
      </c>
      <c r="W5" s="109" t="s">
        <v>15</v>
      </c>
      <c r="X5" s="109" t="s">
        <v>16</v>
      </c>
      <c r="Y5" s="109" t="s">
        <v>17</v>
      </c>
      <c r="Z5" s="109" t="s">
        <v>18</v>
      </c>
      <c r="AA5" s="109" t="s">
        <v>19</v>
      </c>
      <c r="AB5" s="109" t="s">
        <v>2950</v>
      </c>
      <c r="AC5" s="109" t="s">
        <v>3726</v>
      </c>
      <c r="AD5" s="102" t="s">
        <v>4262</v>
      </c>
      <c r="AE5" s="102" t="s">
        <v>4263</v>
      </c>
      <c r="AF5" s="102" t="s">
        <v>4264</v>
      </c>
      <c r="AG5" s="102" t="s">
        <v>4265</v>
      </c>
      <c r="AH5" s="102" t="s">
        <v>4266</v>
      </c>
      <c r="AI5" s="102" t="s">
        <v>4267</v>
      </c>
      <c r="AJ5" s="102" t="s">
        <v>4268</v>
      </c>
      <c r="AK5" s="102" t="s">
        <v>4269</v>
      </c>
      <c r="AL5" s="102" t="s">
        <v>4270</v>
      </c>
      <c r="AM5" s="102" t="s">
        <v>4271</v>
      </c>
      <c r="AN5" s="102" t="s">
        <v>4257</v>
      </c>
      <c r="AO5" s="102" t="s">
        <v>4258</v>
      </c>
      <c r="AP5" s="102" t="s">
        <v>4272</v>
      </c>
      <c r="AQ5" s="102" t="s">
        <v>4273</v>
      </c>
      <c r="AR5" s="102" t="s">
        <v>4274</v>
      </c>
      <c r="AS5" s="102" t="s">
        <v>4275</v>
      </c>
      <c r="AT5" s="102" t="s">
        <v>4276</v>
      </c>
      <c r="AU5" s="102" t="s">
        <v>4277</v>
      </c>
      <c r="AV5" s="102" t="s">
        <v>4278</v>
      </c>
      <c r="AW5" s="102" t="s">
        <v>4260</v>
      </c>
      <c r="AX5" s="102" t="s">
        <v>4261</v>
      </c>
    </row>
    <row r="7" spans="1:77" x14ac:dyDescent="0.3">
      <c r="C7" s="108" t="s">
        <v>4249</v>
      </c>
    </row>
    <row r="8" spans="1:77" x14ac:dyDescent="0.3">
      <c r="C8" s="109" t="s">
        <v>0</v>
      </c>
      <c r="D8" s="109" t="s">
        <v>1</v>
      </c>
      <c r="E8" s="109" t="s">
        <v>2</v>
      </c>
      <c r="F8" s="109" t="s">
        <v>3</v>
      </c>
      <c r="G8" s="109" t="s">
        <v>4</v>
      </c>
      <c r="H8" s="109" t="s">
        <v>2832</v>
      </c>
      <c r="I8" s="109" t="s">
        <v>5</v>
      </c>
      <c r="J8" s="109" t="s">
        <v>2867</v>
      </c>
      <c r="K8" s="109" t="s">
        <v>2868</v>
      </c>
      <c r="L8" s="109" t="s">
        <v>6</v>
      </c>
      <c r="M8" s="109" t="s">
        <v>7</v>
      </c>
      <c r="N8" s="109" t="s">
        <v>8</v>
      </c>
      <c r="O8" s="109" t="s">
        <v>9</v>
      </c>
      <c r="P8" s="102" t="s">
        <v>4250</v>
      </c>
      <c r="Q8" s="102" t="s">
        <v>4251</v>
      </c>
      <c r="R8" s="102" t="s">
        <v>4252</v>
      </c>
      <c r="S8" s="102" t="s">
        <v>4253</v>
      </c>
      <c r="T8" s="102" t="s">
        <v>4254</v>
      </c>
      <c r="U8" s="102" t="s">
        <v>4255</v>
      </c>
      <c r="V8" s="102" t="s">
        <v>4256</v>
      </c>
      <c r="W8" s="102" t="s">
        <v>4257</v>
      </c>
      <c r="X8" s="102" t="s">
        <v>4258</v>
      </c>
      <c r="Y8" s="102" t="s">
        <v>4259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office9</cp:lastModifiedBy>
  <dcterms:created xsi:type="dcterms:W3CDTF">2025-04-06T07:21:10Z</dcterms:created>
  <dcterms:modified xsi:type="dcterms:W3CDTF">2025-06-20T14:11:07Z</dcterms:modified>
</cp:coreProperties>
</file>