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EFA-ESPE\TERCER SEMESTRE\SISTEMAS OPERATIVOS\"/>
    </mc:Choice>
  </mc:AlternateContent>
  <xr:revisionPtr revIDLastSave="0" documentId="8_{66990156-2E05-407D-9A04-537E907A6F45}" xr6:coauthVersionLast="47" xr6:coauthVersionMax="47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Hoja1" sheetId="7" state="hidden" r:id="rId1"/>
    <sheet name="Backlog" sheetId="12" r:id="rId2"/>
    <sheet name="Sprint1" sheetId="2" r:id="rId3"/>
    <sheet name="Sprint1Info" sheetId="5" r:id="rId4"/>
    <sheet name="BackLog1Table" sheetId="6" r:id="rId5"/>
    <sheet name="BurnDown1Table " sheetId="4" r:id="rId6"/>
    <sheet name="Sprint2" sheetId="8" r:id="rId7"/>
    <sheet name="Sprint 2 Info" sheetId="9" r:id="rId8"/>
    <sheet name="BackLog2Table" sheetId="10" r:id="rId9"/>
    <sheet name="BurnDownTable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0" l="1"/>
  <c r="B2" i="6"/>
  <c r="B3" i="6" s="1"/>
  <c r="B4" i="6" s="1"/>
  <c r="B5" i="6" s="1"/>
  <c r="B6" i="6" s="1"/>
  <c r="C7" i="6"/>
  <c r="C7" i="10"/>
  <c r="F7" i="10"/>
  <c r="B2" i="10"/>
  <c r="B3" i="10" s="1"/>
  <c r="B4" i="10" s="1"/>
  <c r="B5" i="10" s="1"/>
  <c r="B6" i="10" s="1"/>
  <c r="K63" i="2" l="1"/>
</calcChain>
</file>

<file path=xl/sharedStrings.xml><?xml version="1.0" encoding="utf-8"?>
<sst xmlns="http://schemas.openxmlformats.org/spreadsheetml/2006/main" count="394" uniqueCount="160">
  <si>
    <t>ID</t>
  </si>
  <si>
    <t>Tema</t>
  </si>
  <si>
    <t>Como un..</t>
  </si>
  <si>
    <t>notas</t>
  </si>
  <si>
    <t>HU1</t>
  </si>
  <si>
    <t>HU2</t>
  </si>
  <si>
    <t>HU3</t>
  </si>
  <si>
    <t>HU4</t>
  </si>
  <si>
    <t>HU5</t>
  </si>
  <si>
    <t>HU6</t>
  </si>
  <si>
    <t>Registro</t>
  </si>
  <si>
    <t>Aceptada</t>
  </si>
  <si>
    <t xml:space="preserve">Definir </t>
  </si>
  <si>
    <t>Visualizar</t>
  </si>
  <si>
    <t>HU7</t>
  </si>
  <si>
    <t>HU8</t>
  </si>
  <si>
    <t>HU9</t>
  </si>
  <si>
    <t>HU10</t>
  </si>
  <si>
    <t>Necesito</t>
  </si>
  <si>
    <t>así podre...</t>
  </si>
  <si>
    <t>Prioridad</t>
  </si>
  <si>
    <t>Status</t>
  </si>
  <si>
    <t>Alta</t>
  </si>
  <si>
    <t>Terminado</t>
  </si>
  <si>
    <t>Tareas</t>
  </si>
  <si>
    <t>Asignado</t>
  </si>
  <si>
    <t>Estimado</t>
  </si>
  <si>
    <t>HU1-1</t>
  </si>
  <si>
    <t>HU1-2</t>
  </si>
  <si>
    <t>Validación de datos</t>
  </si>
  <si>
    <t>SUBTOTAL</t>
  </si>
  <si>
    <t>REGISTRO</t>
  </si>
  <si>
    <t>ORGANIZADOR</t>
  </si>
  <si>
    <t>HU2-1</t>
  </si>
  <si>
    <t>HU2-2</t>
  </si>
  <si>
    <t>HU2-3</t>
  </si>
  <si>
    <t>Habilitar la Base de Datos para guardar a los jugadores</t>
  </si>
  <si>
    <t>Organizador</t>
  </si>
  <si>
    <t>Agregar un jugador</t>
  </si>
  <si>
    <t>HU4-1</t>
  </si>
  <si>
    <t>HU4-2</t>
  </si>
  <si>
    <t>HU3-1</t>
  </si>
  <si>
    <t>HU3-2</t>
  </si>
  <si>
    <t>HU5-1</t>
  </si>
  <si>
    <t>HU5-2</t>
  </si>
  <si>
    <t>HU7-1</t>
  </si>
  <si>
    <t>HU7-2</t>
  </si>
  <si>
    <t>HU7-3</t>
  </si>
  <si>
    <t>HU8-1</t>
  </si>
  <si>
    <t>HU8-2</t>
  </si>
  <si>
    <t>Actualización de base de datos</t>
  </si>
  <si>
    <t xml:space="preserve">Modificacion </t>
  </si>
  <si>
    <t>HU6-1</t>
  </si>
  <si>
    <t>HU6-2</t>
  </si>
  <si>
    <t>HU6-3</t>
  </si>
  <si>
    <t>Crear un formulario para el ingreso de los horarios de los partidos</t>
  </si>
  <si>
    <t>Habilitar la Base de Datos para guardar las fechas de los partidos</t>
  </si>
  <si>
    <t>HU9-1</t>
  </si>
  <si>
    <t>HU9-2</t>
  </si>
  <si>
    <t>Jugador</t>
  </si>
  <si>
    <t xml:space="preserve">Crear un formulario para poder visualizar los resultados de los partidos </t>
  </si>
  <si>
    <t xml:space="preserve">Habilitar la Base de Datos para buscar la inofrmacion de los partidos </t>
  </si>
  <si>
    <t>HU10-1</t>
  </si>
  <si>
    <t>HU10-2</t>
  </si>
  <si>
    <t xml:space="preserve">Work Day </t>
  </si>
  <si>
    <t xml:space="preserve">Target burn Down </t>
  </si>
  <si>
    <t xml:space="preserve">forecast Burn Down </t>
  </si>
  <si>
    <t xml:space="preserve">Actual Burn Down </t>
  </si>
  <si>
    <t>Start Date</t>
  </si>
  <si>
    <t>Elapsed Days</t>
  </si>
  <si>
    <t>Holidays</t>
  </si>
  <si>
    <t>Working Days</t>
  </si>
  <si>
    <t>Number of Devs</t>
  </si>
  <si>
    <t>Utilization</t>
  </si>
  <si>
    <t>Available Dev Hours</t>
  </si>
  <si>
    <t>Daily Dev Hours</t>
  </si>
  <si>
    <t>Validacion de Datos</t>
  </si>
  <si>
    <t>HU9-3</t>
  </si>
  <si>
    <t xml:space="preserve">Establecer fechas y horarios de los partidos </t>
  </si>
  <si>
    <t>Definir horarios del partido</t>
  </si>
  <si>
    <t>Crear un formulario para realizar la modificación de un jugador</t>
  </si>
  <si>
    <t>Crear una sección que permita ingresar los datos del jugador</t>
  </si>
  <si>
    <t>Crear un formulario para realizar la modificacion del calendario</t>
  </si>
  <si>
    <t xml:space="preserve">Actualiacion de base datos </t>
  </si>
  <si>
    <t>Crear una seccion que permita ingresar el nuevo calendario</t>
  </si>
  <si>
    <t>Jordan</t>
  </si>
  <si>
    <t>Kevin</t>
  </si>
  <si>
    <t>Majorie</t>
  </si>
  <si>
    <t>Jessica</t>
  </si>
  <si>
    <t>TOTAL DE HORAS</t>
  </si>
  <si>
    <t>Sprint</t>
  </si>
  <si>
    <t>Item ID</t>
  </si>
  <si>
    <t>Estimated Hours</t>
  </si>
  <si>
    <t>Task Name</t>
  </si>
  <si>
    <t>Assigned To</t>
  </si>
  <si>
    <t>Remaining Hours</t>
  </si>
  <si>
    <t>Total</t>
  </si>
  <si>
    <t>HISOTRIA DE USUARIO</t>
  </si>
  <si>
    <t>Crear un formulario para el ingreso de los datos del encargado del equipo</t>
  </si>
  <si>
    <t>Habilitar la Base de Datos para guardar a los equipos</t>
  </si>
  <si>
    <t>Crear un formulario para el ingreso de los datos de los diferentes equipos</t>
  </si>
  <si>
    <t>Agregar encargado del Equipo</t>
  </si>
  <si>
    <t>Agregar los diferentes equipos</t>
  </si>
  <si>
    <t>Crear un formulario para el ingreso de los datos de los jugadores de cada equipo</t>
  </si>
  <si>
    <t>Crear un formulario para ingresar tarjetas</t>
  </si>
  <si>
    <t xml:space="preserve">Crear una sección que permita ingresar tarjetas </t>
  </si>
  <si>
    <t>HU3-3</t>
  </si>
  <si>
    <t>HU4-3</t>
  </si>
  <si>
    <t>Eliminacion tarjetas</t>
  </si>
  <si>
    <t>Eliminar tarjetas amarillas y rojas una vez se page la multa</t>
  </si>
  <si>
    <t>Crear un formulario para  la eliminacion de tarjetas</t>
  </si>
  <si>
    <t>Habilitar la base de Datos para eliminar las tarjetas</t>
  </si>
  <si>
    <t>Habilitar la base de datos para buscar la informacion</t>
  </si>
  <si>
    <t>Marjorie</t>
  </si>
  <si>
    <t>Tarjetas</t>
  </si>
  <si>
    <t>termianda</t>
  </si>
  <si>
    <t>alta</t>
  </si>
  <si>
    <t>aceptada</t>
  </si>
  <si>
    <t xml:space="preserve">Visualizar horarios </t>
  </si>
  <si>
    <t>terminado</t>
  </si>
  <si>
    <t>Visualizar tarjetas</t>
  </si>
  <si>
    <t>Vizualizar multas</t>
  </si>
  <si>
    <t xml:space="preserve">alta </t>
  </si>
  <si>
    <t>Eliminar equipo si el organizador lo desea</t>
  </si>
  <si>
    <t xml:space="preserve">Eliminar equipos </t>
  </si>
  <si>
    <t xml:space="preserve"> ESTATUS</t>
  </si>
  <si>
    <t>PRIORIDAD</t>
  </si>
  <si>
    <t>NOTAS</t>
  </si>
  <si>
    <t xml:space="preserve">ASI PODRE </t>
  </si>
  <si>
    <t>NECESITO</t>
  </si>
  <si>
    <t>80</t>
  </si>
  <si>
    <t>Completed</t>
  </si>
  <si>
    <t>Modificar un jugadores</t>
  </si>
  <si>
    <t>Modificar Partidos</t>
  </si>
  <si>
    <t xml:space="preserve">Agregar persona a cargo </t>
  </si>
  <si>
    <t xml:space="preserve">terminado </t>
  </si>
  <si>
    <t>Agregar jugadores</t>
  </si>
  <si>
    <t xml:space="preserve">Registrar datos de los jugadores </t>
  </si>
  <si>
    <t>Agregar  Equipos</t>
  </si>
  <si>
    <t>Registrar datos de los equipos</t>
  </si>
  <si>
    <t xml:space="preserve">Conocer los datos de la persona encargada de cada equipo </t>
  </si>
  <si>
    <t>Conocer las fechas de los partidos</t>
  </si>
  <si>
    <t>Conocer la cantidad de  tarjetas que tiene cada jugador</t>
  </si>
  <si>
    <t xml:space="preserve">Recaudar   multas economicas </t>
  </si>
  <si>
    <t xml:space="preserve">Modificar Jugadores </t>
  </si>
  <si>
    <t xml:space="preserve">Modificar partido </t>
  </si>
  <si>
    <t xml:space="preserve">Corregir datos mal ingresados de los jugadores </t>
  </si>
  <si>
    <t>Corregir datos mal ingresados de los partidos(Fecha)</t>
  </si>
  <si>
    <t>Registrar datos  encargado del equipo</t>
  </si>
  <si>
    <t xml:space="preserve">Agregar dato de los  equipos  registrados </t>
  </si>
  <si>
    <t>Agregar datos de los  jugadores a la base de datos</t>
  </si>
  <si>
    <t xml:space="preserve">Generar el valor de las multas economicas </t>
  </si>
  <si>
    <t>Ingresar  tarjetas(Amarillas y rojas )</t>
  </si>
  <si>
    <t>Modificar los datos mal registrados de los jugadores</t>
  </si>
  <si>
    <t xml:space="preserve">Modificar datos mal ingresados de los partidos registrados </t>
  </si>
  <si>
    <t xml:space="preserve">Visualizar el resultado al finalizar el partido </t>
  </si>
  <si>
    <t xml:space="preserve">Saber quien se lleva la victoria del enfrentamiento </t>
  </si>
  <si>
    <t xml:space="preserve">Pagar el albitraje </t>
  </si>
  <si>
    <t xml:space="preserve">Recaudar valores economicos </t>
  </si>
  <si>
    <t xml:space="preserve">Crear una formulario de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</si>
</sst>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Quattrocento Sans"/>
    </font>
    <font>
      <sz val="11"/>
      <color theme="1"/>
      <name val="Segoe UI Light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ck">
        <color indexed="64"/>
      </left>
      <right/>
      <top style="thick">
        <color rgb="FF000000"/>
      </top>
      <bottom style="thick">
        <color indexed="64"/>
      </bottom>
      <diagonal/>
    </border>
    <border>
      <left/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/>
      <top/>
      <bottom style="thick">
        <color indexed="64"/>
      </bottom>
      <diagonal/>
    </border>
    <border>
      <left/>
      <right style="medium">
        <color rgb="FFCCCCCC"/>
      </right>
      <top/>
      <bottom style="thick">
        <color rgb="FF00000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2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vertical="center"/>
    </xf>
    <xf numFmtId="0" fontId="4" fillId="4" borderId="4" xfId="0" applyFont="1" applyFill="1" applyBorder="1" applyAlignment="1">
      <alignment horizontal="right" wrapText="1"/>
    </xf>
    <xf numFmtId="0" fontId="0" fillId="5" borderId="4" xfId="0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3" fillId="0" borderId="25" xfId="0" applyFont="1" applyBorder="1" applyAlignment="1">
      <alignment wrapText="1"/>
    </xf>
    <xf numFmtId="0" fontId="0" fillId="0" borderId="24" xfId="0" applyBorder="1" applyAlignment="1">
      <alignment wrapText="1"/>
    </xf>
    <xf numFmtId="0" fontId="3" fillId="0" borderId="25" xfId="0" applyFont="1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2" fillId="0" borderId="28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24" xfId="0" applyFont="1" applyBorder="1" applyAlignment="1">
      <alignment wrapText="1"/>
    </xf>
    <xf numFmtId="0" fontId="3" fillId="0" borderId="32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31" xfId="0" applyFont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6" borderId="33" xfId="0" applyFont="1" applyFill="1" applyBorder="1"/>
    <xf numFmtId="0" fontId="5" fillId="0" borderId="0" xfId="0" applyFont="1"/>
    <xf numFmtId="0" fontId="5" fillId="6" borderId="33" xfId="0" applyNumberFormat="1" applyFont="1" applyFill="1" applyBorder="1"/>
    <xf numFmtId="9" fontId="0" fillId="0" borderId="0" xfId="0" applyNumberFormat="1"/>
    <xf numFmtId="14" fontId="0" fillId="0" borderId="0" xfId="0" applyNumberFormat="1"/>
    <xf numFmtId="0" fontId="5" fillId="0" borderId="34" xfId="0" applyFont="1" applyBorder="1"/>
    <xf numFmtId="0" fontId="5" fillId="6" borderId="35" xfId="0" applyNumberFormat="1" applyFont="1" applyFill="1" applyBorder="1"/>
    <xf numFmtId="0" fontId="5" fillId="7" borderId="3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7" fillId="8" borderId="33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5" fillId="10" borderId="33" xfId="0" applyFont="1" applyFill="1" applyBorder="1" applyAlignment="1">
      <alignment wrapText="1"/>
    </xf>
    <xf numFmtId="0" fontId="7" fillId="8" borderId="38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0" fillId="8" borderId="0" xfId="0" applyFill="1"/>
    <xf numFmtId="0" fontId="8" fillId="0" borderId="1" xfId="0" applyFont="1" applyBorder="1" applyAlignment="1">
      <alignment wrapText="1"/>
    </xf>
    <xf numFmtId="0" fontId="3" fillId="2" borderId="0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Burn Down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'BurnDown1Table '!$B$1</c:f>
              <c:strCache>
                <c:ptCount val="1"/>
                <c:pt idx="0">
                  <c:v>Target burn Down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'BurnDown1Table 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'BurnDown1Table '!$B$2:$B$21</c:f>
              <c:numCache>
                <c:formatCode>General</c:formatCode>
                <c:ptCount val="20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3-4EE3-B027-3E647B424A7E}"/>
            </c:ext>
          </c:extLst>
        </c:ser>
        <c:ser>
          <c:idx val="1"/>
          <c:order val="1"/>
          <c:tx>
            <c:strRef>
              <c:f>'BurnDown1Table '!$C$1</c:f>
              <c:strCache>
                <c:ptCount val="1"/>
                <c:pt idx="0">
                  <c:v>forecast Burn Down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'BurnDown1Table 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'BurnDown1Table '!$C$2:$C$21</c:f>
              <c:numCache>
                <c:formatCode>General</c:formatCode>
                <c:ptCount val="20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3-4EE3-B027-3E647B424A7E}"/>
            </c:ext>
          </c:extLst>
        </c:ser>
        <c:ser>
          <c:idx val="2"/>
          <c:order val="2"/>
          <c:tx>
            <c:strRef>
              <c:f>'BurnDown1Table '!$D$1</c:f>
              <c:strCache>
                <c:ptCount val="1"/>
                <c:pt idx="0">
                  <c:v>Actual Burn Down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3-436D-8C97-6C8D2398B2A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3-436D-8C97-6C8D2398B2A2}"/>
              </c:ext>
            </c:extLst>
          </c:dPt>
          <c:xVal>
            <c:numRef>
              <c:f>'BurnDown1Table 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'BurnDown1Table '!$D$2:$D$21</c:f>
              <c:numCache>
                <c:formatCode>General</c:formatCode>
                <c:ptCount val="20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58</c:v>
                </c:pt>
                <c:pt idx="6">
                  <c:v>55</c:v>
                </c:pt>
                <c:pt idx="7">
                  <c:v>48</c:v>
                </c:pt>
                <c:pt idx="8">
                  <c:v>40</c:v>
                </c:pt>
                <c:pt idx="9">
                  <c:v>47</c:v>
                </c:pt>
                <c:pt idx="10">
                  <c:v>44</c:v>
                </c:pt>
                <c:pt idx="11">
                  <c:v>42</c:v>
                </c:pt>
                <c:pt idx="12">
                  <c:v>38</c:v>
                </c:pt>
                <c:pt idx="13">
                  <c:v>32</c:v>
                </c:pt>
                <c:pt idx="14">
                  <c:v>18</c:v>
                </c:pt>
                <c:pt idx="15">
                  <c:v>22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3-4EE3-B027-3E647B42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016576"/>
        <c:axId val="-1134010592"/>
      </c:scatterChart>
      <c:valAx>
        <c:axId val="-11340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34010592"/>
        <c:crosses val="autoZero"/>
        <c:crossBetween val="midCat"/>
      </c:valAx>
      <c:valAx>
        <c:axId val="-11340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340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BurnDownTable2!$B$1</c:f>
              <c:strCache>
                <c:ptCount val="1"/>
                <c:pt idx="0">
                  <c:v>Target burn Down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BurnDownTable2!$B$2:$B$27</c:f>
              <c:numCache>
                <c:formatCode>General</c:formatCode>
                <c:ptCount val="26"/>
                <c:pt idx="0">
                  <c:v>126</c:v>
                </c:pt>
                <c:pt idx="1">
                  <c:v>121</c:v>
                </c:pt>
                <c:pt idx="2">
                  <c:v>116</c:v>
                </c:pt>
                <c:pt idx="3">
                  <c:v>111</c:v>
                </c:pt>
                <c:pt idx="4">
                  <c:v>106</c:v>
                </c:pt>
                <c:pt idx="5">
                  <c:v>101</c:v>
                </c:pt>
                <c:pt idx="6">
                  <c:v>95</c:v>
                </c:pt>
                <c:pt idx="7">
                  <c:v>91</c:v>
                </c:pt>
                <c:pt idx="8">
                  <c:v>86</c:v>
                </c:pt>
                <c:pt idx="9">
                  <c:v>81</c:v>
                </c:pt>
                <c:pt idx="10">
                  <c:v>76</c:v>
                </c:pt>
                <c:pt idx="11">
                  <c:v>71</c:v>
                </c:pt>
                <c:pt idx="12">
                  <c:v>66</c:v>
                </c:pt>
                <c:pt idx="13">
                  <c:v>61</c:v>
                </c:pt>
                <c:pt idx="14">
                  <c:v>56</c:v>
                </c:pt>
                <c:pt idx="15">
                  <c:v>51</c:v>
                </c:pt>
                <c:pt idx="16">
                  <c:v>46</c:v>
                </c:pt>
                <c:pt idx="17">
                  <c:v>41</c:v>
                </c:pt>
                <c:pt idx="18">
                  <c:v>36</c:v>
                </c:pt>
                <c:pt idx="19">
                  <c:v>31</c:v>
                </c:pt>
                <c:pt idx="20">
                  <c:v>26</c:v>
                </c:pt>
                <c:pt idx="21">
                  <c:v>21</c:v>
                </c:pt>
                <c:pt idx="22">
                  <c:v>16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AC6-88FA-07F83A38E613}"/>
            </c:ext>
          </c:extLst>
        </c:ser>
        <c:ser>
          <c:idx val="1"/>
          <c:order val="1"/>
          <c:tx>
            <c:strRef>
              <c:f>BurnDownTable2!$C$1</c:f>
              <c:strCache>
                <c:ptCount val="1"/>
                <c:pt idx="0">
                  <c:v>forecast Burn Down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BurnDownTable2!$C$2:$C$27</c:f>
              <c:numCache>
                <c:formatCode>General</c:formatCode>
                <c:ptCount val="26"/>
                <c:pt idx="0">
                  <c:v>126</c:v>
                </c:pt>
                <c:pt idx="1">
                  <c:v>121</c:v>
                </c:pt>
                <c:pt idx="2">
                  <c:v>116</c:v>
                </c:pt>
                <c:pt idx="3">
                  <c:v>111</c:v>
                </c:pt>
                <c:pt idx="4">
                  <c:v>106</c:v>
                </c:pt>
                <c:pt idx="5">
                  <c:v>101</c:v>
                </c:pt>
                <c:pt idx="6">
                  <c:v>95</c:v>
                </c:pt>
                <c:pt idx="7">
                  <c:v>91</c:v>
                </c:pt>
                <c:pt idx="8">
                  <c:v>86</c:v>
                </c:pt>
                <c:pt idx="9">
                  <c:v>81</c:v>
                </c:pt>
                <c:pt idx="10">
                  <c:v>76</c:v>
                </c:pt>
                <c:pt idx="11">
                  <c:v>71</c:v>
                </c:pt>
                <c:pt idx="12">
                  <c:v>66</c:v>
                </c:pt>
                <c:pt idx="13">
                  <c:v>61</c:v>
                </c:pt>
                <c:pt idx="14">
                  <c:v>56</c:v>
                </c:pt>
                <c:pt idx="15">
                  <c:v>51</c:v>
                </c:pt>
                <c:pt idx="16">
                  <c:v>46</c:v>
                </c:pt>
                <c:pt idx="17">
                  <c:v>41</c:v>
                </c:pt>
                <c:pt idx="18">
                  <c:v>36</c:v>
                </c:pt>
                <c:pt idx="19">
                  <c:v>31</c:v>
                </c:pt>
                <c:pt idx="20">
                  <c:v>26</c:v>
                </c:pt>
                <c:pt idx="21">
                  <c:v>21</c:v>
                </c:pt>
                <c:pt idx="22">
                  <c:v>16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AC6-88FA-07F83A38E613}"/>
            </c:ext>
          </c:extLst>
        </c:ser>
        <c:ser>
          <c:idx val="2"/>
          <c:order val="2"/>
          <c:tx>
            <c:strRef>
              <c:f>BurnDownTable2!$D$1</c:f>
              <c:strCache>
                <c:ptCount val="1"/>
                <c:pt idx="0">
                  <c:v>Actual Burn Down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BurnDownTable2!$D$2:$D$27</c:f>
              <c:numCache>
                <c:formatCode>General</c:formatCode>
                <c:ptCount val="26"/>
                <c:pt idx="0">
                  <c:v>126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105</c:v>
                </c:pt>
                <c:pt idx="5">
                  <c:v>100</c:v>
                </c:pt>
                <c:pt idx="6">
                  <c:v>95</c:v>
                </c:pt>
                <c:pt idx="7">
                  <c:v>90</c:v>
                </c:pt>
                <c:pt idx="8">
                  <c:v>88</c:v>
                </c:pt>
                <c:pt idx="9">
                  <c:v>85</c:v>
                </c:pt>
                <c:pt idx="10">
                  <c:v>75</c:v>
                </c:pt>
                <c:pt idx="11">
                  <c:v>72</c:v>
                </c:pt>
                <c:pt idx="12">
                  <c:v>65</c:v>
                </c:pt>
                <c:pt idx="13">
                  <c:v>45</c:v>
                </c:pt>
                <c:pt idx="14">
                  <c:v>54</c:v>
                </c:pt>
                <c:pt idx="15">
                  <c:v>84</c:v>
                </c:pt>
                <c:pt idx="16">
                  <c:v>45</c:v>
                </c:pt>
                <c:pt idx="17">
                  <c:v>40</c:v>
                </c:pt>
                <c:pt idx="18">
                  <c:v>35</c:v>
                </c:pt>
                <c:pt idx="19">
                  <c:v>54</c:v>
                </c:pt>
                <c:pt idx="20">
                  <c:v>28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1-4AC6-88FA-07F83A38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65232"/>
        <c:axId val="2060278544"/>
      </c:lineChart>
      <c:catAx>
        <c:axId val="2060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278544"/>
        <c:crosses val="autoZero"/>
        <c:auto val="1"/>
        <c:lblAlgn val="ctr"/>
        <c:lblOffset val="100"/>
        <c:noMultiLvlLbl val="0"/>
      </c:catAx>
      <c:valAx>
        <c:axId val="2060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02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110490</xdr:rowOff>
    </xdr:from>
    <xdr:to>
      <xdr:col>10</xdr:col>
      <xdr:colOff>670560</xdr:colOff>
      <xdr:row>15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125730</xdr:rowOff>
    </xdr:from>
    <xdr:to>
      <xdr:col>10</xdr:col>
      <xdr:colOff>777240</xdr:colOff>
      <xdr:row>17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DFC6A8-4A97-4163-85E2-3492D1DF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printBacklog" displayName="SprintBacklog" ref="A1:G7" totalsRowCount="1" headerRowDxfId="33" dataDxfId="32" totalsRowDxfId="31">
  <autoFilter ref="A1:G6" xr:uid="{00000000-0009-0000-0100-000002000000}"/>
  <tableColumns count="7">
    <tableColumn id="1" xr3:uid="{00000000-0010-0000-0000-000001000000}" name="Sprint" totalsRowLabel="Total" dataDxfId="30" totalsRowDxfId="13"/>
    <tableColumn id="2" xr3:uid="{00000000-0010-0000-0000-000002000000}" name="Item ID" dataDxfId="29" totalsRowDxfId="12">
      <calculatedColumnFormula>IFERROR(B1+1,1)</calculatedColumnFormula>
    </tableColumn>
    <tableColumn id="3" xr3:uid="{00000000-0010-0000-0000-000003000000}" name="Estimated Hours" totalsRowFunction="sum" dataDxfId="28" totalsRowDxfId="11"/>
    <tableColumn id="4" xr3:uid="{00000000-0010-0000-0000-000004000000}" name="Task Name" dataDxfId="27" totalsRowDxfId="10"/>
    <tableColumn id="5" xr3:uid="{00000000-0010-0000-0000-000005000000}" name="Assigned To" dataDxfId="26" totalsRowDxfId="9"/>
    <tableColumn id="6" xr3:uid="{00000000-0010-0000-0000-000006000000}" name="Remaining Hours" totalsRowLabel="80" dataDxfId="25" totalsRowDxfId="8">
      <calculatedColumnFormula>SprintBacklog[[#This Row],[Estimated Hours]]</calculatedColumnFormula>
    </tableColumn>
    <tableColumn id="7" xr3:uid="{00000000-0010-0000-0000-000007000000}" name="Status" dataDxfId="24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4" displayName="Tabla14" ref="A1:D21" totalsRowShown="0">
  <autoFilter ref="A1:D21" xr:uid="{00000000-0009-0000-0100-000003000000}"/>
  <tableColumns count="4">
    <tableColumn id="1" xr3:uid="{00000000-0010-0000-0100-000001000000}" name="Work Day "/>
    <tableColumn id="2" xr3:uid="{00000000-0010-0000-0100-000002000000}" name="Target burn Down "/>
    <tableColumn id="3" xr3:uid="{00000000-0010-0000-0100-000003000000}" name="forecast Burn Down "/>
    <tableColumn id="4" xr3:uid="{00000000-0010-0000-0100-000004000000}" name="Actual Burn Down 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2" displayName="SprintBacklog2" ref="A1:G7" totalsRowCount="1" headerRowDxfId="23" dataDxfId="22" totalsRowDxfId="21">
  <autoFilter ref="A1:G6" xr:uid="{00000000-0009-0000-0100-000001000000}"/>
  <tableColumns count="7">
    <tableColumn id="1" xr3:uid="{00000000-0010-0000-0200-000001000000}" name="Sprint" totalsRowLabel="Total" dataDxfId="20" totalsRowDxfId="6"/>
    <tableColumn id="2" xr3:uid="{00000000-0010-0000-0200-000002000000}" name="Item ID" dataDxfId="19" totalsRowDxfId="5">
      <calculatedColumnFormula>IFERROR(B1+1,1)</calculatedColumnFormula>
    </tableColumn>
    <tableColumn id="3" xr3:uid="{00000000-0010-0000-0200-000003000000}" name="Estimated Hours" totalsRowFunction="sum" dataDxfId="18" totalsRowDxfId="4"/>
    <tableColumn id="4" xr3:uid="{00000000-0010-0000-0200-000004000000}" name="Task Name" dataDxfId="17" totalsRowDxfId="3"/>
    <tableColumn id="5" xr3:uid="{00000000-0010-0000-0200-000005000000}" name="Assigned To" dataDxfId="16" totalsRowDxfId="2"/>
    <tableColumn id="6" xr3:uid="{00000000-0010-0000-0200-000006000000}" name="Remaining Hours" totalsRowFunction="sum" dataDxfId="15" totalsRowDxfId="1">
      <calculatedColumnFormula>SprintBacklog2[[#This Row],[Estimated Hours]]</calculatedColumnFormula>
    </tableColumn>
    <tableColumn id="7" xr3:uid="{00000000-0010-0000-0200-000007000000}" name="Status" dataDxfId="14" totalsRowDxfId="0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6F833C-9136-494E-A30C-57607376FACC}" name="Tabla146" displayName="Tabla146" ref="A1:D27" totalsRowShown="0">
  <autoFilter ref="A1:D27" xr:uid="{2B6F833C-9136-494E-A30C-57607376FACC}"/>
  <tableColumns count="4">
    <tableColumn id="1" xr3:uid="{D99BCE2B-F2A6-4159-89D7-B2BA63933BC1}" name="Work Day "/>
    <tableColumn id="2" xr3:uid="{19D970E3-C84E-42F6-AEFA-03BBA224B62A}" name="Target burn Down "/>
    <tableColumn id="3" xr3:uid="{E19B6E50-0C5D-43EC-B2B3-644C88971319}" name="forecast Burn Down "/>
    <tableColumn id="4" xr3:uid="{3D48B0C3-5E3D-4BF9-B51C-F85A90D14E4E}" name="Actual Burn Down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>
      <selection activeCell="A2" sqref="A2"/>
    </sheetView>
  </sheetViews>
  <sheetFormatPr baseColWidth="10" defaultRowHeight="14.4"/>
  <sheetData>
    <row r="2" spans="1:1">
      <c r="A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abSelected="1" topLeftCell="A2" workbookViewId="0">
      <selection activeCell="O22" sqref="O22"/>
    </sheetView>
  </sheetViews>
  <sheetFormatPr baseColWidth="10" defaultRowHeight="14.4"/>
  <cols>
    <col min="3" max="3" width="19.88671875" customWidth="1"/>
    <col min="4" max="4" width="20.5546875" customWidth="1"/>
  </cols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>
      <c r="A2">
        <v>1</v>
      </c>
      <c r="B2">
        <v>126</v>
      </c>
      <c r="C2">
        <v>126</v>
      </c>
      <c r="D2">
        <v>126</v>
      </c>
    </row>
    <row r="3" spans="1:4">
      <c r="A3">
        <v>2</v>
      </c>
      <c r="B3">
        <v>121</v>
      </c>
      <c r="C3">
        <v>121</v>
      </c>
      <c r="D3">
        <v>100</v>
      </c>
    </row>
    <row r="4" spans="1:4">
      <c r="A4">
        <v>3</v>
      </c>
      <c r="B4">
        <v>116</v>
      </c>
      <c r="C4">
        <v>116</v>
      </c>
      <c r="D4">
        <v>98</v>
      </c>
    </row>
    <row r="5" spans="1:4">
      <c r="A5">
        <v>4</v>
      </c>
      <c r="B5">
        <v>111</v>
      </c>
      <c r="C5">
        <v>111</v>
      </c>
      <c r="D5">
        <v>97</v>
      </c>
    </row>
    <row r="6" spans="1:4">
      <c r="A6">
        <v>5</v>
      </c>
      <c r="B6">
        <v>106</v>
      </c>
      <c r="C6">
        <v>106</v>
      </c>
      <c r="D6">
        <v>105</v>
      </c>
    </row>
    <row r="7" spans="1:4">
      <c r="A7">
        <v>6</v>
      </c>
      <c r="B7">
        <v>101</v>
      </c>
      <c r="C7">
        <v>101</v>
      </c>
      <c r="D7">
        <v>100</v>
      </c>
    </row>
    <row r="8" spans="1:4">
      <c r="A8">
        <v>7</v>
      </c>
      <c r="B8">
        <v>95</v>
      </c>
      <c r="C8">
        <v>95</v>
      </c>
      <c r="D8">
        <v>95</v>
      </c>
    </row>
    <row r="9" spans="1:4">
      <c r="A9">
        <v>8</v>
      </c>
      <c r="B9">
        <v>91</v>
      </c>
      <c r="C9">
        <v>91</v>
      </c>
      <c r="D9">
        <v>90</v>
      </c>
    </row>
    <row r="10" spans="1:4">
      <c r="A10">
        <v>9</v>
      </c>
      <c r="B10">
        <v>86</v>
      </c>
      <c r="C10">
        <v>86</v>
      </c>
      <c r="D10">
        <v>88</v>
      </c>
    </row>
    <row r="11" spans="1:4">
      <c r="A11">
        <v>10</v>
      </c>
      <c r="B11">
        <v>81</v>
      </c>
      <c r="C11">
        <v>81</v>
      </c>
      <c r="D11">
        <v>85</v>
      </c>
    </row>
    <row r="12" spans="1:4">
      <c r="A12">
        <v>11</v>
      </c>
      <c r="B12">
        <v>76</v>
      </c>
      <c r="C12">
        <v>76</v>
      </c>
      <c r="D12">
        <v>75</v>
      </c>
    </row>
    <row r="13" spans="1:4">
      <c r="A13">
        <v>12</v>
      </c>
      <c r="B13">
        <v>71</v>
      </c>
      <c r="C13">
        <v>71</v>
      </c>
      <c r="D13">
        <v>72</v>
      </c>
    </row>
    <row r="14" spans="1:4">
      <c r="A14">
        <v>13</v>
      </c>
      <c r="B14">
        <v>66</v>
      </c>
      <c r="C14">
        <v>66</v>
      </c>
      <c r="D14">
        <v>65</v>
      </c>
    </row>
    <row r="15" spans="1:4">
      <c r="A15">
        <v>14</v>
      </c>
      <c r="B15">
        <v>61</v>
      </c>
      <c r="C15">
        <v>61</v>
      </c>
      <c r="D15">
        <v>45</v>
      </c>
    </row>
    <row r="16" spans="1:4">
      <c r="A16">
        <v>15</v>
      </c>
      <c r="B16">
        <v>56</v>
      </c>
      <c r="C16">
        <v>56</v>
      </c>
      <c r="D16">
        <v>54</v>
      </c>
    </row>
    <row r="17" spans="1:4">
      <c r="A17">
        <v>16</v>
      </c>
      <c r="B17">
        <v>51</v>
      </c>
      <c r="C17">
        <v>51</v>
      </c>
      <c r="D17">
        <v>84</v>
      </c>
    </row>
    <row r="18" spans="1:4">
      <c r="A18">
        <v>17</v>
      </c>
      <c r="B18">
        <v>46</v>
      </c>
      <c r="C18">
        <v>46</v>
      </c>
      <c r="D18">
        <v>45</v>
      </c>
    </row>
    <row r="19" spans="1:4">
      <c r="A19">
        <v>18</v>
      </c>
      <c r="B19">
        <v>41</v>
      </c>
      <c r="C19">
        <v>41</v>
      </c>
      <c r="D19">
        <v>40</v>
      </c>
    </row>
    <row r="20" spans="1:4">
      <c r="A20">
        <v>19</v>
      </c>
      <c r="B20">
        <v>36</v>
      </c>
      <c r="C20">
        <v>36</v>
      </c>
      <c r="D20">
        <v>35</v>
      </c>
    </row>
    <row r="21" spans="1:4">
      <c r="A21">
        <v>20</v>
      </c>
      <c r="B21">
        <v>31</v>
      </c>
      <c r="C21">
        <v>31</v>
      </c>
      <c r="D21">
        <v>54</v>
      </c>
    </row>
    <row r="22" spans="1:4">
      <c r="A22">
        <v>21</v>
      </c>
      <c r="B22">
        <v>26</v>
      </c>
      <c r="C22">
        <v>26</v>
      </c>
      <c r="D22">
        <v>28</v>
      </c>
    </row>
    <row r="23" spans="1:4">
      <c r="A23">
        <v>22</v>
      </c>
      <c r="B23">
        <v>21</v>
      </c>
      <c r="C23">
        <v>21</v>
      </c>
      <c r="D23">
        <v>20</v>
      </c>
    </row>
    <row r="24" spans="1:4">
      <c r="A24">
        <v>23</v>
      </c>
      <c r="B24">
        <v>16</v>
      </c>
      <c r="C24">
        <v>16</v>
      </c>
      <c r="D24">
        <v>15</v>
      </c>
    </row>
    <row r="25" spans="1:4">
      <c r="A25">
        <v>24</v>
      </c>
      <c r="B25">
        <v>11</v>
      </c>
      <c r="C25">
        <v>11</v>
      </c>
      <c r="D25">
        <v>10</v>
      </c>
    </row>
    <row r="26" spans="1:4">
      <c r="A26">
        <v>25</v>
      </c>
      <c r="B26">
        <v>5</v>
      </c>
      <c r="C26">
        <v>5</v>
      </c>
      <c r="D26">
        <v>5</v>
      </c>
    </row>
    <row r="27" spans="1:4">
      <c r="A27">
        <v>26</v>
      </c>
      <c r="B27">
        <v>0</v>
      </c>
      <c r="C27">
        <v>0</v>
      </c>
      <c r="D27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46E9-2C81-491D-8091-07DF733B7E4A}">
  <dimension ref="A1:E10"/>
  <sheetViews>
    <sheetView workbookViewId="0">
      <selection activeCell="A10" sqref="A10"/>
    </sheetView>
  </sheetViews>
  <sheetFormatPr baseColWidth="10" defaultRowHeight="14.4"/>
  <cols>
    <col min="1" max="1" width="26.21875" customWidth="1"/>
    <col min="2" max="2" width="49.109375" customWidth="1"/>
    <col min="3" max="3" width="36.109375" customWidth="1"/>
    <col min="4" max="4" width="20.6640625" customWidth="1"/>
  </cols>
  <sheetData>
    <row r="1" spans="1:5">
      <c r="A1" s="81" t="s">
        <v>129</v>
      </c>
      <c r="B1" s="80" t="s">
        <v>128</v>
      </c>
      <c r="C1" s="79" t="s">
        <v>127</v>
      </c>
      <c r="D1" s="79" t="s">
        <v>126</v>
      </c>
      <c r="E1" s="79" t="s">
        <v>125</v>
      </c>
    </row>
    <row r="2" spans="1:5">
      <c r="A2" s="83" t="s">
        <v>134</v>
      </c>
      <c r="B2" s="84" t="s">
        <v>140</v>
      </c>
      <c r="C2" s="77" t="s">
        <v>117</v>
      </c>
      <c r="D2" s="77" t="s">
        <v>116</v>
      </c>
      <c r="E2" s="77" t="s">
        <v>135</v>
      </c>
    </row>
    <row r="3" spans="1:5">
      <c r="A3" s="78" t="s">
        <v>138</v>
      </c>
      <c r="B3" s="78" t="s">
        <v>139</v>
      </c>
      <c r="C3" s="77" t="s">
        <v>117</v>
      </c>
      <c r="D3" s="77" t="s">
        <v>116</v>
      </c>
      <c r="E3" s="77" t="s">
        <v>119</v>
      </c>
    </row>
    <row r="4" spans="1:5">
      <c r="A4" s="77" t="s">
        <v>136</v>
      </c>
      <c r="B4" s="77" t="s">
        <v>137</v>
      </c>
      <c r="C4" s="77" t="s">
        <v>117</v>
      </c>
      <c r="D4" s="77" t="s">
        <v>116</v>
      </c>
      <c r="E4" s="77" t="s">
        <v>119</v>
      </c>
    </row>
    <row r="5" spans="1:5">
      <c r="A5" s="77" t="s">
        <v>118</v>
      </c>
      <c r="B5" s="77" t="s">
        <v>141</v>
      </c>
      <c r="C5" s="77" t="s">
        <v>117</v>
      </c>
      <c r="D5" s="77" t="s">
        <v>122</v>
      </c>
      <c r="E5" s="77" t="s">
        <v>115</v>
      </c>
    </row>
    <row r="6" spans="1:5">
      <c r="A6" s="77" t="s">
        <v>124</v>
      </c>
      <c r="B6" s="77" t="s">
        <v>123</v>
      </c>
      <c r="C6" s="77" t="s">
        <v>117</v>
      </c>
      <c r="D6" s="77" t="s">
        <v>122</v>
      </c>
      <c r="E6" s="77" t="s">
        <v>119</v>
      </c>
    </row>
    <row r="7" spans="1:5">
      <c r="A7" s="77" t="s">
        <v>121</v>
      </c>
      <c r="B7" s="77" t="s">
        <v>143</v>
      </c>
      <c r="C7" s="77" t="s">
        <v>117</v>
      </c>
      <c r="D7" s="77" t="s">
        <v>116</v>
      </c>
      <c r="E7" s="77" t="s">
        <v>119</v>
      </c>
    </row>
    <row r="8" spans="1:5">
      <c r="A8" s="77" t="s">
        <v>120</v>
      </c>
      <c r="B8" s="77" t="s">
        <v>142</v>
      </c>
      <c r="C8" s="77" t="s">
        <v>117</v>
      </c>
      <c r="D8" s="77" t="s">
        <v>116</v>
      </c>
      <c r="E8" s="77" t="s">
        <v>119</v>
      </c>
    </row>
    <row r="9" spans="1:5">
      <c r="A9" s="85" t="s">
        <v>144</v>
      </c>
      <c r="B9" s="85" t="s">
        <v>146</v>
      </c>
      <c r="C9" s="77" t="s">
        <v>117</v>
      </c>
      <c r="D9" s="77" t="s">
        <v>116</v>
      </c>
      <c r="E9" s="77" t="s">
        <v>119</v>
      </c>
    </row>
    <row r="10" spans="1:5">
      <c r="A10" s="77" t="s">
        <v>145</v>
      </c>
      <c r="B10" s="77" t="s">
        <v>147</v>
      </c>
      <c r="C10" s="77" t="s">
        <v>117</v>
      </c>
      <c r="D10" s="77" t="s">
        <v>116</v>
      </c>
      <c r="E10" s="77" t="s">
        <v>135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topLeftCell="A22" zoomScale="90" zoomScaleNormal="90" workbookViewId="0">
      <selection activeCell="D31" sqref="D31"/>
    </sheetView>
  </sheetViews>
  <sheetFormatPr baseColWidth="10" defaultRowHeight="14.4"/>
  <cols>
    <col min="2" max="2" width="43.44140625" customWidth="1"/>
    <col min="3" max="3" width="15.88671875" customWidth="1"/>
    <col min="4" max="4" width="22.44140625" customWidth="1"/>
    <col min="5" max="5" width="50.44140625" customWidth="1"/>
    <col min="6" max="6" width="24.33203125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3</v>
      </c>
      <c r="G1" s="1" t="s">
        <v>20</v>
      </c>
      <c r="H1" s="1" t="s">
        <v>21</v>
      </c>
    </row>
    <row r="2" spans="1:8" ht="27.6" thickBot="1">
      <c r="A2" s="2" t="s">
        <v>4</v>
      </c>
      <c r="B2" s="2" t="s">
        <v>31</v>
      </c>
      <c r="C2" s="2" t="s">
        <v>32</v>
      </c>
      <c r="D2" s="2" t="s">
        <v>101</v>
      </c>
      <c r="E2" s="3" t="s">
        <v>148</v>
      </c>
      <c r="F2" s="2" t="s">
        <v>11</v>
      </c>
      <c r="G2" s="2" t="s">
        <v>22</v>
      </c>
      <c r="H2" s="2" t="s">
        <v>23</v>
      </c>
    </row>
    <row r="3" spans="1:8" ht="15.6" thickTop="1" thickBot="1">
      <c r="A3" s="4"/>
      <c r="B3" s="6" t="s">
        <v>24</v>
      </c>
      <c r="C3" s="5"/>
      <c r="D3" s="5"/>
      <c r="E3" s="5"/>
      <c r="F3" s="6" t="s">
        <v>25</v>
      </c>
      <c r="G3" s="5"/>
      <c r="H3" s="8" t="s">
        <v>26</v>
      </c>
    </row>
    <row r="4" spans="1:8" ht="25.5" customHeight="1" thickBot="1">
      <c r="A4" s="9" t="s">
        <v>27</v>
      </c>
      <c r="B4" s="71" t="s">
        <v>98</v>
      </c>
      <c r="C4" s="72"/>
      <c r="D4" s="72"/>
      <c r="E4" s="73"/>
      <c r="F4" s="10" t="s">
        <v>85</v>
      </c>
      <c r="G4" s="10"/>
      <c r="H4" s="11">
        <v>8</v>
      </c>
    </row>
    <row r="5" spans="1:8" ht="15" thickBot="1">
      <c r="A5" s="12" t="s">
        <v>28</v>
      </c>
      <c r="B5" s="65" t="s">
        <v>29</v>
      </c>
      <c r="C5" s="66"/>
      <c r="D5" s="66"/>
      <c r="E5" s="67"/>
      <c r="F5" s="14" t="s">
        <v>85</v>
      </c>
      <c r="G5" s="14"/>
      <c r="H5" s="15">
        <v>3</v>
      </c>
    </row>
    <row r="6" spans="1:8" ht="15.6" thickTop="1" thickBot="1">
      <c r="A6" s="10"/>
      <c r="B6" s="68"/>
      <c r="C6" s="69"/>
      <c r="D6" s="69"/>
      <c r="E6" s="70"/>
      <c r="F6" s="16"/>
      <c r="G6" s="17" t="s">
        <v>30</v>
      </c>
      <c r="H6" s="18">
        <v>11</v>
      </c>
    </row>
    <row r="9" spans="1:8" ht="15" thickBot="1"/>
    <row r="10" spans="1:8" ht="15.6" thickTop="1" thickBot="1">
      <c r="A10" s="1" t="s">
        <v>0</v>
      </c>
      <c r="B10" s="1" t="s">
        <v>1</v>
      </c>
      <c r="C10" s="1" t="s">
        <v>2</v>
      </c>
      <c r="D10" s="1" t="s">
        <v>18</v>
      </c>
      <c r="E10" s="1" t="s">
        <v>19</v>
      </c>
      <c r="F10" s="1" t="s">
        <v>3</v>
      </c>
      <c r="G10" s="19" t="s">
        <v>20</v>
      </c>
      <c r="H10" s="19" t="s">
        <v>21</v>
      </c>
    </row>
    <row r="11" spans="1:8" ht="27.6" thickBot="1">
      <c r="A11" s="20" t="s">
        <v>5</v>
      </c>
      <c r="B11" s="20" t="s">
        <v>10</v>
      </c>
      <c r="C11" s="20" t="s">
        <v>37</v>
      </c>
      <c r="D11" s="20" t="s">
        <v>102</v>
      </c>
      <c r="E11" s="21" t="s">
        <v>149</v>
      </c>
      <c r="F11" s="20"/>
      <c r="G11" s="20" t="s">
        <v>22</v>
      </c>
      <c r="H11" s="20" t="s">
        <v>23</v>
      </c>
    </row>
    <row r="12" spans="1:8" ht="15" thickBot="1">
      <c r="A12" s="13"/>
      <c r="B12" s="22" t="s">
        <v>24</v>
      </c>
      <c r="C12" s="13"/>
      <c r="D12" s="13"/>
      <c r="E12" s="13"/>
      <c r="F12" s="22" t="s">
        <v>25</v>
      </c>
      <c r="G12" s="13"/>
      <c r="H12" s="22" t="s">
        <v>26</v>
      </c>
    </row>
    <row r="13" spans="1:8" ht="15.6" thickTop="1" thickBot="1">
      <c r="A13" s="9" t="s">
        <v>33</v>
      </c>
      <c r="B13" s="59" t="s">
        <v>100</v>
      </c>
      <c r="C13" s="60"/>
      <c r="D13" s="60"/>
      <c r="E13" s="61"/>
      <c r="F13" s="10" t="s">
        <v>88</v>
      </c>
      <c r="G13" s="10"/>
      <c r="H13" s="11">
        <v>8</v>
      </c>
    </row>
    <row r="14" spans="1:8" ht="15" thickBot="1">
      <c r="A14" s="9" t="s">
        <v>34</v>
      </c>
      <c r="B14" s="62" t="s">
        <v>29</v>
      </c>
      <c r="C14" s="63"/>
      <c r="D14" s="63"/>
      <c r="E14" s="64"/>
      <c r="F14" s="5" t="s">
        <v>88</v>
      </c>
      <c r="G14" s="5"/>
      <c r="H14" s="11">
        <v>5</v>
      </c>
    </row>
    <row r="15" spans="1:8" ht="15" thickBot="1">
      <c r="A15" s="12" t="s">
        <v>35</v>
      </c>
      <c r="B15" s="65" t="s">
        <v>99</v>
      </c>
      <c r="C15" s="66"/>
      <c r="D15" s="66"/>
      <c r="E15" s="67"/>
      <c r="F15" s="14" t="s">
        <v>88</v>
      </c>
      <c r="G15" s="14"/>
      <c r="H15" s="15">
        <v>5</v>
      </c>
    </row>
    <row r="16" spans="1:8" ht="15.6" thickTop="1" thickBot="1">
      <c r="A16" s="5"/>
      <c r="B16" s="68"/>
      <c r="C16" s="69"/>
      <c r="D16" s="69"/>
      <c r="E16" s="70"/>
      <c r="F16" s="7"/>
      <c r="G16" s="17" t="s">
        <v>30</v>
      </c>
      <c r="H16" s="18">
        <v>18</v>
      </c>
    </row>
    <row r="17" spans="1:8" ht="15.6" thickTop="1" thickBot="1">
      <c r="A17" s="1" t="s">
        <v>0</v>
      </c>
      <c r="B17" s="1" t="s">
        <v>1</v>
      </c>
      <c r="C17" s="1" t="s">
        <v>2</v>
      </c>
      <c r="D17" s="1" t="s">
        <v>18</v>
      </c>
      <c r="E17" s="1" t="s">
        <v>19</v>
      </c>
      <c r="F17" s="1" t="s">
        <v>3</v>
      </c>
      <c r="G17" s="19" t="s">
        <v>20</v>
      </c>
      <c r="H17" s="19" t="s">
        <v>21</v>
      </c>
    </row>
    <row r="18" spans="1:8" ht="15" thickBot="1">
      <c r="A18" s="20" t="s">
        <v>6</v>
      </c>
      <c r="B18" s="20" t="s">
        <v>10</v>
      </c>
      <c r="C18" s="20" t="s">
        <v>37</v>
      </c>
      <c r="D18" s="20" t="s">
        <v>38</v>
      </c>
      <c r="E18" s="21" t="s">
        <v>150</v>
      </c>
      <c r="F18" s="20"/>
      <c r="G18" s="20" t="s">
        <v>22</v>
      </c>
      <c r="H18" s="20" t="s">
        <v>23</v>
      </c>
    </row>
    <row r="19" spans="1:8" ht="15" thickBot="1">
      <c r="A19" s="13"/>
      <c r="B19" s="22" t="s">
        <v>24</v>
      </c>
      <c r="C19" s="13"/>
      <c r="D19" s="13"/>
      <c r="E19" s="13"/>
      <c r="F19" s="22" t="s">
        <v>25</v>
      </c>
      <c r="G19" s="13"/>
      <c r="H19" s="22" t="s">
        <v>26</v>
      </c>
    </row>
    <row r="20" spans="1:8" ht="16.5" customHeight="1" thickTop="1" thickBot="1">
      <c r="A20" s="9" t="s">
        <v>41</v>
      </c>
      <c r="B20" s="59" t="s">
        <v>103</v>
      </c>
      <c r="C20" s="60"/>
      <c r="D20" s="60"/>
      <c r="E20" s="61"/>
      <c r="F20" s="10" t="s">
        <v>86</v>
      </c>
      <c r="G20" s="10"/>
      <c r="H20" s="11">
        <v>8</v>
      </c>
    </row>
    <row r="21" spans="1:8" ht="16.5" customHeight="1" thickBot="1">
      <c r="A21" s="9" t="s">
        <v>42</v>
      </c>
      <c r="B21" s="62" t="s">
        <v>29</v>
      </c>
      <c r="C21" s="63"/>
      <c r="D21" s="63"/>
      <c r="E21" s="64"/>
      <c r="F21" s="5" t="s">
        <v>86</v>
      </c>
      <c r="G21" s="5"/>
      <c r="H21" s="11">
        <v>5</v>
      </c>
    </row>
    <row r="22" spans="1:8" ht="15.75" customHeight="1" thickBot="1">
      <c r="A22" s="12" t="s">
        <v>106</v>
      </c>
      <c r="B22" s="65" t="s">
        <v>36</v>
      </c>
      <c r="C22" s="66"/>
      <c r="D22" s="66"/>
      <c r="E22" s="67"/>
      <c r="F22" s="14" t="s">
        <v>86</v>
      </c>
      <c r="G22" s="14"/>
      <c r="H22" s="15">
        <v>5</v>
      </c>
    </row>
    <row r="23" spans="1:8" ht="15.6" thickTop="1" thickBot="1">
      <c r="A23" s="5"/>
      <c r="B23" s="68"/>
      <c r="C23" s="69"/>
      <c r="D23" s="69"/>
      <c r="E23" s="70"/>
      <c r="F23" s="7"/>
      <c r="G23" s="17" t="s">
        <v>30</v>
      </c>
      <c r="H23" s="18">
        <v>18</v>
      </c>
    </row>
    <row r="24" spans="1:8" ht="15" thickBot="1"/>
    <row r="25" spans="1:8" ht="15" thickBot="1">
      <c r="A25" s="1" t="s">
        <v>0</v>
      </c>
      <c r="B25" s="1" t="s">
        <v>1</v>
      </c>
      <c r="C25" s="1" t="s">
        <v>2</v>
      </c>
      <c r="D25" s="1" t="s">
        <v>18</v>
      </c>
      <c r="E25" s="1" t="s">
        <v>19</v>
      </c>
      <c r="F25" s="1" t="s">
        <v>3</v>
      </c>
      <c r="G25" s="31" t="s">
        <v>20</v>
      </c>
      <c r="H25" s="31" t="s">
        <v>21</v>
      </c>
    </row>
    <row r="26" spans="1:8" ht="27.6" thickBot="1">
      <c r="A26" s="20" t="s">
        <v>7</v>
      </c>
      <c r="B26" s="20" t="s">
        <v>10</v>
      </c>
      <c r="C26" s="20" t="s">
        <v>37</v>
      </c>
      <c r="D26" s="20" t="s">
        <v>79</v>
      </c>
      <c r="E26" s="21" t="s">
        <v>78</v>
      </c>
      <c r="F26" s="20"/>
      <c r="G26" s="20" t="s">
        <v>22</v>
      </c>
      <c r="H26" s="20" t="s">
        <v>23</v>
      </c>
    </row>
    <row r="27" spans="1:8" ht="15" thickBot="1">
      <c r="A27" s="13"/>
      <c r="B27" s="22" t="s">
        <v>24</v>
      </c>
      <c r="C27" s="13"/>
      <c r="D27" s="13"/>
      <c r="E27" s="13"/>
      <c r="F27" s="22" t="s">
        <v>25</v>
      </c>
      <c r="G27" s="13"/>
      <c r="H27" s="22" t="s">
        <v>26</v>
      </c>
    </row>
    <row r="28" spans="1:8" ht="15.6" thickTop="1" thickBot="1">
      <c r="A28" s="9" t="s">
        <v>39</v>
      </c>
      <c r="B28" s="59" t="s">
        <v>55</v>
      </c>
      <c r="C28" s="60"/>
      <c r="D28" s="60"/>
      <c r="E28" s="61"/>
      <c r="F28" s="10" t="s">
        <v>87</v>
      </c>
      <c r="G28" s="10"/>
      <c r="H28" s="11">
        <v>8</v>
      </c>
    </row>
    <row r="29" spans="1:8" ht="15" thickBot="1">
      <c r="A29" s="9" t="s">
        <v>40</v>
      </c>
      <c r="B29" s="62" t="s">
        <v>29</v>
      </c>
      <c r="C29" s="63"/>
      <c r="D29" s="63"/>
      <c r="E29" s="64"/>
      <c r="F29" s="5" t="s">
        <v>87</v>
      </c>
      <c r="G29" s="5"/>
      <c r="H29" s="11">
        <v>5</v>
      </c>
    </row>
    <row r="30" spans="1:8" ht="15" thickBot="1">
      <c r="A30" s="12" t="s">
        <v>107</v>
      </c>
      <c r="B30" s="65" t="s">
        <v>56</v>
      </c>
      <c r="C30" s="66"/>
      <c r="D30" s="66"/>
      <c r="E30" s="67"/>
      <c r="F30" s="14" t="s">
        <v>87</v>
      </c>
      <c r="G30" s="14"/>
      <c r="H30" s="15">
        <v>5</v>
      </c>
    </row>
    <row r="31" spans="1:8" ht="15.6" thickTop="1" thickBot="1">
      <c r="A31" s="1"/>
      <c r="B31" s="1"/>
      <c r="C31" s="1"/>
      <c r="D31" s="1"/>
      <c r="E31" s="1"/>
      <c r="F31" s="23"/>
      <c r="G31" s="17" t="s">
        <v>30</v>
      </c>
      <c r="H31" s="18">
        <v>18</v>
      </c>
    </row>
    <row r="32" spans="1:8" ht="15" thickBot="1"/>
    <row r="33" spans="1:9" ht="15" thickBot="1">
      <c r="A33" s="1" t="s">
        <v>0</v>
      </c>
      <c r="B33" s="1" t="s">
        <v>1</v>
      </c>
      <c r="C33" s="1" t="s">
        <v>2</v>
      </c>
      <c r="D33" s="1" t="s">
        <v>18</v>
      </c>
      <c r="E33" s="1" t="s">
        <v>19</v>
      </c>
      <c r="F33" s="1" t="s">
        <v>3</v>
      </c>
      <c r="G33" s="34" t="s">
        <v>20</v>
      </c>
      <c r="H33" s="35" t="s">
        <v>21</v>
      </c>
    </row>
    <row r="34" spans="1:9" ht="27.6" thickBot="1">
      <c r="A34" s="20" t="s">
        <v>8</v>
      </c>
      <c r="B34" s="20" t="s">
        <v>114</v>
      </c>
      <c r="C34" s="20" t="s">
        <v>37</v>
      </c>
      <c r="D34" s="20" t="s">
        <v>152</v>
      </c>
      <c r="E34" s="21" t="s">
        <v>151</v>
      </c>
      <c r="F34" s="20"/>
      <c r="G34" s="20" t="s">
        <v>22</v>
      </c>
      <c r="H34" s="20" t="s">
        <v>23</v>
      </c>
    </row>
    <row r="35" spans="1:9" ht="15" thickBot="1">
      <c r="A35" s="5"/>
      <c r="B35" s="5"/>
      <c r="C35" s="5"/>
      <c r="D35" s="5"/>
      <c r="E35" s="5"/>
      <c r="F35" s="5"/>
      <c r="G35" s="5"/>
      <c r="H35" s="5"/>
      <c r="I35" s="5"/>
    </row>
    <row r="36" spans="1:9" ht="15" thickBot="1">
      <c r="A36" s="13"/>
      <c r="B36" s="22" t="s">
        <v>24</v>
      </c>
      <c r="C36" s="13"/>
      <c r="D36" s="13"/>
      <c r="E36" s="13"/>
      <c r="F36" s="22" t="s">
        <v>25</v>
      </c>
      <c r="G36" s="13"/>
      <c r="H36" s="22" t="s">
        <v>26</v>
      </c>
      <c r="I36" s="5"/>
    </row>
    <row r="37" spans="1:9" ht="15.6" thickTop="1" thickBot="1">
      <c r="A37" s="9" t="s">
        <v>43</v>
      </c>
      <c r="B37" s="59" t="s">
        <v>104</v>
      </c>
      <c r="C37" s="60"/>
      <c r="D37" s="60"/>
      <c r="E37" s="61"/>
      <c r="F37" s="10" t="s">
        <v>85</v>
      </c>
      <c r="G37" s="10"/>
      <c r="H37" s="11">
        <v>10</v>
      </c>
      <c r="I37" s="5"/>
    </row>
    <row r="38" spans="1:9" ht="15" thickBot="1">
      <c r="A38" s="12" t="s">
        <v>44</v>
      </c>
      <c r="B38" s="65" t="s">
        <v>105</v>
      </c>
      <c r="C38" s="66"/>
      <c r="D38" s="66"/>
      <c r="E38" s="67"/>
      <c r="F38" s="14" t="s">
        <v>85</v>
      </c>
      <c r="G38" s="14"/>
      <c r="H38" s="15">
        <v>5</v>
      </c>
      <c r="I38" s="5"/>
    </row>
    <row r="39" spans="1:9" ht="30" customHeight="1" thickTop="1" thickBot="1">
      <c r="A39" s="5"/>
      <c r="B39" s="5"/>
      <c r="C39" s="5"/>
      <c r="D39" s="5"/>
      <c r="E39" s="5"/>
      <c r="F39" s="7"/>
      <c r="G39" s="17" t="s">
        <v>30</v>
      </c>
      <c r="H39" s="18">
        <v>15</v>
      </c>
      <c r="I39" s="5"/>
    </row>
    <row r="40" spans="1:9" ht="15" thickBot="1">
      <c r="I40" s="5"/>
    </row>
    <row r="41" spans="1:9" ht="15" thickBot="1">
      <c r="I41" s="5"/>
    </row>
    <row r="42" spans="1:9">
      <c r="F42" t="s">
        <v>89</v>
      </c>
      <c r="H42" s="48">
        <v>80</v>
      </c>
    </row>
    <row r="63" spans="11:11">
      <c r="K63">
        <f ca="1">K63</f>
        <v>0</v>
      </c>
    </row>
  </sheetData>
  <mergeCells count="16">
    <mergeCell ref="B29:E29"/>
    <mergeCell ref="B30:E30"/>
    <mergeCell ref="B38:E38"/>
    <mergeCell ref="B4:E4"/>
    <mergeCell ref="B5:E5"/>
    <mergeCell ref="B6:E6"/>
    <mergeCell ref="B13:E13"/>
    <mergeCell ref="B14:E14"/>
    <mergeCell ref="B15:E15"/>
    <mergeCell ref="B16:E16"/>
    <mergeCell ref="B37:E37"/>
    <mergeCell ref="B20:E20"/>
    <mergeCell ref="B21:E21"/>
    <mergeCell ref="B22:E22"/>
    <mergeCell ref="B23:E23"/>
    <mergeCell ref="B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9" sqref="B9"/>
    </sheetView>
  </sheetViews>
  <sheetFormatPr baseColWidth="10" defaultRowHeight="14.4"/>
  <cols>
    <col min="1" max="1" width="24.6640625" customWidth="1"/>
  </cols>
  <sheetData>
    <row r="1" spans="1:2" ht="15" thickBot="1">
      <c r="A1" s="25" t="s">
        <v>68</v>
      </c>
      <c r="B1" s="55">
        <v>44540</v>
      </c>
    </row>
    <row r="2" spans="1:2" ht="15" thickBot="1">
      <c r="A2" s="26"/>
      <c r="B2" s="55">
        <v>44575</v>
      </c>
    </row>
    <row r="3" spans="1:2" ht="15" thickBot="1">
      <c r="A3" s="27" t="s">
        <v>69</v>
      </c>
      <c r="B3">
        <v>32</v>
      </c>
    </row>
    <row r="4" spans="1:2" ht="15" thickBot="1">
      <c r="A4" s="26" t="s">
        <v>70</v>
      </c>
      <c r="B4">
        <v>12</v>
      </c>
    </row>
    <row r="5" spans="1:2" ht="15" thickBot="1">
      <c r="A5" s="27" t="s">
        <v>71</v>
      </c>
      <c r="B5">
        <v>20</v>
      </c>
    </row>
    <row r="6" spans="1:2" ht="15" thickBot="1">
      <c r="A6" s="28" t="s">
        <v>72</v>
      </c>
      <c r="B6">
        <v>4</v>
      </c>
    </row>
    <row r="7" spans="1:2" ht="15" thickBot="1">
      <c r="A7" s="25" t="s">
        <v>73</v>
      </c>
      <c r="B7" s="54">
        <v>1</v>
      </c>
    </row>
    <row r="8" spans="1:2" ht="15" thickBot="1">
      <c r="A8" s="28" t="s">
        <v>74</v>
      </c>
      <c r="B8">
        <v>80</v>
      </c>
    </row>
    <row r="9" spans="1:2" ht="15" thickBot="1">
      <c r="A9" s="27" t="s">
        <v>75</v>
      </c>
      <c r="B9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E6" sqref="E6"/>
    </sheetView>
  </sheetViews>
  <sheetFormatPr baseColWidth="10" defaultRowHeight="14.4"/>
  <sheetData>
    <row r="1" spans="1:7" ht="34.200000000000003" thickBot="1">
      <c r="A1" s="49" t="s">
        <v>90</v>
      </c>
      <c r="B1" s="49" t="s">
        <v>91</v>
      </c>
      <c r="C1" s="50" t="s">
        <v>92</v>
      </c>
      <c r="D1" s="49" t="s">
        <v>93</v>
      </c>
      <c r="E1" s="50" t="s">
        <v>94</v>
      </c>
      <c r="F1" s="50" t="s">
        <v>95</v>
      </c>
      <c r="G1" s="49" t="s">
        <v>21</v>
      </c>
    </row>
    <row r="2" spans="1:7" ht="17.399999999999999" thickBot="1">
      <c r="A2" s="51">
        <v>1</v>
      </c>
      <c r="B2" s="52">
        <f>IFERROR(B1+1,1)</f>
        <v>1</v>
      </c>
      <c r="C2" s="51">
        <v>10</v>
      </c>
      <c r="D2" s="51" t="s">
        <v>4</v>
      </c>
      <c r="E2" s="10" t="s">
        <v>85</v>
      </c>
      <c r="F2" s="51">
        <v>11</v>
      </c>
      <c r="G2" s="51" t="s">
        <v>131</v>
      </c>
    </row>
    <row r="3" spans="1:7" ht="17.399999999999999" thickBot="1">
      <c r="A3" s="51">
        <v>1</v>
      </c>
      <c r="B3" s="52">
        <f t="shared" ref="B3:B5" si="0">IFERROR(B2+1,1)</f>
        <v>2</v>
      </c>
      <c r="C3" s="51">
        <v>20</v>
      </c>
      <c r="D3" s="53" t="s">
        <v>5</v>
      </c>
      <c r="E3" s="10" t="s">
        <v>88</v>
      </c>
      <c r="F3" s="51">
        <v>18</v>
      </c>
      <c r="G3" s="51" t="s">
        <v>131</v>
      </c>
    </row>
    <row r="4" spans="1:7" ht="17.399999999999999" thickBot="1">
      <c r="A4" s="51">
        <v>1</v>
      </c>
      <c r="B4" s="52">
        <f t="shared" si="0"/>
        <v>3</v>
      </c>
      <c r="C4" s="51">
        <v>10</v>
      </c>
      <c r="D4" s="53" t="s">
        <v>6</v>
      </c>
      <c r="E4" s="10" t="s">
        <v>86</v>
      </c>
      <c r="F4" s="51">
        <v>18</v>
      </c>
      <c r="G4" s="51" t="s">
        <v>131</v>
      </c>
    </row>
    <row r="5" spans="1:7" ht="17.399999999999999" thickBot="1">
      <c r="A5" s="51">
        <v>1</v>
      </c>
      <c r="B5" s="52">
        <f t="shared" si="0"/>
        <v>4</v>
      </c>
      <c r="C5" s="51">
        <v>10</v>
      </c>
      <c r="D5" s="53" t="s">
        <v>7</v>
      </c>
      <c r="E5" s="10" t="s">
        <v>113</v>
      </c>
      <c r="F5" s="51">
        <v>18</v>
      </c>
      <c r="G5" s="51" t="s">
        <v>131</v>
      </c>
    </row>
    <row r="6" spans="1:7" ht="16.8">
      <c r="A6" s="53"/>
      <c r="B6" s="56">
        <f>IFERROR(B5+1,1)</f>
        <v>5</v>
      </c>
      <c r="C6" s="57">
        <v>20</v>
      </c>
      <c r="D6" s="53" t="s">
        <v>8</v>
      </c>
      <c r="E6" s="58" t="s">
        <v>85</v>
      </c>
      <c r="F6" s="53">
        <v>15</v>
      </c>
      <c r="G6" s="51" t="s">
        <v>131</v>
      </c>
    </row>
    <row r="7" spans="1:7" ht="16.8">
      <c r="A7" s="52" t="s">
        <v>96</v>
      </c>
      <c r="B7" s="52"/>
      <c r="C7" s="52">
        <f>SUBTOTAL(109,SprintBacklog[Estimated Hours])</f>
        <v>70</v>
      </c>
      <c r="D7" s="52"/>
      <c r="E7" s="52"/>
      <c r="F7" s="52" t="s">
        <v>130</v>
      </c>
      <c r="G7" s="52"/>
    </row>
  </sheetData>
  <dataValidations count="1">
    <dataValidation type="list" allowBlank="1" showInputMessage="1" showErrorMessage="1" sqref="G2:G6" xr:uid="{00000000-0002-0000-03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6" sqref="D6"/>
    </sheetView>
  </sheetViews>
  <sheetFormatPr baseColWidth="10" defaultRowHeight="14.4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>
      <c r="A2">
        <v>1</v>
      </c>
      <c r="B2">
        <v>80</v>
      </c>
      <c r="C2">
        <v>80</v>
      </c>
      <c r="D2">
        <v>80</v>
      </c>
    </row>
    <row r="3" spans="1:4">
      <c r="A3">
        <v>2</v>
      </c>
      <c r="B3">
        <v>76</v>
      </c>
      <c r="C3">
        <v>76</v>
      </c>
      <c r="D3">
        <v>78</v>
      </c>
    </row>
    <row r="4" spans="1:4">
      <c r="A4">
        <v>3</v>
      </c>
      <c r="B4">
        <v>72</v>
      </c>
      <c r="C4">
        <v>72</v>
      </c>
      <c r="D4">
        <v>70</v>
      </c>
    </row>
    <row r="5" spans="1:4">
      <c r="A5">
        <v>4</v>
      </c>
      <c r="B5">
        <v>68</v>
      </c>
      <c r="C5">
        <v>68</v>
      </c>
      <c r="D5">
        <v>69</v>
      </c>
    </row>
    <row r="6" spans="1:4">
      <c r="A6">
        <v>5</v>
      </c>
      <c r="B6">
        <v>64</v>
      </c>
      <c r="C6">
        <v>64</v>
      </c>
      <c r="D6">
        <v>66</v>
      </c>
    </row>
    <row r="7" spans="1:4">
      <c r="A7">
        <v>6</v>
      </c>
      <c r="B7">
        <v>60</v>
      </c>
      <c r="C7">
        <v>60</v>
      </c>
      <c r="D7">
        <v>58</v>
      </c>
    </row>
    <row r="8" spans="1:4">
      <c r="A8">
        <v>7</v>
      </c>
      <c r="B8">
        <v>56</v>
      </c>
      <c r="C8">
        <v>56</v>
      </c>
      <c r="D8">
        <v>55</v>
      </c>
    </row>
    <row r="9" spans="1:4">
      <c r="A9">
        <v>8</v>
      </c>
      <c r="B9">
        <v>52</v>
      </c>
      <c r="C9">
        <v>52</v>
      </c>
      <c r="D9">
        <v>48</v>
      </c>
    </row>
    <row r="10" spans="1:4">
      <c r="A10">
        <v>9</v>
      </c>
      <c r="B10">
        <v>48</v>
      </c>
      <c r="C10">
        <v>48</v>
      </c>
      <c r="D10">
        <v>40</v>
      </c>
    </row>
    <row r="11" spans="1:4">
      <c r="A11">
        <v>10</v>
      </c>
      <c r="B11">
        <v>44</v>
      </c>
      <c r="C11">
        <v>44</v>
      </c>
      <c r="D11">
        <v>47</v>
      </c>
    </row>
    <row r="12" spans="1:4">
      <c r="A12">
        <v>11</v>
      </c>
      <c r="B12">
        <v>40</v>
      </c>
      <c r="C12">
        <v>40</v>
      </c>
      <c r="D12">
        <v>44</v>
      </c>
    </row>
    <row r="13" spans="1:4">
      <c r="A13">
        <v>12</v>
      </c>
      <c r="B13">
        <v>36</v>
      </c>
      <c r="C13">
        <v>36</v>
      </c>
      <c r="D13">
        <v>42</v>
      </c>
    </row>
    <row r="14" spans="1:4">
      <c r="A14">
        <v>13</v>
      </c>
      <c r="B14">
        <v>32</v>
      </c>
      <c r="C14">
        <v>32</v>
      </c>
      <c r="D14">
        <v>38</v>
      </c>
    </row>
    <row r="15" spans="1:4">
      <c r="A15">
        <v>14</v>
      </c>
      <c r="B15">
        <v>28</v>
      </c>
      <c r="C15">
        <v>28</v>
      </c>
      <c r="D15">
        <v>32</v>
      </c>
    </row>
    <row r="16" spans="1:4">
      <c r="A16">
        <v>15</v>
      </c>
      <c r="B16">
        <v>24</v>
      </c>
      <c r="C16">
        <v>24</v>
      </c>
      <c r="D16">
        <v>18</v>
      </c>
    </row>
    <row r="17" spans="1:4">
      <c r="A17">
        <v>16</v>
      </c>
      <c r="B17">
        <v>20</v>
      </c>
      <c r="C17">
        <v>20</v>
      </c>
      <c r="D17">
        <v>22</v>
      </c>
    </row>
    <row r="18" spans="1:4">
      <c r="A18">
        <v>17</v>
      </c>
      <c r="B18">
        <v>16</v>
      </c>
      <c r="C18">
        <v>16</v>
      </c>
      <c r="D18">
        <v>15</v>
      </c>
    </row>
    <row r="19" spans="1:4">
      <c r="A19">
        <v>18</v>
      </c>
      <c r="B19">
        <v>12</v>
      </c>
      <c r="C19">
        <v>12</v>
      </c>
      <c r="D19">
        <v>10</v>
      </c>
    </row>
    <row r="20" spans="1:4">
      <c r="A20">
        <v>19</v>
      </c>
      <c r="B20">
        <v>8</v>
      </c>
      <c r="C20">
        <v>8</v>
      </c>
      <c r="D20">
        <v>5</v>
      </c>
    </row>
    <row r="21" spans="1:4">
      <c r="A21">
        <v>20</v>
      </c>
      <c r="B21">
        <v>0</v>
      </c>
      <c r="C21">
        <v>0</v>
      </c>
      <c r="D2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6"/>
  <sheetViews>
    <sheetView topLeftCell="A23" workbookViewId="0">
      <selection activeCell="B43" sqref="B43:E43"/>
    </sheetView>
  </sheetViews>
  <sheetFormatPr baseColWidth="10" defaultRowHeight="14.4"/>
  <cols>
    <col min="2" max="2" width="28.109375" customWidth="1"/>
    <col min="3" max="3" width="23.33203125" customWidth="1"/>
    <col min="4" max="4" width="25.109375" customWidth="1"/>
    <col min="5" max="5" width="43.5546875" customWidth="1"/>
    <col min="6" max="6" width="24.88671875" customWidth="1"/>
    <col min="7" max="7" width="21.5546875" customWidth="1"/>
    <col min="8" max="8" width="28" customWidth="1"/>
  </cols>
  <sheetData>
    <row r="1" spans="1:8" ht="15" thickBot="1"/>
    <row r="2" spans="1:8" ht="15.6" thickTop="1" thickBot="1">
      <c r="A2" s="1" t="s">
        <v>0</v>
      </c>
      <c r="B2" s="1" t="s">
        <v>1</v>
      </c>
      <c r="C2" s="1" t="s">
        <v>2</v>
      </c>
      <c r="D2" s="1" t="s">
        <v>18</v>
      </c>
      <c r="E2" s="1" t="s">
        <v>19</v>
      </c>
      <c r="F2" s="1" t="s">
        <v>3</v>
      </c>
      <c r="G2" s="19" t="s">
        <v>20</v>
      </c>
      <c r="H2" s="19" t="s">
        <v>21</v>
      </c>
    </row>
    <row r="3" spans="1:8" ht="15" thickBot="1">
      <c r="A3" s="20" t="s">
        <v>9</v>
      </c>
      <c r="B3" s="20" t="s">
        <v>51</v>
      </c>
      <c r="C3" s="20" t="s">
        <v>37</v>
      </c>
      <c r="D3" s="20" t="s">
        <v>132</v>
      </c>
      <c r="E3" s="21" t="s">
        <v>153</v>
      </c>
      <c r="F3" s="20"/>
      <c r="G3" s="20" t="s">
        <v>22</v>
      </c>
      <c r="H3" s="20" t="s">
        <v>23</v>
      </c>
    </row>
    <row r="4" spans="1:8" ht="15" thickBot="1">
      <c r="A4" s="13"/>
      <c r="B4" s="22" t="s">
        <v>24</v>
      </c>
      <c r="C4" s="13"/>
      <c r="D4" s="13"/>
      <c r="E4" s="13"/>
      <c r="F4" s="22" t="s">
        <v>25</v>
      </c>
      <c r="G4" s="13"/>
      <c r="H4" s="22" t="s">
        <v>26</v>
      </c>
    </row>
    <row r="5" spans="1:8" ht="15.6" thickTop="1" thickBot="1">
      <c r="A5" s="9" t="s">
        <v>52</v>
      </c>
      <c r="B5" s="59" t="s">
        <v>80</v>
      </c>
      <c r="C5" s="60"/>
      <c r="D5" s="60"/>
      <c r="E5" s="61"/>
      <c r="F5" s="10" t="s">
        <v>87</v>
      </c>
      <c r="G5" s="10"/>
      <c r="H5" s="11">
        <v>10</v>
      </c>
    </row>
    <row r="6" spans="1:8" ht="15" thickBot="1">
      <c r="A6" s="9" t="s">
        <v>53</v>
      </c>
      <c r="B6" s="62" t="s">
        <v>81</v>
      </c>
      <c r="C6" s="63"/>
      <c r="D6" s="63"/>
      <c r="E6" s="64"/>
      <c r="F6" s="5" t="s">
        <v>87</v>
      </c>
      <c r="G6" s="5"/>
      <c r="H6" s="11">
        <v>7</v>
      </c>
    </row>
    <row r="7" spans="1:8" ht="15" thickBot="1">
      <c r="A7" s="12" t="s">
        <v>54</v>
      </c>
      <c r="B7" s="65" t="s">
        <v>50</v>
      </c>
      <c r="C7" s="66"/>
      <c r="D7" s="66"/>
      <c r="E7" s="67"/>
      <c r="F7" s="14" t="s">
        <v>87</v>
      </c>
      <c r="G7" s="14"/>
      <c r="H7" s="15">
        <v>6</v>
      </c>
    </row>
    <row r="8" spans="1:8" ht="15.6" thickTop="1" thickBot="1">
      <c r="A8" s="5"/>
      <c r="B8" s="5"/>
      <c r="C8" s="5"/>
      <c r="D8" s="5"/>
      <c r="E8" s="5"/>
      <c r="F8" s="7"/>
      <c r="G8" s="17" t="s">
        <v>30</v>
      </c>
      <c r="H8" s="18">
        <v>23</v>
      </c>
    </row>
    <row r="12" spans="1:8" ht="15" thickBot="1"/>
    <row r="13" spans="1:8" ht="15" thickBot="1">
      <c r="A13" s="1" t="s">
        <v>0</v>
      </c>
      <c r="B13" s="1" t="s">
        <v>1</v>
      </c>
      <c r="C13" s="1" t="s">
        <v>2</v>
      </c>
      <c r="D13" s="1" t="s">
        <v>18</v>
      </c>
      <c r="E13" s="1" t="s">
        <v>19</v>
      </c>
      <c r="F13" s="1" t="s">
        <v>3</v>
      </c>
      <c r="G13" s="31" t="s">
        <v>20</v>
      </c>
      <c r="H13" s="31" t="s">
        <v>21</v>
      </c>
    </row>
    <row r="14" spans="1:8" ht="15" thickBot="1">
      <c r="A14" s="20" t="s">
        <v>14</v>
      </c>
      <c r="B14" s="20" t="s">
        <v>12</v>
      </c>
      <c r="C14" s="20" t="s">
        <v>37</v>
      </c>
      <c r="D14" s="20" t="s">
        <v>133</v>
      </c>
      <c r="E14" s="87" t="s">
        <v>154</v>
      </c>
      <c r="F14" s="20"/>
      <c r="G14" s="20" t="s">
        <v>22</v>
      </c>
      <c r="H14" s="20" t="s">
        <v>23</v>
      </c>
    </row>
    <row r="15" spans="1:8" ht="15" thickBot="1">
      <c r="A15" s="13"/>
      <c r="B15" s="22" t="s">
        <v>24</v>
      </c>
      <c r="C15" s="13"/>
      <c r="D15" s="13"/>
      <c r="E15" s="33"/>
      <c r="F15" s="22" t="s">
        <v>25</v>
      </c>
      <c r="G15" s="13"/>
      <c r="H15" s="22" t="s">
        <v>26</v>
      </c>
    </row>
    <row r="16" spans="1:8" ht="15.6" thickTop="1" thickBot="1">
      <c r="A16" s="9" t="s">
        <v>45</v>
      </c>
      <c r="B16" s="59" t="s">
        <v>82</v>
      </c>
      <c r="C16" s="60"/>
      <c r="D16" s="60"/>
      <c r="E16" s="61"/>
      <c r="F16" s="10" t="s">
        <v>88</v>
      </c>
      <c r="G16" s="10"/>
      <c r="H16" s="11">
        <v>10</v>
      </c>
    </row>
    <row r="17" spans="1:8" ht="15" thickBot="1">
      <c r="A17" s="9" t="s">
        <v>46</v>
      </c>
      <c r="B17" s="62" t="s">
        <v>84</v>
      </c>
      <c r="C17" s="63"/>
      <c r="D17" s="63"/>
      <c r="E17" s="64"/>
      <c r="F17" s="86" t="s">
        <v>88</v>
      </c>
      <c r="G17" s="5"/>
      <c r="H17" s="11">
        <v>5</v>
      </c>
    </row>
    <row r="18" spans="1:8" ht="15" thickBot="1">
      <c r="A18" s="12" t="s">
        <v>47</v>
      </c>
      <c r="B18" s="65" t="s">
        <v>83</v>
      </c>
      <c r="C18" s="66"/>
      <c r="D18" s="66"/>
      <c r="E18" s="67"/>
      <c r="F18" s="14" t="s">
        <v>88</v>
      </c>
      <c r="G18" s="14"/>
      <c r="H18" s="15">
        <v>6</v>
      </c>
    </row>
    <row r="19" spans="1:8" ht="15.6" thickTop="1" thickBot="1">
      <c r="A19" s="1"/>
      <c r="B19" s="1"/>
      <c r="C19" s="1"/>
      <c r="D19" s="1"/>
      <c r="E19" s="1"/>
      <c r="F19" s="23"/>
      <c r="G19" s="17" t="s">
        <v>30</v>
      </c>
      <c r="H19" s="18">
        <v>21</v>
      </c>
    </row>
    <row r="21" spans="1:8" ht="15" thickBot="1"/>
    <row r="22" spans="1:8" ht="15.6" thickTop="1" thickBot="1">
      <c r="A22" s="1" t="s">
        <v>0</v>
      </c>
      <c r="B22" s="1" t="s">
        <v>1</v>
      </c>
      <c r="C22" s="1" t="s">
        <v>2</v>
      </c>
      <c r="D22" s="1" t="s">
        <v>18</v>
      </c>
      <c r="E22" s="1" t="s">
        <v>19</v>
      </c>
      <c r="F22" s="1" t="s">
        <v>3</v>
      </c>
      <c r="G22" s="19" t="s">
        <v>20</v>
      </c>
      <c r="H22" s="19" t="s">
        <v>21</v>
      </c>
    </row>
    <row r="23" spans="1:8" ht="27.6" thickBot="1">
      <c r="A23" s="20" t="s">
        <v>15</v>
      </c>
      <c r="B23" s="20" t="s">
        <v>13</v>
      </c>
      <c r="C23" s="20" t="s">
        <v>59</v>
      </c>
      <c r="D23" s="20" t="s">
        <v>155</v>
      </c>
      <c r="E23" s="21" t="s">
        <v>156</v>
      </c>
      <c r="F23" s="20"/>
      <c r="G23" s="20" t="s">
        <v>22</v>
      </c>
      <c r="H23" s="20" t="s">
        <v>23</v>
      </c>
    </row>
    <row r="24" spans="1:8" ht="15" thickBot="1">
      <c r="A24" s="5"/>
      <c r="B24" s="5"/>
      <c r="C24" s="5"/>
      <c r="D24" s="5"/>
      <c r="E24" s="5"/>
      <c r="F24" s="5"/>
      <c r="G24" s="5"/>
      <c r="H24" s="5"/>
    </row>
    <row r="25" spans="1:8" ht="15" thickBot="1">
      <c r="A25" s="13"/>
      <c r="B25" s="22" t="s">
        <v>24</v>
      </c>
      <c r="C25" s="13"/>
      <c r="D25" s="13"/>
      <c r="E25" s="13"/>
      <c r="F25" s="22" t="s">
        <v>25</v>
      </c>
      <c r="G25" s="13"/>
      <c r="H25" s="22" t="s">
        <v>26</v>
      </c>
    </row>
    <row r="26" spans="1:8" ht="15.6" thickTop="1" thickBot="1">
      <c r="A26" s="9" t="s">
        <v>48</v>
      </c>
      <c r="B26" s="74" t="s">
        <v>60</v>
      </c>
      <c r="C26" s="75"/>
      <c r="D26" s="75"/>
      <c r="E26" s="76"/>
      <c r="F26" s="10" t="s">
        <v>85</v>
      </c>
      <c r="G26" s="10"/>
      <c r="H26" s="11">
        <v>12</v>
      </c>
    </row>
    <row r="27" spans="1:8" ht="15" thickBot="1">
      <c r="A27" s="12" t="s">
        <v>49</v>
      </c>
      <c r="B27" s="24" t="s">
        <v>61</v>
      </c>
      <c r="C27" s="14"/>
      <c r="D27" s="14"/>
      <c r="E27" s="14"/>
      <c r="F27" s="14" t="s">
        <v>85</v>
      </c>
      <c r="G27" s="14"/>
      <c r="H27" s="15">
        <v>12</v>
      </c>
    </row>
    <row r="28" spans="1:8" ht="15.6" thickTop="1" thickBot="1">
      <c r="A28" s="5"/>
      <c r="B28" s="68"/>
      <c r="C28" s="69"/>
      <c r="D28" s="69"/>
      <c r="E28" s="70"/>
      <c r="F28" s="7"/>
      <c r="G28" s="17" t="s">
        <v>30</v>
      </c>
      <c r="H28" s="18">
        <v>24</v>
      </c>
    </row>
    <row r="29" spans="1:8" ht="15" thickBot="1"/>
    <row r="30" spans="1:8" ht="15" thickBot="1">
      <c r="A30" s="1" t="s">
        <v>0</v>
      </c>
      <c r="B30" s="1" t="s">
        <v>1</v>
      </c>
      <c r="C30" s="1" t="s">
        <v>2</v>
      </c>
      <c r="D30" s="1" t="s">
        <v>18</v>
      </c>
      <c r="E30" s="1" t="s">
        <v>19</v>
      </c>
      <c r="F30" s="1" t="s">
        <v>3</v>
      </c>
      <c r="G30" s="31" t="s">
        <v>20</v>
      </c>
      <c r="H30" s="31" t="s">
        <v>21</v>
      </c>
    </row>
    <row r="31" spans="1:8" ht="15" thickBot="1">
      <c r="A31" s="20" t="s">
        <v>16</v>
      </c>
      <c r="B31" s="20" t="s">
        <v>13</v>
      </c>
      <c r="C31" s="20" t="s">
        <v>37</v>
      </c>
      <c r="D31" s="20" t="s">
        <v>108</v>
      </c>
      <c r="E31" s="21" t="s">
        <v>109</v>
      </c>
      <c r="F31" s="20"/>
      <c r="G31" s="20" t="s">
        <v>22</v>
      </c>
      <c r="H31" s="20" t="s">
        <v>23</v>
      </c>
    </row>
    <row r="32" spans="1:8" ht="15" thickBot="1">
      <c r="A32" s="13"/>
      <c r="B32" s="22" t="s">
        <v>24</v>
      </c>
      <c r="C32" s="13"/>
      <c r="D32" s="13"/>
      <c r="E32" s="13"/>
      <c r="F32" s="22" t="s">
        <v>25</v>
      </c>
      <c r="G32" s="13"/>
      <c r="H32" s="22" t="s">
        <v>26</v>
      </c>
    </row>
    <row r="33" spans="1:8" ht="15.6" thickTop="1" thickBot="1">
      <c r="A33" s="9" t="s">
        <v>57</v>
      </c>
      <c r="B33" s="59" t="s">
        <v>110</v>
      </c>
      <c r="C33" s="60"/>
      <c r="D33" s="60"/>
      <c r="E33" s="61"/>
      <c r="F33" s="10" t="s">
        <v>88</v>
      </c>
      <c r="G33" s="10"/>
      <c r="H33" s="11">
        <v>10</v>
      </c>
    </row>
    <row r="34" spans="1:8">
      <c r="A34" s="42" t="s">
        <v>58</v>
      </c>
      <c r="B34" s="38" t="s">
        <v>76</v>
      </c>
      <c r="C34" s="36"/>
      <c r="D34" s="36"/>
      <c r="E34" s="36"/>
      <c r="F34" s="36" t="s">
        <v>88</v>
      </c>
      <c r="G34" s="36"/>
      <c r="H34" s="45">
        <v>5</v>
      </c>
    </row>
    <row r="35" spans="1:8" ht="35.25" customHeight="1" thickBot="1">
      <c r="A35" s="43" t="s">
        <v>77</v>
      </c>
      <c r="B35" s="39" t="s">
        <v>111</v>
      </c>
      <c r="C35" s="44"/>
      <c r="D35" s="37"/>
      <c r="E35" s="37"/>
      <c r="F35" s="40" t="s">
        <v>86</v>
      </c>
      <c r="G35" s="41"/>
      <c r="H35" s="47">
        <v>5</v>
      </c>
    </row>
    <row r="36" spans="1:8" ht="15.6" thickTop="1" thickBot="1">
      <c r="G36" s="29" t="s">
        <v>30</v>
      </c>
      <c r="H36" s="30">
        <v>20</v>
      </c>
    </row>
    <row r="37" spans="1:8" ht="15.6" thickTop="1" thickBot="1">
      <c r="G37" s="32"/>
      <c r="H37" s="32"/>
    </row>
    <row r="38" spans="1:8" ht="15" thickBot="1">
      <c r="A38" s="1" t="s">
        <v>0</v>
      </c>
      <c r="B38" s="1" t="s">
        <v>1</v>
      </c>
      <c r="C38" s="1" t="s">
        <v>2</v>
      </c>
      <c r="D38" s="1" t="s">
        <v>18</v>
      </c>
      <c r="E38" s="1" t="s">
        <v>19</v>
      </c>
      <c r="F38" s="1" t="s">
        <v>3</v>
      </c>
      <c r="G38" s="31" t="s">
        <v>20</v>
      </c>
      <c r="H38" s="31" t="s">
        <v>21</v>
      </c>
    </row>
    <row r="39" spans="1:8" ht="15" thickBot="1">
      <c r="A39" s="20" t="s">
        <v>17</v>
      </c>
      <c r="B39" s="20" t="s">
        <v>13</v>
      </c>
      <c r="C39" s="20" t="s">
        <v>59</v>
      </c>
      <c r="D39" s="20" t="s">
        <v>157</v>
      </c>
      <c r="E39" s="21" t="s">
        <v>158</v>
      </c>
      <c r="F39" s="20"/>
      <c r="G39" s="20" t="s">
        <v>22</v>
      </c>
      <c r="H39" s="20" t="s">
        <v>23</v>
      </c>
    </row>
    <row r="40" spans="1:8" ht="15" thickBot="1">
      <c r="A40" s="13"/>
      <c r="B40" s="22" t="s">
        <v>24</v>
      </c>
      <c r="C40" s="13"/>
      <c r="D40" s="13"/>
      <c r="E40" s="13"/>
      <c r="F40" s="22" t="s">
        <v>25</v>
      </c>
      <c r="G40" s="13"/>
      <c r="H40" s="22" t="s">
        <v>26</v>
      </c>
    </row>
    <row r="41" spans="1:8" ht="15.6" thickTop="1" thickBot="1">
      <c r="A41" s="9" t="s">
        <v>62</v>
      </c>
      <c r="B41" s="59" t="s">
        <v>159</v>
      </c>
      <c r="C41" s="60"/>
      <c r="D41" s="60"/>
      <c r="E41" s="61"/>
      <c r="F41" s="10" t="s">
        <v>86</v>
      </c>
      <c r="G41" s="10"/>
      <c r="H41" s="11">
        <v>20</v>
      </c>
    </row>
    <row r="42" spans="1:8" ht="15" thickBot="1">
      <c r="A42" s="9" t="s">
        <v>63</v>
      </c>
      <c r="B42" s="62" t="s">
        <v>112</v>
      </c>
      <c r="C42" s="63"/>
      <c r="D42" s="63"/>
      <c r="E42" s="64"/>
      <c r="F42" s="5" t="s">
        <v>86</v>
      </c>
      <c r="G42" s="5"/>
      <c r="H42" s="11">
        <v>20</v>
      </c>
    </row>
    <row r="43" spans="1:8" ht="15" thickBot="1">
      <c r="A43" s="46"/>
      <c r="B43" s="65"/>
      <c r="C43" s="66"/>
      <c r="D43" s="66"/>
      <c r="E43" s="67"/>
      <c r="F43" s="14" t="s">
        <v>86</v>
      </c>
      <c r="G43" s="14"/>
      <c r="H43" s="15">
        <v>8</v>
      </c>
    </row>
    <row r="44" spans="1:8" ht="15.6" thickTop="1" thickBot="1">
      <c r="A44" s="5"/>
      <c r="B44" s="68"/>
      <c r="C44" s="69"/>
      <c r="D44" s="69"/>
      <c r="E44" s="70"/>
      <c r="F44" s="7"/>
      <c r="G44" s="17" t="s">
        <v>30</v>
      </c>
      <c r="H44" s="18">
        <v>28</v>
      </c>
    </row>
    <row r="46" spans="1:8">
      <c r="F46" t="s">
        <v>89</v>
      </c>
      <c r="H46" s="48">
        <v>126</v>
      </c>
    </row>
  </sheetData>
  <mergeCells count="13">
    <mergeCell ref="B41:E41"/>
    <mergeCell ref="B42:E42"/>
    <mergeCell ref="B43:E43"/>
    <mergeCell ref="B44:E44"/>
    <mergeCell ref="B26:E26"/>
    <mergeCell ref="B28:E28"/>
    <mergeCell ref="B33:E33"/>
    <mergeCell ref="B16:E16"/>
    <mergeCell ref="B17:E17"/>
    <mergeCell ref="B18:E18"/>
    <mergeCell ref="B5:E5"/>
    <mergeCell ref="B6:E6"/>
    <mergeCell ref="B7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B9" sqref="B9"/>
    </sheetView>
  </sheetViews>
  <sheetFormatPr baseColWidth="10" defaultRowHeight="14.4"/>
  <cols>
    <col min="1" max="1" width="22.44140625" customWidth="1"/>
  </cols>
  <sheetData>
    <row r="1" spans="1:2" ht="15" thickBot="1">
      <c r="A1" s="25" t="s">
        <v>68</v>
      </c>
      <c r="B1" s="55">
        <v>44575</v>
      </c>
    </row>
    <row r="2" spans="1:2" ht="15" thickBot="1">
      <c r="A2" s="26"/>
      <c r="B2" s="55">
        <v>44608</v>
      </c>
    </row>
    <row r="3" spans="1:2" ht="28.8" thickBot="1">
      <c r="A3" s="27" t="s">
        <v>69</v>
      </c>
      <c r="B3">
        <v>33</v>
      </c>
    </row>
    <row r="4" spans="1:2" ht="15" thickBot="1">
      <c r="A4" s="26" t="s">
        <v>70</v>
      </c>
      <c r="B4">
        <v>7</v>
      </c>
    </row>
    <row r="5" spans="1:2" ht="28.8" thickBot="1">
      <c r="A5" s="27" t="s">
        <v>71</v>
      </c>
      <c r="B5">
        <v>26</v>
      </c>
    </row>
    <row r="6" spans="1:2" ht="29.4" thickBot="1">
      <c r="A6" s="28" t="s">
        <v>72</v>
      </c>
      <c r="B6">
        <v>4</v>
      </c>
    </row>
    <row r="7" spans="1:2" ht="15" thickBot="1">
      <c r="A7" s="25" t="s">
        <v>73</v>
      </c>
      <c r="B7" s="54">
        <v>1</v>
      </c>
    </row>
    <row r="8" spans="1:2" ht="29.4" thickBot="1">
      <c r="A8" s="28" t="s">
        <v>74</v>
      </c>
      <c r="B8">
        <v>126</v>
      </c>
    </row>
    <row r="9" spans="1:2" ht="28.8" thickBot="1">
      <c r="A9" s="27" t="s">
        <v>75</v>
      </c>
      <c r="B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topLeftCell="C1" workbookViewId="0">
      <selection activeCell="E5" sqref="E5"/>
    </sheetView>
  </sheetViews>
  <sheetFormatPr baseColWidth="10" defaultRowHeight="14.4"/>
  <sheetData>
    <row r="1" spans="1:7" ht="34.200000000000003" thickBot="1">
      <c r="A1" s="49" t="s">
        <v>90</v>
      </c>
      <c r="B1" s="49" t="s">
        <v>91</v>
      </c>
      <c r="C1" s="50" t="s">
        <v>92</v>
      </c>
      <c r="D1" s="49" t="s">
        <v>93</v>
      </c>
      <c r="E1" s="50" t="s">
        <v>94</v>
      </c>
      <c r="F1" s="50" t="s">
        <v>95</v>
      </c>
      <c r="G1" s="49" t="s">
        <v>21</v>
      </c>
    </row>
    <row r="2" spans="1:7" ht="17.399999999999999" thickBot="1">
      <c r="A2" s="51">
        <v>1</v>
      </c>
      <c r="B2" s="52">
        <f>IFERROR(#REF!+1,1)</f>
        <v>1</v>
      </c>
      <c r="C2" s="51">
        <v>10</v>
      </c>
      <c r="D2" s="53" t="s">
        <v>9</v>
      </c>
      <c r="E2" s="10" t="s">
        <v>113</v>
      </c>
      <c r="F2" s="51">
        <v>23</v>
      </c>
      <c r="G2" s="51" t="s">
        <v>131</v>
      </c>
    </row>
    <row r="3" spans="1:7" ht="17.399999999999999" thickBot="1">
      <c r="A3" s="51">
        <v>1</v>
      </c>
      <c r="B3" s="52">
        <f t="shared" ref="B3:B5" si="0">IFERROR(B2+1,1)</f>
        <v>2</v>
      </c>
      <c r="C3" s="51">
        <v>20</v>
      </c>
      <c r="D3" s="53" t="s">
        <v>14</v>
      </c>
      <c r="E3" s="10" t="s">
        <v>88</v>
      </c>
      <c r="F3" s="51">
        <v>21</v>
      </c>
      <c r="G3" s="51" t="s">
        <v>131</v>
      </c>
    </row>
    <row r="4" spans="1:7" ht="17.399999999999999" thickBot="1">
      <c r="A4" s="51">
        <v>1</v>
      </c>
      <c r="B4" s="52">
        <f t="shared" si="0"/>
        <v>3</v>
      </c>
      <c r="C4" s="51">
        <v>20</v>
      </c>
      <c r="D4" s="53" t="s">
        <v>15</v>
      </c>
      <c r="E4" s="10" t="s">
        <v>85</v>
      </c>
      <c r="F4" s="51">
        <v>24</v>
      </c>
      <c r="G4" s="51" t="s">
        <v>131</v>
      </c>
    </row>
    <row r="5" spans="1:7" ht="17.399999999999999" thickBot="1">
      <c r="A5" s="51">
        <v>1</v>
      </c>
      <c r="B5" s="52">
        <f t="shared" si="0"/>
        <v>4</v>
      </c>
      <c r="C5" s="51">
        <v>40</v>
      </c>
      <c r="D5" s="51" t="s">
        <v>16</v>
      </c>
      <c r="E5" s="10" t="s">
        <v>88</v>
      </c>
      <c r="F5" s="51">
        <v>28</v>
      </c>
      <c r="G5" s="51" t="s">
        <v>131</v>
      </c>
    </row>
    <row r="6" spans="1:7" ht="16.8">
      <c r="A6" s="53"/>
      <c r="B6" s="56">
        <f>IFERROR(B5+1,1)</f>
        <v>5</v>
      </c>
      <c r="C6" s="57">
        <v>30</v>
      </c>
      <c r="D6" s="53" t="s">
        <v>17</v>
      </c>
      <c r="E6" s="82" t="s">
        <v>86</v>
      </c>
      <c r="F6" s="53">
        <f>SprintBacklog2[[#This Row],[Estimated Hours]]</f>
        <v>30</v>
      </c>
      <c r="G6" s="51" t="s">
        <v>131</v>
      </c>
    </row>
    <row r="7" spans="1:7" ht="16.8">
      <c r="A7" s="52" t="s">
        <v>96</v>
      </c>
      <c r="B7" s="52"/>
      <c r="C7" s="52">
        <f>SUBTOTAL(109,SprintBacklog2[Estimated Hours])</f>
        <v>120</v>
      </c>
      <c r="D7" s="52"/>
      <c r="E7" s="52"/>
      <c r="F7" s="52">
        <f>SUBTOTAL(109,SprintBacklog2[Remaining Hours])</f>
        <v>126</v>
      </c>
      <c r="G7" s="52"/>
    </row>
  </sheetData>
  <dataValidations count="1">
    <dataValidation type="list" allowBlank="1" showInputMessage="1" showErrorMessage="1" sqref="G2:G6" xr:uid="{00000000-0002-0000-07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Backlog</vt:lpstr>
      <vt:lpstr>Sprint1</vt:lpstr>
      <vt:lpstr>Sprint1Info</vt:lpstr>
      <vt:lpstr>BackLog1Table</vt:lpstr>
      <vt:lpstr>BurnDown1Table </vt:lpstr>
      <vt:lpstr>Sprint2</vt:lpstr>
      <vt:lpstr>Sprint 2 Info</vt:lpstr>
      <vt:lpstr>BackLog2Table</vt:lpstr>
      <vt:lpstr>BurnDownTable2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Jessica Andrango</cp:lastModifiedBy>
  <dcterms:created xsi:type="dcterms:W3CDTF">2022-01-05T23:34:05Z</dcterms:created>
  <dcterms:modified xsi:type="dcterms:W3CDTF">2022-02-21T04:55:04Z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79688c5d-0118-4da0-beb1-b487410de234</vt:lpwstr>
  </property>
</Properties>
</file>