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D:\SPARTA DAP\SP201 - Essential Excel Skills for Data Preparation and Analysis\"/>
    </mc:Choice>
  </mc:AlternateContent>
  <xr:revisionPtr revIDLastSave="0" documentId="13_ncr:1_{C3E947BF-502F-426D-BB10-5D2E532CAE4C}" xr6:coauthVersionLast="47" xr6:coauthVersionMax="47" xr10:uidLastSave="{00000000-0000-0000-0000-000000000000}"/>
  <bookViews>
    <workbookView xWindow="-108" yWindow="-108" windowWidth="23256" windowHeight="12576" activeTab="4" xr2:uid="{0D973350-3791-4173-80B7-3C26C0A032EB}"/>
  </bookViews>
  <sheets>
    <sheet name="Week - 1" sheetId="1" r:id="rId1"/>
    <sheet name="Week - 2" sheetId="3" r:id="rId2"/>
    <sheet name="Week - 3" sheetId="4" r:id="rId3"/>
    <sheet name="Week - 4" sheetId="6" r:id="rId4"/>
    <sheet name="Week - 5" sheetId="12" r:id="rId5"/>
    <sheet name="CHART" sheetId="1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0" i="12" l="1"/>
  <c r="J20" i="12"/>
  <c r="K20" i="12"/>
  <c r="K19" i="12"/>
  <c r="J19" i="12"/>
  <c r="K18" i="12"/>
  <c r="J18" i="12"/>
  <c r="K17" i="12"/>
  <c r="J17" i="12"/>
  <c r="I19" i="12"/>
  <c r="I18" i="12"/>
  <c r="I17" i="12"/>
  <c r="A5"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3" i="12"/>
  <c r="A34" i="12"/>
  <c r="A35" i="12"/>
  <c r="A36" i="12"/>
  <c r="A37" i="12"/>
  <c r="A38" i="12"/>
  <c r="A4" i="12"/>
  <c r="O41" i="6" l="1"/>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42" i="6"/>
  <c r="O3" i="6"/>
  <c r="A38" i="6"/>
  <c r="A37" i="6"/>
  <c r="A36" i="6"/>
  <c r="A35" i="6"/>
  <c r="A34" i="6"/>
  <c r="A33" i="6"/>
  <c r="A32" i="6"/>
  <c r="A31" i="6"/>
  <c r="A30" i="6"/>
  <c r="A29" i="6"/>
  <c r="A28" i="6"/>
  <c r="A27" i="6"/>
  <c r="A26" i="6"/>
  <c r="A25" i="6"/>
  <c r="A24" i="6"/>
  <c r="A23" i="6"/>
  <c r="A22" i="6"/>
  <c r="A21" i="6"/>
  <c r="A20" i="6"/>
  <c r="A19" i="6"/>
  <c r="A18" i="6"/>
  <c r="A17" i="6"/>
  <c r="A16" i="6"/>
  <c r="A15" i="6"/>
  <c r="A14" i="6"/>
  <c r="A13" i="6"/>
  <c r="A12" i="6"/>
  <c r="A11" i="6"/>
  <c r="A10" i="6"/>
  <c r="A9" i="6"/>
  <c r="A8" i="6"/>
  <c r="A7" i="6"/>
  <c r="A6" i="6"/>
  <c r="A5" i="6"/>
  <c r="A4" i="6"/>
  <c r="K11" i="4"/>
  <c r="K5" i="4"/>
  <c r="I11" i="4"/>
  <c r="H11" i="4"/>
  <c r="G11" i="4"/>
  <c r="I5" i="4"/>
  <c r="H5" i="4"/>
  <c r="G5" i="4"/>
  <c r="A38" i="4" l="1"/>
  <c r="A37" i="4"/>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8" i="3"/>
  <c r="A37" i="3"/>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A5" i="3"/>
  <c r="A4" i="3"/>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4" i="1"/>
</calcChain>
</file>

<file path=xl/sharedStrings.xml><?xml version="1.0" encoding="utf-8"?>
<sst xmlns="http://schemas.openxmlformats.org/spreadsheetml/2006/main" count="1266" uniqueCount="152">
  <si>
    <t>Hypothesis:</t>
  </si>
  <si>
    <t>Higher income individuals are more likely to prefer private modes of transportation, such as cars, while lower income individuals are more likely to rely on public transportation or other alternative modes.</t>
  </si>
  <si>
    <t>Respondent</t>
  </si>
  <si>
    <t>Annual Income</t>
  </si>
  <si>
    <t>Preferred mode of transportation</t>
  </si>
  <si>
    <t>Frequency of using private modes</t>
  </si>
  <si>
    <t>Frequency of using public transportation</t>
  </si>
  <si>
    <t>Use of alternative modes of transportation (walking &amp; biking)</t>
  </si>
  <si>
    <t>Frequency of using alternative modes</t>
  </si>
  <si>
    <t>Yes/No answer to question: Do you feel your preferred mode of transportation aligns with your income level?</t>
  </si>
  <si>
    <t>Train</t>
  </si>
  <si>
    <t>Scooter</t>
  </si>
  <si>
    <t>Bus</t>
  </si>
  <si>
    <t>Car</t>
  </si>
  <si>
    <t>Walking</t>
  </si>
  <si>
    <t>Bicycle</t>
  </si>
  <si>
    <t>Motorcycle</t>
  </si>
  <si>
    <t>Callean</t>
  </si>
  <si>
    <t>a few times per week</t>
  </si>
  <si>
    <t>no</t>
  </si>
  <si>
    <t>rarely/never</t>
  </si>
  <si>
    <t>Marinna</t>
  </si>
  <si>
    <t>yes</t>
  </si>
  <si>
    <t>once a week</t>
  </si>
  <si>
    <t>Aigneis</t>
  </si>
  <si>
    <t>Gerome</t>
  </si>
  <si>
    <t>Chandler</t>
  </si>
  <si>
    <t>Quincey</t>
  </si>
  <si>
    <t>Jenna</t>
  </si>
  <si>
    <t>Nikolia</t>
  </si>
  <si>
    <t>Oona</t>
  </si>
  <si>
    <t>Gianna</t>
  </si>
  <si>
    <t>Ammamaria</t>
  </si>
  <si>
    <t>Anthia</t>
  </si>
  <si>
    <t>Sherrie</t>
  </si>
  <si>
    <t>Whitney</t>
  </si>
  <si>
    <t>Timmy</t>
  </si>
  <si>
    <t>Devinne</t>
  </si>
  <si>
    <t>Rawley</t>
  </si>
  <si>
    <t>Marya</t>
  </si>
  <si>
    <t>Lydon</t>
  </si>
  <si>
    <t>Florina</t>
  </si>
  <si>
    <t>Wilma</t>
  </si>
  <si>
    <t>Merline</t>
  </si>
  <si>
    <t>Jennie</t>
  </si>
  <si>
    <t>Vince</t>
  </si>
  <si>
    <t>Theo</t>
  </si>
  <si>
    <t>Renae</t>
  </si>
  <si>
    <t>Hersch</t>
  </si>
  <si>
    <t>Leola</t>
  </si>
  <si>
    <t>Eal</t>
  </si>
  <si>
    <t>Carr</t>
  </si>
  <si>
    <t>Faulkner</t>
  </si>
  <si>
    <t>Pammie</t>
  </si>
  <si>
    <t>Janine</t>
  </si>
  <si>
    <t>Kanya</t>
  </si>
  <si>
    <t>Clemmie</t>
  </si>
  <si>
    <t>Primary factor that would make you switch your preferred mode</t>
  </si>
  <si>
    <t>Primary reason for choosing your preferred mode of transportation</t>
  </si>
  <si>
    <t>lack of access to private modes</t>
  </si>
  <si>
    <t>better infrastructure for alternative modes</t>
  </si>
  <si>
    <t>convenience</t>
  </si>
  <si>
    <t>availability of parking</t>
  </si>
  <si>
    <t>cost-effectiveness</t>
  </si>
  <si>
    <t>reduced traffic congestion</t>
  </si>
  <si>
    <t>environmental concerns</t>
  </si>
  <si>
    <t>improved public transportation services</t>
  </si>
  <si>
    <t>personal preference</t>
  </si>
  <si>
    <t>health benefits</t>
  </si>
  <si>
    <t>cheaper car ownership</t>
  </si>
  <si>
    <t>daily/almost daily</t>
  </si>
  <si>
    <t>Monthly Income</t>
  </si>
  <si>
    <t>Jeepney</t>
  </si>
  <si>
    <t>Travel time to office/ school
(in minutes)</t>
  </si>
  <si>
    <t>HIGH</t>
  </si>
  <si>
    <t>Income Class</t>
  </si>
  <si>
    <t>LOW</t>
  </si>
  <si>
    <t>MIDDLE</t>
  </si>
  <si>
    <t>AVERAGE TRAVEL TIME
(Per income class)</t>
  </si>
  <si>
    <t>PERCENTAGE OF TIME SPENT IN TRAVELING
(Per income class)</t>
  </si>
  <si>
    <t>TOTAL AVERAGE</t>
  </si>
  <si>
    <t>Correlation between Monthly Income and Travel Time</t>
  </si>
  <si>
    <t>Using the correlation function, the result between Monthly Income and Travel time is negative.</t>
  </si>
  <si>
    <t>This would mean that there is an inverse relationship between these 2 factors.</t>
  </si>
  <si>
    <t>People with higher income tend to have less time spent when travelling.</t>
  </si>
  <si>
    <t>On the other hand, those who are at a lower income class are expected to have longer travel time.</t>
  </si>
  <si>
    <t>Original Sample Data</t>
  </si>
  <si>
    <t>Barangay Sta. Rita Sample Data</t>
  </si>
  <si>
    <t>Grinnikov</t>
  </si>
  <si>
    <t>Sedge</t>
  </si>
  <si>
    <t>Biaggioli</t>
  </si>
  <si>
    <t>Salt</t>
  </si>
  <si>
    <t>Josey</t>
  </si>
  <si>
    <t>Heineken</t>
  </si>
  <si>
    <t>Danilchenko</t>
  </si>
  <si>
    <t>Dust</t>
  </si>
  <si>
    <t>De Bischop</t>
  </si>
  <si>
    <t>Easman</t>
  </si>
  <si>
    <t>Roelofs</t>
  </si>
  <si>
    <t>West</t>
  </si>
  <si>
    <t>Arnson</t>
  </si>
  <si>
    <t>Kunzler</t>
  </si>
  <si>
    <t>Showers</t>
  </si>
  <si>
    <t>Cayley</t>
  </si>
  <si>
    <t>Possel</t>
  </si>
  <si>
    <t>Olfert</t>
  </si>
  <si>
    <t>Purshouse</t>
  </si>
  <si>
    <t>Bartali</t>
  </si>
  <si>
    <t>Larrat</t>
  </si>
  <si>
    <t>Giddy</t>
  </si>
  <si>
    <t>Longmire</t>
  </si>
  <si>
    <t>Pischof</t>
  </si>
  <si>
    <t>Moakson</t>
  </si>
  <si>
    <t>McLucky</t>
  </si>
  <si>
    <t>Cruz</t>
  </si>
  <si>
    <t>Reader</t>
  </si>
  <si>
    <t>Scawn</t>
  </si>
  <si>
    <t>Patriche</t>
  </si>
  <si>
    <t>Trahmel</t>
  </si>
  <si>
    <t>Goodlatt</t>
  </si>
  <si>
    <t>Boleyn</t>
  </si>
  <si>
    <t>Skyppe</t>
  </si>
  <si>
    <t>Willock</t>
  </si>
  <si>
    <t>Using the correlation function again, this time, the result between Monthly Income and Travel time is positive.</t>
  </si>
  <si>
    <t>Unfortunately, people with higher income seem to spend more time travelling.</t>
  </si>
  <si>
    <t>While those having a lower income class tend to have lesser travel time.</t>
  </si>
  <si>
    <t>This shows that there is a direct correlation between these 2 factors.</t>
  </si>
  <si>
    <t>Maybe, richer people in our barangay have more time to travel without being rushed or intentionally travel slower to appreciate the surroundings.</t>
  </si>
  <si>
    <t>On the other hand, people with less money might be more eager to go to work early, since they might have to work early and extra to earn more.</t>
  </si>
  <si>
    <t>LEGEND</t>
  </si>
  <si>
    <t>Upper Middle</t>
  </si>
  <si>
    <t>Middle</t>
  </si>
  <si>
    <t>Lower middle</t>
  </si>
  <si>
    <t>Low income</t>
  </si>
  <si>
    <t>Greater than ₱63,700</t>
  </si>
  <si>
    <t>Transportation Type</t>
  </si>
  <si>
    <t>Private</t>
  </si>
  <si>
    <t>Public</t>
  </si>
  <si>
    <t>Alternative</t>
  </si>
  <si>
    <t>Income Class
(PIDS, 2023)</t>
  </si>
  <si>
    <t>Reference: https://www.imoney.ph/articles/middle-class-sector-philippines</t>
  </si>
  <si>
    <t>Transportation Mode</t>
  </si>
  <si>
    <t>Car, Motorcycle, Scooter</t>
  </si>
  <si>
    <t>Train, Bus, Jeepney</t>
  </si>
  <si>
    <t>Walking, Biking</t>
  </si>
  <si>
    <r>
      <rPr>
        <b/>
        <sz val="11"/>
        <color theme="1"/>
        <rFont val="Calibri"/>
        <family val="2"/>
        <scheme val="minor"/>
      </rPr>
      <t>Hypothesis</t>
    </r>
    <r>
      <rPr>
        <sz val="11"/>
        <color theme="1"/>
        <rFont val="Calibri"/>
        <family val="2"/>
        <scheme val="minor"/>
      </rPr>
      <t>: Higher income individuals are more likely to prefer private modes of transportation, such as cars, while lower income individuals are more likely to rely on public transportation or other alternative modes.</t>
    </r>
  </si>
  <si>
    <t>Lower Middle</t>
  </si>
  <si>
    <t>Low Income</t>
  </si>
  <si>
    <t>₱18,201 to ₱36,400</t>
  </si>
  <si>
    <t>₱36,401 to ₱63,700</t>
  </si>
  <si>
    <t>Less than ₱18,201</t>
  </si>
  <si>
    <r>
      <t xml:space="preserve">Chart Reference: </t>
    </r>
    <r>
      <rPr>
        <sz val="11"/>
        <color theme="1"/>
        <rFont val="Calibri"/>
        <family val="2"/>
        <scheme val="minor"/>
      </rPr>
      <t>Transportation Preferences by Income Class: Private, Public, and Alternative Modes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</si>
</sst>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sz val="11"/>
      <name val="Arial"/>
      <family val="1"/>
    </font>
    <font>
      <sz val="11"/>
      <name val="Calibri"/>
      <family val="2"/>
      <scheme val="minor"/>
    </font>
    <font>
      <b/>
      <sz val="11"/>
      <color theme="0"/>
      <name val="Calibri"/>
      <family val="2"/>
      <scheme val="minor"/>
    </font>
    <font>
      <sz val="8"/>
      <color rgb="FFFFFFFF"/>
      <name val="Ubuntu Mono"/>
      <family val="3"/>
    </font>
  </fonts>
  <fills count="10">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7030A0"/>
        <bgColor indexed="64"/>
      </patternFill>
    </fill>
    <fill>
      <patternFill patternType="solid">
        <fgColor rgb="FF92D050"/>
        <bgColor indexed="64"/>
      </patternFill>
    </fill>
    <fill>
      <patternFill patternType="solid">
        <fgColor rgb="FF00B050"/>
        <bgColor indexed="64"/>
      </patternFill>
    </fill>
    <fill>
      <patternFill patternType="solid">
        <fgColor theme="2" tint="-0.499984740745262"/>
        <bgColor indexed="64"/>
      </patternFill>
    </fill>
    <fill>
      <patternFill patternType="solid">
        <fgColor rgb="FFC00000"/>
        <bgColor indexed="64"/>
      </patternFill>
    </fill>
    <fill>
      <patternFill patternType="solid">
        <fgColor rgb="FFFFC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4">
    <xf numFmtId="0" fontId="0" fillId="0" borderId="0"/>
    <xf numFmtId="43" fontId="2" fillId="0" borderId="0" applyFont="0" applyFill="0" applyBorder="0" applyAlignment="0" applyProtection="0"/>
    <xf numFmtId="0" fontId="3" fillId="0" borderId="0"/>
    <xf numFmtId="9" fontId="2" fillId="0" borderId="0" applyFont="0" applyFill="0" applyBorder="0" applyAlignment="0" applyProtection="0"/>
  </cellStyleXfs>
  <cellXfs count="45">
    <xf numFmtId="0" fontId="0" fillId="0" borderId="0" xfId="0"/>
    <xf numFmtId="0" fontId="1" fillId="0" borderId="0" xfId="0" applyFont="1"/>
    <xf numFmtId="0" fontId="0" fillId="0" borderId="1" xfId="0" applyBorder="1" applyAlignment="1">
      <alignment horizontal="left" vertical="top" wrapText="1"/>
    </xf>
    <xf numFmtId="0" fontId="0" fillId="0" borderId="1" xfId="0" applyBorder="1"/>
    <xf numFmtId="0" fontId="1" fillId="0" borderId="1" xfId="0" applyFont="1" applyBorder="1"/>
    <xf numFmtId="0" fontId="4" fillId="0" borderId="1" xfId="2" applyFont="1" applyBorder="1"/>
    <xf numFmtId="43" fontId="4" fillId="0" borderId="1" xfId="1" applyFont="1" applyBorder="1"/>
    <xf numFmtId="0" fontId="0" fillId="0" borderId="1" xfId="0" applyBorder="1" applyAlignment="1">
      <alignment horizontal="left" vertical="top"/>
    </xf>
    <xf numFmtId="0" fontId="0" fillId="0" borderId="1" xfId="0" applyBorder="1" applyAlignment="1">
      <alignment horizontal="center" vertical="center"/>
    </xf>
    <xf numFmtId="9" fontId="0" fillId="0" borderId="1" xfId="3" applyFont="1" applyBorder="1" applyAlignment="1">
      <alignment horizontal="center" vertical="center"/>
    </xf>
    <xf numFmtId="0" fontId="1" fillId="0" borderId="1" xfId="0" applyFont="1" applyBorder="1" applyAlignment="1">
      <alignment horizontal="left" vertical="top" wrapText="1"/>
    </xf>
    <xf numFmtId="0" fontId="0" fillId="0" borderId="0" xfId="0" applyAlignment="1">
      <alignment vertical="top" wrapText="1"/>
    </xf>
    <xf numFmtId="0" fontId="0" fillId="0" borderId="4" xfId="0" applyBorder="1" applyAlignment="1">
      <alignment vertical="top" wrapText="1"/>
    </xf>
    <xf numFmtId="0" fontId="0" fillId="0" borderId="0" xfId="0" applyAlignment="1">
      <alignment vertical="top"/>
    </xf>
    <xf numFmtId="0" fontId="6" fillId="0" borderId="0" xfId="0" applyFont="1"/>
    <xf numFmtId="0" fontId="1" fillId="0" borderId="0" xfId="0" applyFont="1" applyAlignment="1">
      <alignment wrapText="1"/>
    </xf>
    <xf numFmtId="0" fontId="1" fillId="2" borderId="1" xfId="0" applyFont="1" applyFill="1" applyBorder="1" applyAlignment="1">
      <alignment horizontal="left" vertical="top" wrapText="1"/>
    </xf>
    <xf numFmtId="3" fontId="0" fillId="0" borderId="1" xfId="0" quotePrefix="1" applyNumberFormat="1" applyBorder="1" applyAlignment="1">
      <alignment horizontal="left" vertical="top"/>
    </xf>
    <xf numFmtId="0" fontId="1" fillId="0" borderId="0" xfId="0" applyFont="1" applyAlignment="1">
      <alignment horizontal="left" vertical="top"/>
    </xf>
    <xf numFmtId="0" fontId="1" fillId="0" borderId="1" xfId="0" applyFont="1" applyBorder="1" applyAlignment="1">
      <alignment horizontal="left" vertical="top"/>
    </xf>
    <xf numFmtId="0" fontId="1" fillId="3" borderId="1" xfId="0" applyFont="1" applyFill="1" applyBorder="1" applyAlignment="1">
      <alignment horizontal="left" vertical="top"/>
    </xf>
    <xf numFmtId="0" fontId="1" fillId="3" borderId="1" xfId="0" applyFont="1" applyFill="1" applyBorder="1" applyAlignment="1">
      <alignment horizontal="left" vertical="top" wrapText="1"/>
    </xf>
    <xf numFmtId="0" fontId="5" fillId="4" borderId="1" xfId="0" applyFont="1" applyFill="1" applyBorder="1" applyAlignment="1">
      <alignment horizontal="left" vertical="top"/>
    </xf>
    <xf numFmtId="3" fontId="0" fillId="0" borderId="1" xfId="0" applyNumberFormat="1" applyBorder="1" applyAlignment="1">
      <alignment horizontal="left" vertical="top"/>
    </xf>
    <xf numFmtId="0" fontId="1" fillId="5" borderId="1" xfId="0" applyFont="1" applyFill="1" applyBorder="1" applyAlignment="1">
      <alignment horizontal="center" vertical="top"/>
    </xf>
    <xf numFmtId="0" fontId="5" fillId="7" borderId="1" xfId="0" applyFont="1" applyFill="1" applyBorder="1" applyAlignment="1">
      <alignment horizontal="left" vertical="top"/>
    </xf>
    <xf numFmtId="0" fontId="5" fillId="8" borderId="1" xfId="0" applyFont="1" applyFill="1" applyBorder="1" applyAlignment="1">
      <alignment horizontal="left" vertical="top"/>
    </xf>
    <xf numFmtId="0" fontId="5" fillId="9" borderId="1" xfId="0" applyFont="1" applyFill="1" applyBorder="1" applyAlignment="1">
      <alignment horizontal="left" vertical="top"/>
    </xf>
    <xf numFmtId="3" fontId="5" fillId="6" borderId="1" xfId="0" applyNumberFormat="1" applyFont="1" applyFill="1" applyBorder="1" applyAlignment="1">
      <alignment horizontal="left" vertical="top"/>
    </xf>
    <xf numFmtId="0" fontId="1" fillId="0" borderId="1" xfId="0" applyFont="1" applyBorder="1" applyAlignment="1">
      <alignment horizontal="center" vertical="center"/>
    </xf>
    <xf numFmtId="0" fontId="0" fillId="0" borderId="1" xfId="0" applyBorder="1" applyAlignment="1">
      <alignment horizontal="center" vertical="center"/>
    </xf>
    <xf numFmtId="9" fontId="0" fillId="0" borderId="1" xfId="3" applyFont="1" applyBorder="1" applyAlignment="1">
      <alignment horizontal="center"/>
    </xf>
    <xf numFmtId="0" fontId="1" fillId="0" borderId="1" xfId="0" applyFont="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 fillId="0" borderId="2" xfId="0" applyFont="1" applyBorder="1" applyAlignment="1">
      <alignment horizontal="center" wrapText="1"/>
    </xf>
    <xf numFmtId="0" fontId="1" fillId="0" borderId="0" xfId="0" applyFont="1" applyAlignment="1">
      <alignment horizontal="center" wrapText="1"/>
    </xf>
    <xf numFmtId="0" fontId="1" fillId="0" borderId="9" xfId="0" applyFont="1" applyBorder="1" applyAlignment="1">
      <alignment horizontal="center" wrapText="1"/>
    </xf>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0" fillId="0" borderId="1" xfId="0" applyBorder="1" applyAlignment="1">
      <alignment horizontal="center"/>
    </xf>
    <xf numFmtId="0" fontId="0" fillId="0" borderId="4" xfId="0" applyBorder="1" applyAlignment="1">
      <alignment horizontal="left" vertical="top" wrapText="1"/>
    </xf>
    <xf numFmtId="0" fontId="0" fillId="0" borderId="7" xfId="0" applyBorder="1" applyAlignment="1">
      <alignment horizontal="left" vertical="top" wrapText="1"/>
    </xf>
  </cellXfs>
  <cellStyles count="4">
    <cellStyle name="Comma" xfId="1" builtinId="3"/>
    <cellStyle name="Normal" xfId="0" builtinId="0"/>
    <cellStyle name="Normal 2" xfId="2" xr:uid="{AE8AAE48-BFC3-462A-B389-BF44339120E7}"/>
    <cellStyle name="Percent" xfId="3" builtinId="5"/>
  </cellStyles>
  <dxfs count="14">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PH"/>
              <a:t>Transportation Preferences by Income Class:</a:t>
            </a:r>
          </a:p>
          <a:p>
            <a:pPr>
              <a:defRPr/>
            </a:pPr>
            <a:r>
              <a:rPr lang="en-PH"/>
              <a:t>Private, Public, and Alternative Modes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'Week - 5'!$I$16</c:f>
              <c:strCache>
                <c:ptCount val="1"/>
                <c:pt idx="0">
                  <c:v>Private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'Week - 5'!$H$17:$H$20</c:f>
              <c:strCache>
                <c:ptCount val="4"/>
                <c:pt idx="0">
                  <c:v>Upper Middle</c:v>
                </c:pt>
                <c:pt idx="1">
                  <c:v>Middle</c:v>
                </c:pt>
                <c:pt idx="2">
                  <c:v>Lower Middle</c:v>
                </c:pt>
                <c:pt idx="3">
                  <c:v>Low Income</c:v>
                </c:pt>
              </c:strCache>
            </c:strRef>
          </c:cat>
          <c:val>
            <c:numRef>
              <c:f>'Week - 5'!$I$17:$I$20</c:f>
              <c:numCache>
                <c:formatCode>General</c:formatCode>
                <c:ptCount val="4"/>
                <c:pt idx="0">
                  <c:v>4</c:v>
                </c:pt>
                <c:pt idx="1">
                  <c:v>6</c:v>
                </c:pt>
                <c:pt idx="2">
                  <c:v>2</c:v>
                </c:pt>
                <c:pt idx="3">
                  <c:v>1</c:v>
                </c:pt>
              </c:numCache>
            </c:numRef>
          </c:val>
          <c:extLst>
            <c:ext xmlns:c16="http://schemas.microsoft.com/office/drawing/2014/chart" uri="{C3380CC4-5D6E-409C-BE32-E72D297353CC}">
              <c16:uniqueId val="{00000000-F0AA-49D2-B610-9487F7742F1C}"/>
            </c:ext>
          </c:extLst>
        </c:ser>
        <c:ser>
          <c:idx val="1"/>
          <c:order val="1"/>
          <c:tx>
            <c:strRef>
              <c:f>'Week - 5'!$J$16</c:f>
              <c:strCache>
                <c:ptCount val="1"/>
                <c:pt idx="0">
                  <c:v>Public</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'Week - 5'!$H$17:$H$20</c:f>
              <c:strCache>
                <c:ptCount val="4"/>
                <c:pt idx="0">
                  <c:v>Upper Middle</c:v>
                </c:pt>
                <c:pt idx="1">
                  <c:v>Middle</c:v>
                </c:pt>
                <c:pt idx="2">
                  <c:v>Lower Middle</c:v>
                </c:pt>
                <c:pt idx="3">
                  <c:v>Low Income</c:v>
                </c:pt>
              </c:strCache>
            </c:strRef>
          </c:cat>
          <c:val>
            <c:numRef>
              <c:f>'Week - 5'!$J$17:$J$20</c:f>
              <c:numCache>
                <c:formatCode>General</c:formatCode>
                <c:ptCount val="4"/>
                <c:pt idx="0">
                  <c:v>3</c:v>
                </c:pt>
                <c:pt idx="1">
                  <c:v>5</c:v>
                </c:pt>
                <c:pt idx="2">
                  <c:v>4</c:v>
                </c:pt>
                <c:pt idx="3">
                  <c:v>1</c:v>
                </c:pt>
              </c:numCache>
            </c:numRef>
          </c:val>
          <c:extLst>
            <c:ext xmlns:c16="http://schemas.microsoft.com/office/drawing/2014/chart" uri="{C3380CC4-5D6E-409C-BE32-E72D297353CC}">
              <c16:uniqueId val="{00000001-F0AA-49D2-B610-9487F7742F1C}"/>
            </c:ext>
          </c:extLst>
        </c:ser>
        <c:ser>
          <c:idx val="2"/>
          <c:order val="2"/>
          <c:tx>
            <c:strRef>
              <c:f>'Week - 5'!$K$16</c:f>
              <c:strCache>
                <c:ptCount val="1"/>
                <c:pt idx="0">
                  <c:v>Alternative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'Week - 5'!$H$17:$H$20</c:f>
              <c:strCache>
                <c:ptCount val="4"/>
                <c:pt idx="0">
                  <c:v>Upper Middle</c:v>
                </c:pt>
                <c:pt idx="1">
                  <c:v>Middle</c:v>
                </c:pt>
                <c:pt idx="2">
                  <c:v>Lower Middle</c:v>
                </c:pt>
                <c:pt idx="3">
                  <c:v>Low Income</c:v>
                </c:pt>
              </c:strCache>
            </c:strRef>
          </c:cat>
          <c:val>
            <c:numRef>
              <c:f>'Week - 5'!$K$17:$K$20</c:f>
              <c:numCache>
                <c:formatCode>General</c:formatCode>
                <c:ptCount val="4"/>
                <c:pt idx="0">
                  <c:v>1</c:v>
                </c:pt>
                <c:pt idx="1">
                  <c:v>3</c:v>
                </c:pt>
                <c:pt idx="2">
                  <c:v>4</c:v>
                </c:pt>
                <c:pt idx="3">
                  <c:v>1</c:v>
                </c:pt>
              </c:numCache>
            </c:numRef>
          </c:val>
          <c:extLst>
            <c:ext xmlns:c16="http://schemas.microsoft.com/office/drawing/2014/chart" uri="{C3380CC4-5D6E-409C-BE32-E72D297353CC}">
              <c16:uniqueId val="{00000002-F0AA-49D2-B610-9487F7742F1C}"/>
            </c:ext>
          </c:extLst>
        </c:ser>
        <c:dLbls>
          <c:showLegendKey val="0"/>
          <c:showVal val="0"/>
          <c:showCatName val="0"/>
          <c:showSerName val="0"/>
          <c:showPercent val="0"/>
          <c:showBubbleSize val="0"/>
        </c:dLbls>
        <c:gapWidth val="100"/>
        <c:overlap val="-24"/>
        <c:axId val="2023655999"/>
        <c:axId val="66131119"/>
      </c:barChart>
      <c:catAx>
        <c:axId val="202365599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131119"/>
        <c:crosses val="autoZero"/>
        <c:auto val="1"/>
        <c:lblAlgn val="ctr"/>
        <c:lblOffset val="100"/>
        <c:noMultiLvlLbl val="0"/>
      </c:catAx>
      <c:valAx>
        <c:axId val="6613111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236559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236220</xdr:colOff>
      <xdr:row>25</xdr:row>
      <xdr:rowOff>145521</xdr:rowOff>
    </xdr:to>
    <xdr:graphicFrame macro="">
      <xdr:nvGraphicFramePr>
        <xdr:cNvPr id="2" name="Chart 1">
          <a:extLst>
            <a:ext uri="{FF2B5EF4-FFF2-40B4-BE49-F238E27FC236}">
              <a16:creationId xmlns:a16="http://schemas.microsoft.com/office/drawing/2014/main" id="{F415C691-91A1-427E-B95D-4BF688DDBC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9BA02-03D2-48FC-ABAE-DA70D57E595F}">
  <dimension ref="A1:I38"/>
  <sheetViews>
    <sheetView workbookViewId="0">
      <selection activeCell="B4" sqref="B4:B29"/>
    </sheetView>
  </sheetViews>
  <sheetFormatPr defaultRowHeight="14.4" x14ac:dyDescent="0.3"/>
  <cols>
    <col min="1" max="1" width="3" bestFit="1" customWidth="1"/>
    <col min="2" max="2" width="14.33203125" customWidth="1"/>
    <col min="3" max="3" width="13.44140625" customWidth="1"/>
    <col min="4" max="4" width="15.6640625" customWidth="1"/>
    <col min="5" max="5" width="16.77734375" customWidth="1"/>
    <col min="6" max="6" width="19.109375" customWidth="1"/>
    <col min="7" max="7" width="27.77734375" customWidth="1"/>
    <col min="8" max="8" width="22.6640625" customWidth="1"/>
    <col min="9" max="9" width="53" customWidth="1"/>
  </cols>
  <sheetData>
    <row r="1" spans="1:9" x14ac:dyDescent="0.3">
      <c r="A1" s="1" t="s">
        <v>0</v>
      </c>
      <c r="C1" t="s">
        <v>1</v>
      </c>
    </row>
    <row r="3" spans="1:9" ht="28.8" x14ac:dyDescent="0.3">
      <c r="A3" s="29" t="s">
        <v>2</v>
      </c>
      <c r="B3" s="29"/>
      <c r="C3" s="2" t="s">
        <v>3</v>
      </c>
      <c r="D3" s="2" t="s">
        <v>4</v>
      </c>
      <c r="E3" s="2" t="s">
        <v>5</v>
      </c>
      <c r="F3" s="2" t="s">
        <v>6</v>
      </c>
      <c r="G3" s="2" t="s">
        <v>7</v>
      </c>
      <c r="H3" s="2" t="s">
        <v>8</v>
      </c>
      <c r="I3" s="2" t="s">
        <v>9</v>
      </c>
    </row>
    <row r="4" spans="1:9" x14ac:dyDescent="0.3">
      <c r="A4" s="3">
        <f>ROW(A1)</f>
        <v>1</v>
      </c>
      <c r="B4" s="3"/>
      <c r="C4" s="3"/>
      <c r="D4" s="3"/>
      <c r="E4" s="3"/>
      <c r="F4" s="3"/>
      <c r="G4" s="3"/>
      <c r="H4" s="3"/>
      <c r="I4" s="3"/>
    </row>
    <row r="5" spans="1:9" x14ac:dyDescent="0.3">
      <c r="A5" s="3">
        <f t="shared" ref="A5:A38" si="0">ROW(A2)</f>
        <v>2</v>
      </c>
      <c r="B5" s="3"/>
      <c r="C5" s="3"/>
      <c r="D5" s="3"/>
      <c r="E5" s="3"/>
      <c r="F5" s="3"/>
      <c r="G5" s="3"/>
      <c r="H5" s="3"/>
      <c r="I5" s="3"/>
    </row>
    <row r="6" spans="1:9" x14ac:dyDescent="0.3">
      <c r="A6" s="3">
        <f t="shared" si="0"/>
        <v>3</v>
      </c>
      <c r="B6" s="3"/>
      <c r="C6" s="4"/>
      <c r="D6" s="3"/>
      <c r="E6" s="3"/>
      <c r="F6" s="3"/>
      <c r="G6" s="3"/>
      <c r="H6" s="3"/>
      <c r="I6" s="3"/>
    </row>
    <row r="7" spans="1:9" x14ac:dyDescent="0.3">
      <c r="A7" s="3">
        <f t="shared" si="0"/>
        <v>4</v>
      </c>
      <c r="B7" s="3"/>
      <c r="C7" s="3"/>
      <c r="D7" s="3"/>
      <c r="E7" s="3"/>
      <c r="F7" s="3"/>
      <c r="G7" s="3"/>
      <c r="H7" s="3"/>
      <c r="I7" s="3"/>
    </row>
    <row r="8" spans="1:9" x14ac:dyDescent="0.3">
      <c r="A8" s="3">
        <f t="shared" si="0"/>
        <v>5</v>
      </c>
      <c r="B8" s="3"/>
      <c r="C8" s="3"/>
      <c r="D8" s="3"/>
      <c r="E8" s="3"/>
      <c r="F8" s="3"/>
      <c r="G8" s="3"/>
      <c r="H8" s="3"/>
      <c r="I8" s="3"/>
    </row>
    <row r="9" spans="1:9" x14ac:dyDescent="0.3">
      <c r="A9" s="3">
        <f t="shared" si="0"/>
        <v>6</v>
      </c>
      <c r="B9" s="3"/>
      <c r="C9" s="3"/>
      <c r="D9" s="3"/>
      <c r="E9" s="3"/>
      <c r="F9" s="3"/>
      <c r="G9" s="3"/>
      <c r="H9" s="3"/>
      <c r="I9" s="3"/>
    </row>
    <row r="10" spans="1:9" x14ac:dyDescent="0.3">
      <c r="A10" s="3">
        <f t="shared" si="0"/>
        <v>7</v>
      </c>
      <c r="B10" s="3"/>
      <c r="C10" s="3"/>
      <c r="D10" s="3"/>
      <c r="E10" s="3"/>
      <c r="F10" s="3"/>
      <c r="G10" s="3"/>
      <c r="H10" s="3"/>
      <c r="I10" s="3"/>
    </row>
    <row r="11" spans="1:9" x14ac:dyDescent="0.3">
      <c r="A11" s="3">
        <f t="shared" si="0"/>
        <v>8</v>
      </c>
      <c r="B11" s="3"/>
      <c r="C11" s="4"/>
      <c r="D11" s="3"/>
      <c r="E11" s="3"/>
      <c r="F11" s="3"/>
      <c r="G11" s="3"/>
      <c r="H11" s="3"/>
      <c r="I11" s="3"/>
    </row>
    <row r="12" spans="1:9" x14ac:dyDescent="0.3">
      <c r="A12" s="3">
        <f t="shared" si="0"/>
        <v>9</v>
      </c>
      <c r="B12" s="3"/>
      <c r="C12" s="3"/>
      <c r="D12" s="3"/>
      <c r="E12" s="3"/>
      <c r="F12" s="3"/>
      <c r="G12" s="3"/>
      <c r="H12" s="3"/>
      <c r="I12" s="3"/>
    </row>
    <row r="13" spans="1:9" x14ac:dyDescent="0.3">
      <c r="A13" s="3">
        <f t="shared" si="0"/>
        <v>10</v>
      </c>
      <c r="B13" s="3"/>
      <c r="C13" s="3"/>
      <c r="D13" s="3"/>
      <c r="E13" s="3"/>
      <c r="F13" s="3"/>
      <c r="G13" s="3"/>
      <c r="H13" s="3"/>
      <c r="I13" s="3"/>
    </row>
    <row r="14" spans="1:9" x14ac:dyDescent="0.3">
      <c r="A14" s="3">
        <f t="shared" si="0"/>
        <v>11</v>
      </c>
      <c r="B14" s="3"/>
      <c r="C14" s="3"/>
      <c r="D14" s="3"/>
      <c r="E14" s="3"/>
      <c r="F14" s="3"/>
      <c r="G14" s="3"/>
      <c r="H14" s="3"/>
      <c r="I14" s="3"/>
    </row>
    <row r="15" spans="1:9" x14ac:dyDescent="0.3">
      <c r="A15" s="3">
        <f t="shared" si="0"/>
        <v>12</v>
      </c>
      <c r="B15" s="3"/>
      <c r="C15" s="3"/>
      <c r="D15" s="3"/>
      <c r="E15" s="3"/>
      <c r="F15" s="3"/>
      <c r="G15" s="3"/>
      <c r="H15" s="3"/>
      <c r="I15" s="3"/>
    </row>
    <row r="16" spans="1:9" x14ac:dyDescent="0.3">
      <c r="A16" s="3">
        <f t="shared" si="0"/>
        <v>13</v>
      </c>
      <c r="B16" s="3"/>
      <c r="C16" s="4"/>
      <c r="D16" s="3"/>
      <c r="E16" s="3"/>
      <c r="F16" s="3"/>
      <c r="G16" s="3"/>
      <c r="H16" s="3"/>
      <c r="I16" s="3"/>
    </row>
    <row r="17" spans="1:9" x14ac:dyDescent="0.3">
      <c r="A17" s="3">
        <f t="shared" si="0"/>
        <v>14</v>
      </c>
      <c r="B17" s="3"/>
      <c r="C17" s="3"/>
      <c r="D17" s="3"/>
      <c r="E17" s="3"/>
      <c r="F17" s="3"/>
      <c r="G17" s="3"/>
      <c r="H17" s="3"/>
      <c r="I17" s="3"/>
    </row>
    <row r="18" spans="1:9" x14ac:dyDescent="0.3">
      <c r="A18" s="3">
        <f t="shared" si="0"/>
        <v>15</v>
      </c>
      <c r="B18" s="3"/>
      <c r="C18" s="3"/>
      <c r="D18" s="3"/>
      <c r="E18" s="3"/>
      <c r="F18" s="3"/>
      <c r="G18" s="3"/>
      <c r="H18" s="3"/>
      <c r="I18" s="3"/>
    </row>
    <row r="19" spans="1:9" x14ac:dyDescent="0.3">
      <c r="A19" s="3">
        <f t="shared" si="0"/>
        <v>16</v>
      </c>
      <c r="B19" s="3"/>
      <c r="C19" s="3"/>
      <c r="D19" s="3"/>
      <c r="E19" s="3"/>
      <c r="F19" s="3"/>
      <c r="G19" s="3"/>
      <c r="H19" s="3"/>
      <c r="I19" s="3"/>
    </row>
    <row r="20" spans="1:9" x14ac:dyDescent="0.3">
      <c r="A20" s="3">
        <f t="shared" si="0"/>
        <v>17</v>
      </c>
      <c r="B20" s="3"/>
      <c r="C20" s="3"/>
      <c r="D20" s="3"/>
      <c r="E20" s="3"/>
      <c r="F20" s="3"/>
      <c r="G20" s="3"/>
      <c r="H20" s="3"/>
      <c r="I20" s="3"/>
    </row>
    <row r="21" spans="1:9" x14ac:dyDescent="0.3">
      <c r="A21" s="3">
        <f t="shared" si="0"/>
        <v>18</v>
      </c>
      <c r="B21" s="3"/>
      <c r="C21" s="3"/>
      <c r="D21" s="3"/>
      <c r="E21" s="3"/>
      <c r="F21" s="3"/>
      <c r="G21" s="3"/>
      <c r="H21" s="3"/>
      <c r="I21" s="3"/>
    </row>
    <row r="22" spans="1:9" x14ac:dyDescent="0.3">
      <c r="A22" s="3">
        <f t="shared" si="0"/>
        <v>19</v>
      </c>
      <c r="B22" s="3"/>
      <c r="C22" s="3"/>
      <c r="D22" s="3"/>
      <c r="E22" s="3"/>
      <c r="F22" s="3"/>
      <c r="G22" s="3"/>
      <c r="H22" s="3"/>
      <c r="I22" s="3"/>
    </row>
    <row r="23" spans="1:9" x14ac:dyDescent="0.3">
      <c r="A23" s="3">
        <f t="shared" si="0"/>
        <v>20</v>
      </c>
      <c r="B23" s="3"/>
      <c r="C23" s="3"/>
      <c r="D23" s="3"/>
      <c r="E23" s="3"/>
      <c r="F23" s="3"/>
      <c r="G23" s="3"/>
      <c r="H23" s="3"/>
      <c r="I23" s="3"/>
    </row>
    <row r="24" spans="1:9" x14ac:dyDescent="0.3">
      <c r="A24" s="3">
        <f t="shared" si="0"/>
        <v>21</v>
      </c>
      <c r="B24" s="3"/>
      <c r="C24" s="3"/>
      <c r="D24" s="3"/>
      <c r="E24" s="3"/>
      <c r="F24" s="3"/>
      <c r="G24" s="3"/>
      <c r="H24" s="3"/>
      <c r="I24" s="3"/>
    </row>
    <row r="25" spans="1:9" x14ac:dyDescent="0.3">
      <c r="A25" s="3">
        <f t="shared" si="0"/>
        <v>22</v>
      </c>
      <c r="B25" s="3"/>
      <c r="C25" s="3"/>
      <c r="D25" s="3"/>
      <c r="E25" s="3"/>
      <c r="F25" s="3"/>
      <c r="G25" s="3"/>
      <c r="H25" s="3"/>
      <c r="I25" s="3"/>
    </row>
    <row r="26" spans="1:9" x14ac:dyDescent="0.3">
      <c r="A26" s="3">
        <f t="shared" si="0"/>
        <v>23</v>
      </c>
      <c r="B26" s="3"/>
      <c r="C26" s="3"/>
      <c r="D26" s="3"/>
      <c r="E26" s="3"/>
      <c r="F26" s="3"/>
      <c r="G26" s="3"/>
      <c r="H26" s="3"/>
      <c r="I26" s="3"/>
    </row>
    <row r="27" spans="1:9" x14ac:dyDescent="0.3">
      <c r="A27" s="3">
        <f t="shared" si="0"/>
        <v>24</v>
      </c>
      <c r="B27" s="3"/>
      <c r="C27" s="3"/>
      <c r="D27" s="3"/>
      <c r="E27" s="3"/>
      <c r="F27" s="3"/>
      <c r="G27" s="3"/>
      <c r="H27" s="3"/>
      <c r="I27" s="3"/>
    </row>
    <row r="28" spans="1:9" x14ac:dyDescent="0.3">
      <c r="A28" s="3">
        <f t="shared" si="0"/>
        <v>25</v>
      </c>
      <c r="B28" s="3"/>
      <c r="C28" s="3"/>
      <c r="D28" s="3"/>
      <c r="E28" s="3"/>
      <c r="F28" s="3"/>
      <c r="G28" s="3"/>
      <c r="H28" s="3"/>
      <c r="I28" s="3"/>
    </row>
    <row r="29" spans="1:9" x14ac:dyDescent="0.3">
      <c r="A29" s="3">
        <f t="shared" si="0"/>
        <v>26</v>
      </c>
      <c r="B29" s="3"/>
      <c r="C29" s="3"/>
      <c r="D29" s="3"/>
      <c r="E29" s="3"/>
      <c r="F29" s="3"/>
      <c r="G29" s="3"/>
      <c r="H29" s="3"/>
      <c r="I29" s="3"/>
    </row>
    <row r="30" spans="1:9" x14ac:dyDescent="0.3">
      <c r="A30" s="3">
        <f t="shared" si="0"/>
        <v>27</v>
      </c>
      <c r="B30" s="3"/>
      <c r="C30" s="3"/>
      <c r="D30" s="3"/>
      <c r="E30" s="3"/>
      <c r="F30" s="3"/>
      <c r="G30" s="3"/>
      <c r="H30" s="3"/>
      <c r="I30" s="3"/>
    </row>
    <row r="31" spans="1:9" x14ac:dyDescent="0.3">
      <c r="A31" s="3">
        <f t="shared" si="0"/>
        <v>28</v>
      </c>
      <c r="B31" s="3"/>
      <c r="C31" s="3"/>
      <c r="D31" s="3"/>
      <c r="E31" s="3"/>
      <c r="F31" s="3"/>
      <c r="G31" s="3"/>
      <c r="H31" s="3"/>
      <c r="I31" s="3"/>
    </row>
    <row r="32" spans="1:9" x14ac:dyDescent="0.3">
      <c r="A32" s="3">
        <f t="shared" si="0"/>
        <v>29</v>
      </c>
      <c r="B32" s="3"/>
      <c r="C32" s="3"/>
      <c r="D32" s="3"/>
      <c r="E32" s="3"/>
      <c r="F32" s="3"/>
      <c r="G32" s="3"/>
      <c r="H32" s="3"/>
      <c r="I32" s="3"/>
    </row>
    <row r="33" spans="1:9" x14ac:dyDescent="0.3">
      <c r="A33" s="3">
        <f t="shared" si="0"/>
        <v>30</v>
      </c>
      <c r="B33" s="3"/>
      <c r="C33" s="3"/>
      <c r="D33" s="3"/>
      <c r="E33" s="3"/>
      <c r="F33" s="3"/>
      <c r="G33" s="3"/>
      <c r="H33" s="3"/>
      <c r="I33" s="3"/>
    </row>
    <row r="34" spans="1:9" x14ac:dyDescent="0.3">
      <c r="A34" s="3">
        <f t="shared" si="0"/>
        <v>31</v>
      </c>
      <c r="B34" s="3"/>
      <c r="C34" s="3"/>
      <c r="D34" s="3"/>
      <c r="E34" s="3"/>
      <c r="F34" s="3"/>
      <c r="G34" s="3"/>
      <c r="H34" s="3"/>
      <c r="I34" s="3"/>
    </row>
    <row r="35" spans="1:9" x14ac:dyDescent="0.3">
      <c r="A35" s="3">
        <f t="shared" si="0"/>
        <v>32</v>
      </c>
      <c r="B35" s="3"/>
      <c r="C35" s="3"/>
      <c r="D35" s="3"/>
      <c r="E35" s="3"/>
      <c r="F35" s="3"/>
      <c r="G35" s="3"/>
      <c r="H35" s="3"/>
      <c r="I35" s="3"/>
    </row>
    <row r="36" spans="1:9" x14ac:dyDescent="0.3">
      <c r="A36" s="3">
        <f t="shared" si="0"/>
        <v>33</v>
      </c>
      <c r="B36" s="3"/>
      <c r="C36" s="3"/>
      <c r="D36" s="3"/>
      <c r="E36" s="3"/>
      <c r="F36" s="3"/>
      <c r="G36" s="3"/>
      <c r="H36" s="3"/>
      <c r="I36" s="3"/>
    </row>
    <row r="37" spans="1:9" x14ac:dyDescent="0.3">
      <c r="A37" s="3">
        <f t="shared" si="0"/>
        <v>34</v>
      </c>
      <c r="B37" s="3"/>
      <c r="C37" s="3"/>
      <c r="D37" s="3"/>
      <c r="E37" s="3"/>
      <c r="F37" s="3"/>
      <c r="G37" s="3"/>
      <c r="H37" s="3"/>
      <c r="I37" s="3"/>
    </row>
    <row r="38" spans="1:9" x14ac:dyDescent="0.3">
      <c r="A38" s="3">
        <f t="shared" si="0"/>
        <v>35</v>
      </c>
      <c r="B38" s="3"/>
      <c r="C38" s="3"/>
      <c r="D38" s="3"/>
      <c r="E38" s="3"/>
      <c r="F38" s="3"/>
      <c r="G38" s="3"/>
      <c r="H38" s="3"/>
      <c r="I38" s="3"/>
    </row>
  </sheetData>
  <mergeCells count="1">
    <mergeCell ref="A3:B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0A7C0-4767-4C92-82DE-4A6208F8A904}">
  <dimension ref="A1:K38"/>
  <sheetViews>
    <sheetView topLeftCell="B1" workbookViewId="0">
      <selection activeCell="C19" sqref="C19"/>
    </sheetView>
  </sheetViews>
  <sheetFormatPr defaultRowHeight="14.4" x14ac:dyDescent="0.3"/>
  <cols>
    <col min="1" max="1" width="3" bestFit="1" customWidth="1"/>
    <col min="2" max="2" width="14.33203125" customWidth="1"/>
    <col min="3" max="3" width="16.6640625" customWidth="1"/>
    <col min="4" max="4" width="12.77734375" customWidth="1"/>
    <col min="5" max="6" width="18.5546875" bestFit="1" customWidth="1"/>
    <col min="7" max="7" width="15.6640625" customWidth="1"/>
    <col min="8" max="8" width="18.5546875" bestFit="1" customWidth="1"/>
    <col min="9" max="9" width="26.88671875" bestFit="1" customWidth="1"/>
    <col min="10" max="10" width="36.21875" bestFit="1" customWidth="1"/>
    <col min="11" max="11" width="26.109375" customWidth="1"/>
  </cols>
  <sheetData>
    <row r="1" spans="1:11" x14ac:dyDescent="0.3">
      <c r="A1" s="1" t="s">
        <v>0</v>
      </c>
      <c r="C1" t="s">
        <v>1</v>
      </c>
    </row>
    <row r="3" spans="1:11" ht="57.6" x14ac:dyDescent="0.3">
      <c r="A3" s="29" t="s">
        <v>2</v>
      </c>
      <c r="B3" s="29"/>
      <c r="C3" s="2" t="s">
        <v>71</v>
      </c>
      <c r="D3" s="2" t="s">
        <v>4</v>
      </c>
      <c r="E3" s="2" t="s">
        <v>5</v>
      </c>
      <c r="F3" s="2" t="s">
        <v>6</v>
      </c>
      <c r="G3" s="2" t="s">
        <v>7</v>
      </c>
      <c r="H3" s="2" t="s">
        <v>8</v>
      </c>
      <c r="I3" s="2" t="s">
        <v>58</v>
      </c>
      <c r="J3" s="2" t="s">
        <v>57</v>
      </c>
      <c r="K3" s="2" t="s">
        <v>9</v>
      </c>
    </row>
    <row r="4" spans="1:11" x14ac:dyDescent="0.3">
      <c r="A4" s="3">
        <f>ROW(A1)</f>
        <v>1</v>
      </c>
      <c r="B4" s="5" t="s">
        <v>17</v>
      </c>
      <c r="C4" s="6">
        <v>18543.36</v>
      </c>
      <c r="D4" s="5" t="s">
        <v>14</v>
      </c>
      <c r="E4" s="5" t="s">
        <v>20</v>
      </c>
      <c r="F4" s="5" t="s">
        <v>20</v>
      </c>
      <c r="G4" s="5" t="s">
        <v>22</v>
      </c>
      <c r="H4" s="5" t="s">
        <v>70</v>
      </c>
      <c r="I4" s="5" t="s">
        <v>68</v>
      </c>
      <c r="J4" s="5" t="s">
        <v>69</v>
      </c>
      <c r="K4" s="5" t="s">
        <v>19</v>
      </c>
    </row>
    <row r="5" spans="1:11" x14ac:dyDescent="0.3">
      <c r="A5" s="3">
        <f t="shared" ref="A5:A38" si="0">ROW(A2)</f>
        <v>2</v>
      </c>
      <c r="B5" s="5" t="s">
        <v>21</v>
      </c>
      <c r="C5" s="6">
        <v>34967.589999999997</v>
      </c>
      <c r="D5" s="5" t="s">
        <v>11</v>
      </c>
      <c r="E5" s="5" t="s">
        <v>70</v>
      </c>
      <c r="F5" s="5" t="s">
        <v>70</v>
      </c>
      <c r="G5" s="5" t="s">
        <v>22</v>
      </c>
      <c r="H5" s="5" t="s">
        <v>18</v>
      </c>
      <c r="I5" s="5" t="s">
        <v>61</v>
      </c>
      <c r="J5" s="5" t="s">
        <v>62</v>
      </c>
      <c r="K5" s="5" t="s">
        <v>19</v>
      </c>
    </row>
    <row r="6" spans="1:11" x14ac:dyDescent="0.3">
      <c r="A6" s="3">
        <f t="shared" si="0"/>
        <v>3</v>
      </c>
      <c r="B6" s="5" t="s">
        <v>24</v>
      </c>
      <c r="C6" s="6">
        <v>71173.94</v>
      </c>
      <c r="D6" s="5" t="s">
        <v>13</v>
      </c>
      <c r="E6" s="5" t="s">
        <v>70</v>
      </c>
      <c r="F6" s="5" t="s">
        <v>20</v>
      </c>
      <c r="G6" s="5" t="s">
        <v>19</v>
      </c>
      <c r="H6" s="5" t="s">
        <v>20</v>
      </c>
      <c r="I6" s="5" t="s">
        <v>61</v>
      </c>
      <c r="J6" s="5" t="s">
        <v>64</v>
      </c>
      <c r="K6" s="5" t="s">
        <v>22</v>
      </c>
    </row>
    <row r="7" spans="1:11" x14ac:dyDescent="0.3">
      <c r="A7" s="3">
        <f t="shared" si="0"/>
        <v>4</v>
      </c>
      <c r="B7" s="5" t="s">
        <v>25</v>
      </c>
      <c r="C7" s="6">
        <v>17729.830000000002</v>
      </c>
      <c r="D7" s="5" t="s">
        <v>15</v>
      </c>
      <c r="E7" s="5" t="s">
        <v>23</v>
      </c>
      <c r="F7" s="5" t="s">
        <v>18</v>
      </c>
      <c r="G7" s="5" t="s">
        <v>22</v>
      </c>
      <c r="H7" s="5" t="s">
        <v>23</v>
      </c>
      <c r="I7" s="5" t="s">
        <v>68</v>
      </c>
      <c r="J7" s="5" t="s">
        <v>69</v>
      </c>
      <c r="K7" s="5" t="s">
        <v>19</v>
      </c>
    </row>
    <row r="8" spans="1:11" x14ac:dyDescent="0.3">
      <c r="A8" s="3">
        <f t="shared" si="0"/>
        <v>5</v>
      </c>
      <c r="B8" s="5" t="s">
        <v>26</v>
      </c>
      <c r="C8" s="6">
        <v>79879.63</v>
      </c>
      <c r="D8" s="5" t="s">
        <v>12</v>
      </c>
      <c r="E8" s="5" t="s">
        <v>20</v>
      </c>
      <c r="F8" s="5" t="s">
        <v>20</v>
      </c>
      <c r="G8" s="5" t="s">
        <v>22</v>
      </c>
      <c r="H8" s="5" t="s">
        <v>18</v>
      </c>
      <c r="I8" s="5" t="s">
        <v>59</v>
      </c>
      <c r="J8" s="5" t="s">
        <v>62</v>
      </c>
      <c r="K8" s="5" t="s">
        <v>19</v>
      </c>
    </row>
    <row r="9" spans="1:11" x14ac:dyDescent="0.3">
      <c r="A9" s="3">
        <f t="shared" si="0"/>
        <v>6</v>
      </c>
      <c r="B9" s="5" t="s">
        <v>27</v>
      </c>
      <c r="C9" s="6">
        <v>56140.35</v>
      </c>
      <c r="D9" s="5" t="s">
        <v>15</v>
      </c>
      <c r="E9" s="5" t="s">
        <v>20</v>
      </c>
      <c r="F9" s="5" t="s">
        <v>20</v>
      </c>
      <c r="G9" s="5" t="s">
        <v>19</v>
      </c>
      <c r="H9" s="5" t="s">
        <v>20</v>
      </c>
      <c r="I9" s="5" t="s">
        <v>67</v>
      </c>
      <c r="J9" s="5" t="s">
        <v>62</v>
      </c>
      <c r="K9" s="5" t="s">
        <v>22</v>
      </c>
    </row>
    <row r="10" spans="1:11" x14ac:dyDescent="0.3">
      <c r="A10" s="3">
        <f t="shared" si="0"/>
        <v>7</v>
      </c>
      <c r="B10" s="5" t="s">
        <v>28</v>
      </c>
      <c r="C10" s="6">
        <v>47901.120000000003</v>
      </c>
      <c r="D10" s="5" t="s">
        <v>10</v>
      </c>
      <c r="E10" s="5" t="s">
        <v>18</v>
      </c>
      <c r="F10" s="5" t="s">
        <v>18</v>
      </c>
      <c r="G10" s="5" t="s">
        <v>22</v>
      </c>
      <c r="H10" s="5" t="s">
        <v>70</v>
      </c>
      <c r="I10" s="5" t="s">
        <v>68</v>
      </c>
      <c r="J10" s="5" t="s">
        <v>62</v>
      </c>
      <c r="K10" s="5" t="s">
        <v>22</v>
      </c>
    </row>
    <row r="11" spans="1:11" x14ac:dyDescent="0.3">
      <c r="A11" s="3">
        <f t="shared" si="0"/>
        <v>8</v>
      </c>
      <c r="B11" s="5" t="s">
        <v>29</v>
      </c>
      <c r="C11" s="6">
        <v>27604.83</v>
      </c>
      <c r="D11" s="5" t="s">
        <v>10</v>
      </c>
      <c r="E11" s="5" t="s">
        <v>23</v>
      </c>
      <c r="F11" s="5" t="s">
        <v>70</v>
      </c>
      <c r="G11" s="5" t="s">
        <v>22</v>
      </c>
      <c r="H11" s="5" t="s">
        <v>70</v>
      </c>
      <c r="I11" s="5" t="s">
        <v>65</v>
      </c>
      <c r="J11" s="5" t="s">
        <v>69</v>
      </c>
      <c r="K11" s="5" t="s">
        <v>22</v>
      </c>
    </row>
    <row r="12" spans="1:11" x14ac:dyDescent="0.3">
      <c r="A12" s="3">
        <f t="shared" si="0"/>
        <v>9</v>
      </c>
      <c r="B12" s="5" t="s">
        <v>30</v>
      </c>
      <c r="C12" s="6">
        <v>58706.47</v>
      </c>
      <c r="D12" s="5" t="s">
        <v>11</v>
      </c>
      <c r="E12" s="5" t="s">
        <v>20</v>
      </c>
      <c r="F12" s="5" t="s">
        <v>18</v>
      </c>
      <c r="G12" s="5" t="s">
        <v>19</v>
      </c>
      <c r="H12" s="5" t="s">
        <v>20</v>
      </c>
      <c r="I12" s="5" t="s">
        <v>61</v>
      </c>
      <c r="J12" s="5" t="s">
        <v>64</v>
      </c>
      <c r="K12" s="5" t="s">
        <v>22</v>
      </c>
    </row>
    <row r="13" spans="1:11" x14ac:dyDescent="0.3">
      <c r="A13" s="3">
        <f t="shared" si="0"/>
        <v>10</v>
      </c>
      <c r="B13" s="5" t="s">
        <v>31</v>
      </c>
      <c r="C13" s="6">
        <v>76265.73</v>
      </c>
      <c r="D13" s="5" t="s">
        <v>16</v>
      </c>
      <c r="E13" s="5" t="s">
        <v>70</v>
      </c>
      <c r="F13" s="5" t="s">
        <v>18</v>
      </c>
      <c r="G13" s="5" t="s">
        <v>19</v>
      </c>
      <c r="H13" s="5" t="s">
        <v>20</v>
      </c>
      <c r="I13" s="5" t="s">
        <v>67</v>
      </c>
      <c r="J13" s="5" t="s">
        <v>60</v>
      </c>
      <c r="K13" s="5" t="s">
        <v>19</v>
      </c>
    </row>
    <row r="14" spans="1:11" x14ac:dyDescent="0.3">
      <c r="A14" s="3">
        <f t="shared" si="0"/>
        <v>11</v>
      </c>
      <c r="B14" s="5" t="s">
        <v>32</v>
      </c>
      <c r="C14" s="6">
        <v>27592.66</v>
      </c>
      <c r="D14" s="5" t="s">
        <v>12</v>
      </c>
      <c r="E14" s="5" t="s">
        <v>20</v>
      </c>
      <c r="F14" s="5" t="s">
        <v>18</v>
      </c>
      <c r="G14" s="5" t="s">
        <v>19</v>
      </c>
      <c r="H14" s="5" t="s">
        <v>20</v>
      </c>
      <c r="I14" s="5" t="s">
        <v>61</v>
      </c>
      <c r="J14" s="5" t="s">
        <v>66</v>
      </c>
      <c r="K14" s="5" t="s">
        <v>19</v>
      </c>
    </row>
    <row r="15" spans="1:11" x14ac:dyDescent="0.3">
      <c r="A15" s="3">
        <f t="shared" si="0"/>
        <v>12</v>
      </c>
      <c r="B15" s="5" t="s">
        <v>33</v>
      </c>
      <c r="C15" s="6">
        <v>78798.78</v>
      </c>
      <c r="D15" s="5" t="s">
        <v>72</v>
      </c>
      <c r="E15" s="5" t="s">
        <v>20</v>
      </c>
      <c r="F15" s="5" t="s">
        <v>18</v>
      </c>
      <c r="G15" s="5" t="s">
        <v>19</v>
      </c>
      <c r="H15" s="5" t="s">
        <v>20</v>
      </c>
      <c r="I15" s="5" t="s">
        <v>61</v>
      </c>
      <c r="J15" s="5" t="s">
        <v>64</v>
      </c>
      <c r="K15" s="5" t="s">
        <v>19</v>
      </c>
    </row>
    <row r="16" spans="1:11" x14ac:dyDescent="0.3">
      <c r="A16" s="3">
        <f t="shared" si="0"/>
        <v>13</v>
      </c>
      <c r="B16" s="5" t="s">
        <v>34</v>
      </c>
      <c r="C16" s="6">
        <v>36773.050000000003</v>
      </c>
      <c r="D16" s="5" t="s">
        <v>12</v>
      </c>
      <c r="E16" s="5" t="s">
        <v>20</v>
      </c>
      <c r="F16" s="5" t="s">
        <v>18</v>
      </c>
      <c r="G16" s="5" t="s">
        <v>19</v>
      </c>
      <c r="H16" s="5" t="s">
        <v>20</v>
      </c>
      <c r="I16" s="5" t="s">
        <v>68</v>
      </c>
      <c r="J16" s="5" t="s">
        <v>66</v>
      </c>
      <c r="K16" s="5" t="s">
        <v>19</v>
      </c>
    </row>
    <row r="17" spans="1:11" x14ac:dyDescent="0.3">
      <c r="A17" s="3">
        <f t="shared" si="0"/>
        <v>14</v>
      </c>
      <c r="B17" s="5" t="s">
        <v>35</v>
      </c>
      <c r="C17" s="6">
        <v>59942.51</v>
      </c>
      <c r="D17" s="5" t="s">
        <v>11</v>
      </c>
      <c r="E17" s="5" t="s">
        <v>70</v>
      </c>
      <c r="F17" s="5" t="s">
        <v>20</v>
      </c>
      <c r="G17" s="5" t="s">
        <v>19</v>
      </c>
      <c r="H17" s="5" t="s">
        <v>20</v>
      </c>
      <c r="I17" s="5" t="s">
        <v>61</v>
      </c>
      <c r="J17" s="5" t="s">
        <v>64</v>
      </c>
      <c r="K17" s="5" t="s">
        <v>19</v>
      </c>
    </row>
    <row r="18" spans="1:11" x14ac:dyDescent="0.3">
      <c r="A18" s="3">
        <f t="shared" si="0"/>
        <v>15</v>
      </c>
      <c r="B18" s="5" t="s">
        <v>36</v>
      </c>
      <c r="C18" s="6">
        <v>45842.93</v>
      </c>
      <c r="D18" s="5" t="s">
        <v>10</v>
      </c>
      <c r="E18" s="5" t="s">
        <v>18</v>
      </c>
      <c r="F18" s="5" t="s">
        <v>18</v>
      </c>
      <c r="G18" s="5" t="s">
        <v>22</v>
      </c>
      <c r="H18" s="5" t="s">
        <v>18</v>
      </c>
      <c r="I18" s="5" t="s">
        <v>63</v>
      </c>
      <c r="J18" s="5" t="s">
        <v>60</v>
      </c>
      <c r="K18" s="5" t="s">
        <v>19</v>
      </c>
    </row>
    <row r="19" spans="1:11" x14ac:dyDescent="0.3">
      <c r="A19" s="3">
        <f t="shared" si="0"/>
        <v>16</v>
      </c>
      <c r="B19" s="5" t="s">
        <v>37</v>
      </c>
      <c r="C19" s="6">
        <v>68830.740000000005</v>
      </c>
      <c r="D19" s="5" t="s">
        <v>13</v>
      </c>
      <c r="E19" s="5" t="s">
        <v>18</v>
      </c>
      <c r="F19" s="5" t="s">
        <v>20</v>
      </c>
      <c r="G19" s="5" t="s">
        <v>22</v>
      </c>
      <c r="H19" s="5" t="s">
        <v>23</v>
      </c>
      <c r="I19" s="5" t="s">
        <v>61</v>
      </c>
      <c r="J19" s="5" t="s">
        <v>64</v>
      </c>
      <c r="K19" s="5" t="s">
        <v>22</v>
      </c>
    </row>
    <row r="20" spans="1:11" x14ac:dyDescent="0.3">
      <c r="A20" s="3">
        <f t="shared" si="0"/>
        <v>17</v>
      </c>
      <c r="B20" s="5" t="s">
        <v>38</v>
      </c>
      <c r="C20" s="6">
        <v>47259.12</v>
      </c>
      <c r="D20" s="5" t="s">
        <v>15</v>
      </c>
      <c r="E20" s="5" t="s">
        <v>20</v>
      </c>
      <c r="F20" s="5" t="s">
        <v>23</v>
      </c>
      <c r="G20" s="5" t="s">
        <v>19</v>
      </c>
      <c r="H20" s="5" t="s">
        <v>20</v>
      </c>
      <c r="I20" s="5" t="s">
        <v>65</v>
      </c>
      <c r="J20" s="5" t="s">
        <v>64</v>
      </c>
      <c r="K20" s="5" t="s">
        <v>19</v>
      </c>
    </row>
    <row r="21" spans="1:11" x14ac:dyDescent="0.3">
      <c r="A21" s="3">
        <f t="shared" si="0"/>
        <v>18</v>
      </c>
      <c r="B21" s="5" t="s">
        <v>39</v>
      </c>
      <c r="C21" s="6">
        <v>18844.560000000001</v>
      </c>
      <c r="D21" s="5" t="s">
        <v>14</v>
      </c>
      <c r="E21" s="5" t="s">
        <v>23</v>
      </c>
      <c r="F21" s="5" t="s">
        <v>70</v>
      </c>
      <c r="G21" s="5" t="s">
        <v>22</v>
      </c>
      <c r="H21" s="5" t="s">
        <v>70</v>
      </c>
      <c r="I21" s="5" t="s">
        <v>65</v>
      </c>
      <c r="J21" s="5" t="s">
        <v>69</v>
      </c>
      <c r="K21" s="5" t="s">
        <v>22</v>
      </c>
    </row>
    <row r="22" spans="1:11" x14ac:dyDescent="0.3">
      <c r="A22" s="3">
        <f t="shared" si="0"/>
        <v>19</v>
      </c>
      <c r="B22" s="5" t="s">
        <v>40</v>
      </c>
      <c r="C22" s="6">
        <v>54452.28</v>
      </c>
      <c r="D22" s="5" t="s">
        <v>11</v>
      </c>
      <c r="E22" s="5" t="s">
        <v>23</v>
      </c>
      <c r="F22" s="5" t="s">
        <v>23</v>
      </c>
      <c r="G22" s="5" t="s">
        <v>22</v>
      </c>
      <c r="H22" s="5" t="s">
        <v>70</v>
      </c>
      <c r="I22" s="5" t="s">
        <v>61</v>
      </c>
      <c r="J22" s="5" t="s">
        <v>69</v>
      </c>
      <c r="K22" s="5" t="s">
        <v>19</v>
      </c>
    </row>
    <row r="23" spans="1:11" x14ac:dyDescent="0.3">
      <c r="A23" s="3">
        <f t="shared" si="0"/>
        <v>20</v>
      </c>
      <c r="B23" s="5" t="s">
        <v>41</v>
      </c>
      <c r="C23" s="6">
        <v>42865.69</v>
      </c>
      <c r="D23" s="5" t="s">
        <v>12</v>
      </c>
      <c r="E23" s="5" t="s">
        <v>20</v>
      </c>
      <c r="F23" s="5" t="s">
        <v>23</v>
      </c>
      <c r="G23" s="5" t="s">
        <v>22</v>
      </c>
      <c r="H23" s="5" t="s">
        <v>18</v>
      </c>
      <c r="I23" s="5" t="s">
        <v>59</v>
      </c>
      <c r="J23" s="5" t="s">
        <v>69</v>
      </c>
      <c r="K23" s="5" t="s">
        <v>22</v>
      </c>
    </row>
    <row r="24" spans="1:11" x14ac:dyDescent="0.3">
      <c r="A24" s="3">
        <f t="shared" si="0"/>
        <v>21</v>
      </c>
      <c r="B24" s="5" t="s">
        <v>42</v>
      </c>
      <c r="C24" s="6">
        <v>30883.79</v>
      </c>
      <c r="D24" s="5" t="s">
        <v>12</v>
      </c>
      <c r="E24" s="5" t="s">
        <v>23</v>
      </c>
      <c r="F24" s="5" t="s">
        <v>23</v>
      </c>
      <c r="G24" s="5" t="s">
        <v>19</v>
      </c>
      <c r="H24" s="5" t="s">
        <v>20</v>
      </c>
      <c r="I24" s="5" t="s">
        <v>63</v>
      </c>
      <c r="J24" s="5" t="s">
        <v>64</v>
      </c>
      <c r="K24" s="5" t="s">
        <v>19</v>
      </c>
    </row>
    <row r="25" spans="1:11" x14ac:dyDescent="0.3">
      <c r="A25" s="3">
        <f t="shared" si="0"/>
        <v>22</v>
      </c>
      <c r="B25" s="5" t="s">
        <v>43</v>
      </c>
      <c r="C25" s="6">
        <v>47860.38</v>
      </c>
      <c r="D25" s="5" t="s">
        <v>13</v>
      </c>
      <c r="E25" s="5" t="s">
        <v>70</v>
      </c>
      <c r="F25" s="5" t="s">
        <v>18</v>
      </c>
      <c r="G25" s="5" t="s">
        <v>22</v>
      </c>
      <c r="H25" s="5" t="s">
        <v>23</v>
      </c>
      <c r="I25" s="5" t="s">
        <v>61</v>
      </c>
      <c r="J25" s="5" t="s">
        <v>66</v>
      </c>
      <c r="K25" s="5" t="s">
        <v>19</v>
      </c>
    </row>
    <row r="26" spans="1:11" x14ac:dyDescent="0.3">
      <c r="A26" s="3">
        <f t="shared" si="0"/>
        <v>23</v>
      </c>
      <c r="B26" s="5" t="s">
        <v>44</v>
      </c>
      <c r="C26" s="6">
        <v>69393.740000000005</v>
      </c>
      <c r="D26" s="5" t="s">
        <v>14</v>
      </c>
      <c r="E26" s="5" t="s">
        <v>20</v>
      </c>
      <c r="F26" s="5" t="s">
        <v>20</v>
      </c>
      <c r="G26" s="5" t="s">
        <v>19</v>
      </c>
      <c r="H26" s="5" t="s">
        <v>20</v>
      </c>
      <c r="I26" s="5" t="s">
        <v>61</v>
      </c>
      <c r="J26" s="5" t="s">
        <v>64</v>
      </c>
      <c r="K26" s="5" t="s">
        <v>19</v>
      </c>
    </row>
    <row r="27" spans="1:11" x14ac:dyDescent="0.3">
      <c r="A27" s="3">
        <f t="shared" si="0"/>
        <v>24</v>
      </c>
      <c r="B27" s="5" t="s">
        <v>45</v>
      </c>
      <c r="C27" s="6">
        <v>13583.44</v>
      </c>
      <c r="D27" s="5" t="s">
        <v>13</v>
      </c>
      <c r="E27" s="5" t="s">
        <v>70</v>
      </c>
      <c r="F27" s="5" t="s">
        <v>70</v>
      </c>
      <c r="G27" s="5" t="s">
        <v>22</v>
      </c>
      <c r="H27" s="5" t="s">
        <v>70</v>
      </c>
      <c r="I27" s="5" t="s">
        <v>67</v>
      </c>
      <c r="J27" s="5" t="s">
        <v>69</v>
      </c>
      <c r="K27" s="5" t="s">
        <v>22</v>
      </c>
    </row>
    <row r="28" spans="1:11" x14ac:dyDescent="0.3">
      <c r="A28" s="3">
        <f t="shared" si="0"/>
        <v>25</v>
      </c>
      <c r="B28" s="5" t="s">
        <v>46</v>
      </c>
      <c r="C28" s="6">
        <v>49455.3</v>
      </c>
      <c r="D28" s="5" t="s">
        <v>14</v>
      </c>
      <c r="E28" s="5" t="s">
        <v>23</v>
      </c>
      <c r="F28" s="5" t="s">
        <v>70</v>
      </c>
      <c r="G28" s="5" t="s">
        <v>19</v>
      </c>
      <c r="H28" s="5" t="s">
        <v>20</v>
      </c>
      <c r="I28" s="5" t="s">
        <v>68</v>
      </c>
      <c r="J28" s="5" t="s">
        <v>69</v>
      </c>
      <c r="K28" s="5" t="s">
        <v>19</v>
      </c>
    </row>
    <row r="29" spans="1:11" x14ac:dyDescent="0.3">
      <c r="A29" s="3">
        <f t="shared" si="0"/>
        <v>26</v>
      </c>
      <c r="B29" s="5" t="s">
        <v>47</v>
      </c>
      <c r="C29" s="6">
        <v>53718.16</v>
      </c>
      <c r="D29" s="5" t="s">
        <v>13</v>
      </c>
      <c r="E29" s="5" t="s">
        <v>70</v>
      </c>
      <c r="F29" s="5" t="s">
        <v>18</v>
      </c>
      <c r="G29" s="5" t="s">
        <v>19</v>
      </c>
      <c r="H29" s="5" t="s">
        <v>20</v>
      </c>
      <c r="I29" s="5" t="s">
        <v>65</v>
      </c>
      <c r="J29" s="5" t="s">
        <v>60</v>
      </c>
      <c r="K29" s="5" t="s">
        <v>22</v>
      </c>
    </row>
    <row r="30" spans="1:11" x14ac:dyDescent="0.3">
      <c r="A30" s="3">
        <f t="shared" si="0"/>
        <v>27</v>
      </c>
      <c r="B30" s="5" t="s">
        <v>48</v>
      </c>
      <c r="C30" s="6">
        <v>19882.78</v>
      </c>
      <c r="D30" s="5" t="s">
        <v>14</v>
      </c>
      <c r="E30" s="5" t="s">
        <v>23</v>
      </c>
      <c r="F30" s="5" t="s">
        <v>23</v>
      </c>
      <c r="G30" s="5" t="s">
        <v>22</v>
      </c>
      <c r="H30" s="5" t="s">
        <v>20</v>
      </c>
      <c r="I30" s="5" t="s">
        <v>61</v>
      </c>
      <c r="J30" s="5" t="s">
        <v>69</v>
      </c>
      <c r="K30" s="5" t="s">
        <v>19</v>
      </c>
    </row>
    <row r="31" spans="1:11" x14ac:dyDescent="0.3">
      <c r="A31" s="3">
        <f t="shared" si="0"/>
        <v>28</v>
      </c>
      <c r="B31" s="5" t="s">
        <v>49</v>
      </c>
      <c r="C31" s="6">
        <v>25237.01</v>
      </c>
      <c r="D31" s="5" t="s">
        <v>15</v>
      </c>
      <c r="E31" s="5" t="s">
        <v>23</v>
      </c>
      <c r="F31" s="5" t="s">
        <v>70</v>
      </c>
      <c r="G31" s="5" t="s">
        <v>19</v>
      </c>
      <c r="H31" s="5" t="s">
        <v>20</v>
      </c>
      <c r="I31" s="5" t="s">
        <v>63</v>
      </c>
      <c r="J31" s="5" t="s">
        <v>69</v>
      </c>
      <c r="K31" s="5" t="s">
        <v>22</v>
      </c>
    </row>
    <row r="32" spans="1:11" x14ac:dyDescent="0.3">
      <c r="A32" s="3">
        <f t="shared" si="0"/>
        <v>29</v>
      </c>
      <c r="B32" s="5" t="s">
        <v>50</v>
      </c>
      <c r="C32" s="6">
        <v>18190.73</v>
      </c>
      <c r="D32" s="5" t="s">
        <v>12</v>
      </c>
      <c r="E32" s="5" t="s">
        <v>20</v>
      </c>
      <c r="F32" s="5" t="s">
        <v>18</v>
      </c>
      <c r="G32" s="5" t="s">
        <v>19</v>
      </c>
      <c r="H32" s="5" t="s">
        <v>20</v>
      </c>
      <c r="I32" s="5" t="s">
        <v>68</v>
      </c>
      <c r="J32" s="5" t="s">
        <v>69</v>
      </c>
      <c r="K32" s="5" t="s">
        <v>22</v>
      </c>
    </row>
    <row r="33" spans="1:11" x14ac:dyDescent="0.3">
      <c r="A33" s="3">
        <f t="shared" si="0"/>
        <v>30</v>
      </c>
      <c r="B33" s="5" t="s">
        <v>51</v>
      </c>
      <c r="C33" s="6">
        <v>78773.09</v>
      </c>
      <c r="D33" s="5" t="s">
        <v>72</v>
      </c>
      <c r="E33" s="5" t="s">
        <v>20</v>
      </c>
      <c r="F33" s="5" t="s">
        <v>23</v>
      </c>
      <c r="G33" s="5" t="s">
        <v>22</v>
      </c>
      <c r="H33" s="5" t="s">
        <v>20</v>
      </c>
      <c r="I33" s="5" t="s">
        <v>59</v>
      </c>
      <c r="J33" s="5" t="s">
        <v>64</v>
      </c>
      <c r="K33" s="5" t="s">
        <v>19</v>
      </c>
    </row>
    <row r="34" spans="1:11" x14ac:dyDescent="0.3">
      <c r="A34" s="3">
        <f t="shared" si="0"/>
        <v>31</v>
      </c>
      <c r="B34" s="5" t="s">
        <v>52</v>
      </c>
      <c r="C34" s="6">
        <v>51841.97</v>
      </c>
      <c r="D34" s="5" t="s">
        <v>13</v>
      </c>
      <c r="E34" s="5" t="s">
        <v>70</v>
      </c>
      <c r="F34" s="5" t="s">
        <v>23</v>
      </c>
      <c r="G34" s="5" t="s">
        <v>19</v>
      </c>
      <c r="H34" s="5" t="s">
        <v>20</v>
      </c>
      <c r="I34" s="5" t="s">
        <v>68</v>
      </c>
      <c r="J34" s="5" t="s">
        <v>66</v>
      </c>
      <c r="K34" s="5" t="s">
        <v>19</v>
      </c>
    </row>
    <row r="35" spans="1:11" x14ac:dyDescent="0.3">
      <c r="A35" s="3">
        <f t="shared" si="0"/>
        <v>32</v>
      </c>
      <c r="B35" s="5" t="s">
        <v>53</v>
      </c>
      <c r="C35" s="6">
        <v>24412.26</v>
      </c>
      <c r="D35" s="5" t="s">
        <v>10</v>
      </c>
      <c r="E35" s="5" t="s">
        <v>20</v>
      </c>
      <c r="F35" s="5" t="s">
        <v>23</v>
      </c>
      <c r="G35" s="5" t="s">
        <v>22</v>
      </c>
      <c r="H35" s="5" t="s">
        <v>20</v>
      </c>
      <c r="I35" s="5" t="s">
        <v>63</v>
      </c>
      <c r="J35" s="5" t="s">
        <v>64</v>
      </c>
      <c r="K35" s="5" t="s">
        <v>19</v>
      </c>
    </row>
    <row r="36" spans="1:11" x14ac:dyDescent="0.3">
      <c r="A36" s="3">
        <f t="shared" si="0"/>
        <v>33</v>
      </c>
      <c r="B36" s="5" t="s">
        <v>54</v>
      </c>
      <c r="C36" s="6">
        <v>72754.240000000005</v>
      </c>
      <c r="D36" s="5" t="s">
        <v>13</v>
      </c>
      <c r="E36" s="5" t="s">
        <v>18</v>
      </c>
      <c r="F36" s="5" t="s">
        <v>70</v>
      </c>
      <c r="G36" s="5" t="s">
        <v>22</v>
      </c>
      <c r="H36" s="5" t="s">
        <v>18</v>
      </c>
      <c r="I36" s="5" t="s">
        <v>63</v>
      </c>
      <c r="J36" s="5" t="s">
        <v>66</v>
      </c>
      <c r="K36" s="5" t="s">
        <v>22</v>
      </c>
    </row>
    <row r="37" spans="1:11" x14ac:dyDescent="0.3">
      <c r="A37" s="3">
        <f t="shared" si="0"/>
        <v>34</v>
      </c>
      <c r="B37" s="5" t="s">
        <v>55</v>
      </c>
      <c r="C37" s="6">
        <v>56815.39</v>
      </c>
      <c r="D37" s="5" t="s">
        <v>10</v>
      </c>
      <c r="E37" s="5" t="s">
        <v>20</v>
      </c>
      <c r="F37" s="5" t="s">
        <v>20</v>
      </c>
      <c r="G37" s="5" t="s">
        <v>19</v>
      </c>
      <c r="H37" s="5" t="s">
        <v>20</v>
      </c>
      <c r="I37" s="5" t="s">
        <v>59</v>
      </c>
      <c r="J37" s="5" t="s">
        <v>62</v>
      </c>
      <c r="K37" s="5" t="s">
        <v>19</v>
      </c>
    </row>
    <row r="38" spans="1:11" x14ac:dyDescent="0.3">
      <c r="A38" s="3">
        <f t="shared" si="0"/>
        <v>35</v>
      </c>
      <c r="B38" s="5" t="s">
        <v>56</v>
      </c>
      <c r="C38" s="6">
        <v>26708.61</v>
      </c>
      <c r="D38" s="5" t="s">
        <v>11</v>
      </c>
      <c r="E38" s="5" t="s">
        <v>70</v>
      </c>
      <c r="F38" s="5" t="s">
        <v>23</v>
      </c>
      <c r="G38" s="5" t="s">
        <v>19</v>
      </c>
      <c r="H38" s="5" t="s">
        <v>20</v>
      </c>
      <c r="I38" s="5" t="s">
        <v>61</v>
      </c>
      <c r="J38" s="5" t="s">
        <v>62</v>
      </c>
      <c r="K38" s="5" t="s">
        <v>19</v>
      </c>
    </row>
  </sheetData>
  <mergeCells count="1">
    <mergeCell ref="A3:B3"/>
  </mergeCells>
  <conditionalFormatting sqref="C4:C38">
    <cfRule type="dataBar" priority="33">
      <dataBar>
        <cfvo type="min"/>
        <cfvo type="max"/>
        <color rgb="FF63C384"/>
      </dataBar>
      <extLst>
        <ext xmlns:x14="http://schemas.microsoft.com/office/spreadsheetml/2009/9/main" uri="{B025F937-C7B1-47D3-B67F-A62EFF666E3E}">
          <x14:id>{8E9B10F3-293F-47FB-A61F-C7B9CDD37D52}</x14:id>
        </ext>
      </extLst>
    </cfRule>
  </conditionalFormatting>
  <conditionalFormatting sqref="E4:F38">
    <cfRule type="colorScale" priority="31">
      <colorScale>
        <cfvo type="min"/>
        <cfvo type="percentile" val="50"/>
        <cfvo type="max"/>
        <color rgb="FF63BE7B"/>
        <color rgb="FFFFEB84"/>
        <color rgb="FFF8696B"/>
      </colorScale>
    </cfRule>
  </conditionalFormatting>
  <conditionalFormatting sqref="H4:H5 H7:H8 H18:H19 H23 H25 H30 H33 H35:H36">
    <cfRule type="colorScale" priority="29">
      <colorScale>
        <cfvo type="min"/>
        <cfvo type="percentile" val="50"/>
        <cfvo type="max"/>
        <color rgb="FF63BE7B"/>
        <color rgb="FFFFEB84"/>
        <color rgb="FFF8696B"/>
      </colorScale>
    </cfRule>
  </conditionalFormatting>
  <conditionalFormatting sqref="H6">
    <cfRule type="colorScale" priority="28">
      <colorScale>
        <cfvo type="min"/>
        <cfvo type="percentile" val="50"/>
        <cfvo type="max"/>
        <color rgb="FF63BE7B"/>
        <color rgb="FFFFEB84"/>
        <color rgb="FFF8696B"/>
      </colorScale>
    </cfRule>
  </conditionalFormatting>
  <conditionalFormatting sqref="H9">
    <cfRule type="colorScale" priority="17">
      <colorScale>
        <cfvo type="min"/>
        <cfvo type="percentile" val="50"/>
        <cfvo type="max"/>
        <color rgb="FF63BE7B"/>
        <color rgb="FFFFEB84"/>
        <color rgb="FFF8696B"/>
      </colorScale>
    </cfRule>
  </conditionalFormatting>
  <conditionalFormatting sqref="H10">
    <cfRule type="colorScale" priority="27">
      <colorScale>
        <cfvo type="min"/>
        <cfvo type="percentile" val="50"/>
        <cfvo type="max"/>
        <color rgb="FF63BE7B"/>
        <color rgb="FFFFEB84"/>
        <color rgb="FFF8696B"/>
      </colorScale>
    </cfRule>
  </conditionalFormatting>
  <conditionalFormatting sqref="H11">
    <cfRule type="colorScale" priority="26">
      <colorScale>
        <cfvo type="min"/>
        <cfvo type="percentile" val="50"/>
        <cfvo type="max"/>
        <color rgb="FF63BE7B"/>
        <color rgb="FFFFEB84"/>
        <color rgb="FFF8696B"/>
      </colorScale>
    </cfRule>
  </conditionalFormatting>
  <conditionalFormatting sqref="H12">
    <cfRule type="colorScale" priority="16">
      <colorScale>
        <cfvo type="min"/>
        <cfvo type="percentile" val="50"/>
        <cfvo type="max"/>
        <color rgb="FF63BE7B"/>
        <color rgb="FFFFEB84"/>
        <color rgb="FFF8696B"/>
      </colorScale>
    </cfRule>
  </conditionalFormatting>
  <conditionalFormatting sqref="H13">
    <cfRule type="colorScale" priority="15">
      <colorScale>
        <cfvo type="min"/>
        <cfvo type="percentile" val="50"/>
        <cfvo type="max"/>
        <color rgb="FF63BE7B"/>
        <color rgb="FFFFEB84"/>
        <color rgb="FFF8696B"/>
      </colorScale>
    </cfRule>
  </conditionalFormatting>
  <conditionalFormatting sqref="H14">
    <cfRule type="colorScale" priority="14">
      <colorScale>
        <cfvo type="min"/>
        <cfvo type="percentile" val="50"/>
        <cfvo type="max"/>
        <color rgb="FF63BE7B"/>
        <color rgb="FFFFEB84"/>
        <color rgb="FFF8696B"/>
      </colorScale>
    </cfRule>
  </conditionalFormatting>
  <conditionalFormatting sqref="H15">
    <cfRule type="colorScale" priority="13">
      <colorScale>
        <cfvo type="min"/>
        <cfvo type="percentile" val="50"/>
        <cfvo type="max"/>
        <color rgb="FF63BE7B"/>
        <color rgb="FFFFEB84"/>
        <color rgb="FFF8696B"/>
      </colorScale>
    </cfRule>
  </conditionalFormatting>
  <conditionalFormatting sqref="H16">
    <cfRule type="colorScale" priority="12">
      <colorScale>
        <cfvo type="min"/>
        <cfvo type="percentile" val="50"/>
        <cfvo type="max"/>
        <color rgb="FF63BE7B"/>
        <color rgb="FFFFEB84"/>
        <color rgb="FFF8696B"/>
      </colorScale>
    </cfRule>
  </conditionalFormatting>
  <conditionalFormatting sqref="H17">
    <cfRule type="colorScale" priority="11">
      <colorScale>
        <cfvo type="min"/>
        <cfvo type="percentile" val="50"/>
        <cfvo type="max"/>
        <color rgb="FF63BE7B"/>
        <color rgb="FFFFEB84"/>
        <color rgb="FFF8696B"/>
      </colorScale>
    </cfRule>
  </conditionalFormatting>
  <conditionalFormatting sqref="H20">
    <cfRule type="colorScale" priority="10">
      <colorScale>
        <cfvo type="min"/>
        <cfvo type="percentile" val="50"/>
        <cfvo type="max"/>
        <color rgb="FF63BE7B"/>
        <color rgb="FFFFEB84"/>
        <color rgb="FFF8696B"/>
      </colorScale>
    </cfRule>
  </conditionalFormatting>
  <conditionalFormatting sqref="H21">
    <cfRule type="colorScale" priority="24">
      <colorScale>
        <cfvo type="min"/>
        <cfvo type="percentile" val="50"/>
        <cfvo type="max"/>
        <color rgb="FF63BE7B"/>
        <color rgb="FFFFEB84"/>
        <color rgb="FFF8696B"/>
      </colorScale>
    </cfRule>
  </conditionalFormatting>
  <conditionalFormatting sqref="H22">
    <cfRule type="colorScale" priority="23">
      <colorScale>
        <cfvo type="min"/>
        <cfvo type="percentile" val="50"/>
        <cfvo type="max"/>
        <color rgb="FF63BE7B"/>
        <color rgb="FFFFEB84"/>
        <color rgb="FFF8696B"/>
      </colorScale>
    </cfRule>
  </conditionalFormatting>
  <conditionalFormatting sqref="H24">
    <cfRule type="colorScale" priority="9">
      <colorScale>
        <cfvo type="min"/>
        <cfvo type="percentile" val="50"/>
        <cfvo type="max"/>
        <color rgb="FF63BE7B"/>
        <color rgb="FFFFEB84"/>
        <color rgb="FFF8696B"/>
      </colorScale>
    </cfRule>
  </conditionalFormatting>
  <conditionalFormatting sqref="H26">
    <cfRule type="colorScale" priority="7">
      <colorScale>
        <cfvo type="min"/>
        <cfvo type="percentile" val="50"/>
        <cfvo type="max"/>
        <color rgb="FF63BE7B"/>
        <color rgb="FFFFEB84"/>
        <color rgb="FFF8696B"/>
      </colorScale>
    </cfRule>
  </conditionalFormatting>
  <conditionalFormatting sqref="H27">
    <cfRule type="colorScale" priority="20">
      <colorScale>
        <cfvo type="min"/>
        <cfvo type="percentile" val="50"/>
        <cfvo type="max"/>
        <color rgb="FF63BE7B"/>
        <color rgb="FFFFEB84"/>
        <color rgb="FFF8696B"/>
      </colorScale>
    </cfRule>
  </conditionalFormatting>
  <conditionalFormatting sqref="H28">
    <cfRule type="colorScale" priority="8">
      <colorScale>
        <cfvo type="min"/>
        <cfvo type="percentile" val="50"/>
        <cfvo type="max"/>
        <color rgb="FF63BE7B"/>
        <color rgb="FFFFEB84"/>
        <color rgb="FFF8696B"/>
      </colorScale>
    </cfRule>
  </conditionalFormatting>
  <conditionalFormatting sqref="H29">
    <cfRule type="colorScale" priority="6">
      <colorScale>
        <cfvo type="min"/>
        <cfvo type="percentile" val="50"/>
        <cfvo type="max"/>
        <color rgb="FF63BE7B"/>
        <color rgb="FFFFEB84"/>
        <color rgb="FFF8696B"/>
      </colorScale>
    </cfRule>
  </conditionalFormatting>
  <conditionalFormatting sqref="H31">
    <cfRule type="colorScale" priority="5">
      <colorScale>
        <cfvo type="min"/>
        <cfvo type="percentile" val="50"/>
        <cfvo type="max"/>
        <color rgb="FF63BE7B"/>
        <color rgb="FFFFEB84"/>
        <color rgb="FFF8696B"/>
      </colorScale>
    </cfRule>
  </conditionalFormatting>
  <conditionalFormatting sqref="H32">
    <cfRule type="colorScale" priority="4">
      <colorScale>
        <cfvo type="min"/>
        <cfvo type="percentile" val="50"/>
        <cfvo type="max"/>
        <color rgb="FF63BE7B"/>
        <color rgb="FFFFEB84"/>
        <color rgb="FFF8696B"/>
      </colorScale>
    </cfRule>
  </conditionalFormatting>
  <conditionalFormatting sqref="H34">
    <cfRule type="colorScale" priority="3">
      <colorScale>
        <cfvo type="min"/>
        <cfvo type="percentile" val="50"/>
        <cfvo type="max"/>
        <color rgb="FF63BE7B"/>
        <color rgb="FFFFEB84"/>
        <color rgb="FFF8696B"/>
      </colorScale>
    </cfRule>
  </conditionalFormatting>
  <conditionalFormatting sqref="H37">
    <cfRule type="colorScale" priority="2">
      <colorScale>
        <cfvo type="min"/>
        <cfvo type="percentile" val="50"/>
        <cfvo type="max"/>
        <color rgb="FF63BE7B"/>
        <color rgb="FFFFEB84"/>
        <color rgb="FFF8696B"/>
      </colorScale>
    </cfRule>
  </conditionalFormatting>
  <conditionalFormatting sqref="H38">
    <cfRule type="colorScale" priority="1">
      <colorScale>
        <cfvo type="min"/>
        <cfvo type="percentile" val="50"/>
        <cfvo type="max"/>
        <color rgb="FF63BE7B"/>
        <color rgb="FFFFEB84"/>
        <color rgb="FFF8696B"/>
      </colorScale>
    </cfRule>
  </conditionalFormatting>
  <conditionalFormatting sqref="J4:J38">
    <cfRule type="colorScale" priority="34">
      <colorScale>
        <cfvo type="min"/>
        <cfvo type="percentile" val="50"/>
        <cfvo type="max"/>
        <color rgb="FF63BE7B"/>
        <color rgb="FFFFEB84"/>
        <color rgb="FFF8696B"/>
      </colorScale>
    </cfRule>
  </conditionalFormatting>
  <dataValidations count="4">
    <dataValidation type="list" allowBlank="1" showInputMessage="1" showErrorMessage="1" sqref="K4:K38 G4:G38" xr:uid="{5491599B-5C94-4FE6-A04B-7E578E8C4E2C}">
      <formula1>"yes, no"</formula1>
    </dataValidation>
    <dataValidation type="list" allowBlank="1" showInputMessage="1" showErrorMessage="1" sqref="J4:J38" xr:uid="{F9F263D2-28CB-4973-8E67-5FBF4D07BE36}">
      <formula1>"improved public transportation services, better infrastructure for alternative modes, cheaper car ownership, availability of parking, reduced traffic congestion"</formula1>
    </dataValidation>
    <dataValidation type="list" allowBlank="1" showInputMessage="1" showErrorMessage="1" sqref="I4:I38" xr:uid="{D234607A-37DB-43E5-88BC-9B94C9581E07}">
      <formula1>"convenience, cost-effectiveness, environmental concerns, health benefits, lack of access to private modes, personal preference"</formula1>
    </dataValidation>
    <dataValidation type="list" allowBlank="1" showInputMessage="1" showErrorMessage="1" sqref="H4:H38 E4:F38" xr:uid="{A25290AE-F5EC-4A4B-B895-AC7640367D65}">
      <formula1>"daily/almost daily, a few times per week, once a week, rarely/never"</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8E9B10F3-293F-47FB-A61F-C7B9CDD37D52}">
            <x14:dataBar minLength="0" maxLength="100" gradient="0">
              <x14:cfvo type="autoMin"/>
              <x14:cfvo type="autoMax"/>
              <x14:negativeFillColor rgb="FFFF0000"/>
              <x14:axisColor rgb="FF000000"/>
            </x14:dataBar>
          </x14:cfRule>
          <xm:sqref>C4:C38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16116-EBC1-458A-AFA3-48A4E9C0686F}">
  <dimension ref="A1:L38"/>
  <sheetViews>
    <sheetView topLeftCell="B1" zoomScale="80" zoomScaleNormal="80" workbookViewId="0">
      <selection activeCell="G14" sqref="G14"/>
    </sheetView>
  </sheetViews>
  <sheetFormatPr defaultRowHeight="14.4" x14ac:dyDescent="0.3"/>
  <cols>
    <col min="1" max="1" width="3" bestFit="1" customWidth="1"/>
    <col min="2" max="2" width="14.33203125" customWidth="1"/>
    <col min="3" max="4" width="16.6640625" customWidth="1"/>
    <col min="5" max="5" width="25.5546875" customWidth="1"/>
  </cols>
  <sheetData>
    <row r="1" spans="1:12" x14ac:dyDescent="0.3">
      <c r="A1" s="1" t="s">
        <v>0</v>
      </c>
      <c r="C1" t="s">
        <v>1</v>
      </c>
    </row>
    <row r="3" spans="1:12" ht="28.8" x14ac:dyDescent="0.3">
      <c r="A3" s="29" t="s">
        <v>2</v>
      </c>
      <c r="B3" s="29"/>
      <c r="C3" s="2" t="s">
        <v>71</v>
      </c>
      <c r="D3" s="2" t="s">
        <v>75</v>
      </c>
      <c r="E3" s="2" t="s">
        <v>73</v>
      </c>
      <c r="G3" s="32" t="s">
        <v>78</v>
      </c>
      <c r="H3" s="32"/>
      <c r="I3" s="32"/>
    </row>
    <row r="4" spans="1:12" x14ac:dyDescent="0.3">
      <c r="A4" s="3">
        <f>ROW(A1)</f>
        <v>1</v>
      </c>
      <c r="B4" s="5" t="s">
        <v>17</v>
      </c>
      <c r="C4" s="6">
        <v>18543.36</v>
      </c>
      <c r="D4" s="6" t="s">
        <v>76</v>
      </c>
      <c r="E4" s="7">
        <v>25</v>
      </c>
      <c r="G4" s="8" t="s">
        <v>76</v>
      </c>
      <c r="H4" s="8" t="s">
        <v>77</v>
      </c>
      <c r="I4" s="8" t="s">
        <v>74</v>
      </c>
      <c r="K4" s="30" t="s">
        <v>80</v>
      </c>
      <c r="L4" s="30"/>
    </row>
    <row r="5" spans="1:12" x14ac:dyDescent="0.3">
      <c r="A5" s="3">
        <f t="shared" ref="A5:A38" si="0">ROW(A2)</f>
        <v>2</v>
      </c>
      <c r="B5" s="5" t="s">
        <v>21</v>
      </c>
      <c r="C5" s="6">
        <v>34967.589999999997</v>
      </c>
      <c r="D5" s="6" t="s">
        <v>76</v>
      </c>
      <c r="E5" s="7">
        <v>26</v>
      </c>
      <c r="G5" s="8">
        <f>AVERAGEIF(D4:D38, "LOW",E4:E38)</f>
        <v>37</v>
      </c>
      <c r="H5" s="8">
        <f>AVERAGEIF(D4:D38, "MIDDLE",E4:E38)</f>
        <v>32.785714285714285</v>
      </c>
      <c r="I5" s="8">
        <f>AVERAGEIF(D4:D38, "HIGH",E4:E38)</f>
        <v>26.375</v>
      </c>
      <c r="K5" s="42">
        <f>AVERAGE(G5:I5)</f>
        <v>32.053571428571423</v>
      </c>
      <c r="L5" s="42"/>
    </row>
    <row r="6" spans="1:12" x14ac:dyDescent="0.3">
      <c r="A6" s="3">
        <f t="shared" si="0"/>
        <v>3</v>
      </c>
      <c r="B6" s="5" t="s">
        <v>24</v>
      </c>
      <c r="C6" s="6">
        <v>71173.94</v>
      </c>
      <c r="D6" s="6" t="s">
        <v>74</v>
      </c>
      <c r="E6" s="7">
        <v>21</v>
      </c>
    </row>
    <row r="7" spans="1:12" ht="14.4" customHeight="1" x14ac:dyDescent="0.3">
      <c r="A7" s="3">
        <f t="shared" si="0"/>
        <v>4</v>
      </c>
      <c r="B7" s="5" t="s">
        <v>25</v>
      </c>
      <c r="C7" s="6">
        <v>17729.830000000002</v>
      </c>
      <c r="D7" s="6" t="s">
        <v>76</v>
      </c>
      <c r="E7" s="7">
        <v>47</v>
      </c>
      <c r="G7" s="33" t="s">
        <v>79</v>
      </c>
      <c r="H7" s="34"/>
      <c r="I7" s="35"/>
    </row>
    <row r="8" spans="1:12" x14ac:dyDescent="0.3">
      <c r="A8" s="3">
        <f t="shared" si="0"/>
        <v>5</v>
      </c>
      <c r="B8" s="5" t="s">
        <v>26</v>
      </c>
      <c r="C8" s="6">
        <v>79879.63</v>
      </c>
      <c r="D8" s="6" t="s">
        <v>74</v>
      </c>
      <c r="E8" s="7">
        <v>33</v>
      </c>
      <c r="G8" s="36"/>
      <c r="H8" s="37"/>
      <c r="I8" s="38"/>
    </row>
    <row r="9" spans="1:12" x14ac:dyDescent="0.3">
      <c r="A9" s="3">
        <f t="shared" si="0"/>
        <v>6</v>
      </c>
      <c r="B9" s="5" t="s">
        <v>27</v>
      </c>
      <c r="C9" s="6">
        <v>56140.35</v>
      </c>
      <c r="D9" s="6" t="s">
        <v>77</v>
      </c>
      <c r="E9" s="7">
        <v>35</v>
      </c>
      <c r="G9" s="39"/>
      <c r="H9" s="40"/>
      <c r="I9" s="41"/>
    </row>
    <row r="10" spans="1:12" x14ac:dyDescent="0.3">
      <c r="A10" s="3">
        <f t="shared" si="0"/>
        <v>7</v>
      </c>
      <c r="B10" s="5" t="s">
        <v>28</v>
      </c>
      <c r="C10" s="6">
        <v>47901.120000000003</v>
      </c>
      <c r="D10" s="6" t="s">
        <v>77</v>
      </c>
      <c r="E10" s="7">
        <v>56</v>
      </c>
      <c r="G10" s="8" t="s">
        <v>76</v>
      </c>
      <c r="H10" s="8" t="s">
        <v>77</v>
      </c>
      <c r="I10" s="8" t="s">
        <v>74</v>
      </c>
      <c r="K10" s="30" t="s">
        <v>80</v>
      </c>
      <c r="L10" s="30"/>
    </row>
    <row r="11" spans="1:12" x14ac:dyDescent="0.3">
      <c r="A11" s="3">
        <f t="shared" si="0"/>
        <v>8</v>
      </c>
      <c r="B11" s="5" t="s">
        <v>29</v>
      </c>
      <c r="C11" s="6">
        <v>27604.83</v>
      </c>
      <c r="D11" s="6" t="s">
        <v>76</v>
      </c>
      <c r="E11" s="7">
        <v>52</v>
      </c>
      <c r="G11" s="9">
        <f>G5/1440</f>
        <v>2.5694444444444443E-2</v>
      </c>
      <c r="H11" s="9">
        <f>H5/1440</f>
        <v>2.2767857142857142E-2</v>
      </c>
      <c r="I11" s="9">
        <f>I5/1440</f>
        <v>1.8315972222222223E-2</v>
      </c>
      <c r="K11" s="31">
        <f>AVERAGE(G11:I11)</f>
        <v>2.2259424603174604E-2</v>
      </c>
      <c r="L11" s="31"/>
    </row>
    <row r="12" spans="1:12" x14ac:dyDescent="0.3">
      <c r="A12" s="3">
        <f t="shared" si="0"/>
        <v>9</v>
      </c>
      <c r="B12" s="5" t="s">
        <v>30</v>
      </c>
      <c r="C12" s="6">
        <v>58706.47</v>
      </c>
      <c r="D12" s="6" t="s">
        <v>77</v>
      </c>
      <c r="E12" s="7">
        <v>19</v>
      </c>
    </row>
    <row r="13" spans="1:12" x14ac:dyDescent="0.3">
      <c r="A13" s="3">
        <f t="shared" si="0"/>
        <v>10</v>
      </c>
      <c r="B13" s="5" t="s">
        <v>31</v>
      </c>
      <c r="C13" s="6">
        <v>76265.73</v>
      </c>
      <c r="D13" s="6" t="s">
        <v>74</v>
      </c>
      <c r="E13" s="7">
        <v>35</v>
      </c>
      <c r="G13" t="s">
        <v>129</v>
      </c>
    </row>
    <row r="14" spans="1:12" x14ac:dyDescent="0.3">
      <c r="A14" s="3">
        <f t="shared" si="0"/>
        <v>11</v>
      </c>
      <c r="B14" s="5" t="s">
        <v>32</v>
      </c>
      <c r="C14" s="6">
        <v>27592.66</v>
      </c>
      <c r="D14" s="6" t="s">
        <v>76</v>
      </c>
      <c r="E14" s="7">
        <v>32</v>
      </c>
    </row>
    <row r="15" spans="1:12" x14ac:dyDescent="0.3">
      <c r="A15" s="3">
        <f t="shared" si="0"/>
        <v>12</v>
      </c>
      <c r="B15" s="5" t="s">
        <v>33</v>
      </c>
      <c r="C15" s="6">
        <v>78798.78</v>
      </c>
      <c r="D15" s="6" t="s">
        <v>74</v>
      </c>
      <c r="E15" s="7">
        <v>14</v>
      </c>
    </row>
    <row r="16" spans="1:12" x14ac:dyDescent="0.3">
      <c r="A16" s="3">
        <f t="shared" si="0"/>
        <v>13</v>
      </c>
      <c r="B16" s="5" t="s">
        <v>34</v>
      </c>
      <c r="C16" s="6">
        <v>36773.050000000003</v>
      </c>
      <c r="D16" s="6" t="s">
        <v>77</v>
      </c>
      <c r="E16" s="7">
        <v>47</v>
      </c>
    </row>
    <row r="17" spans="1:5" x14ac:dyDescent="0.3">
      <c r="A17" s="3">
        <f t="shared" si="0"/>
        <v>14</v>
      </c>
      <c r="B17" s="5" t="s">
        <v>35</v>
      </c>
      <c r="C17" s="6">
        <v>59942.51</v>
      </c>
      <c r="D17" s="6" t="s">
        <v>77</v>
      </c>
      <c r="E17" s="7">
        <v>14</v>
      </c>
    </row>
    <row r="18" spans="1:5" x14ac:dyDescent="0.3">
      <c r="A18" s="3">
        <f t="shared" si="0"/>
        <v>15</v>
      </c>
      <c r="B18" s="5" t="s">
        <v>36</v>
      </c>
      <c r="C18" s="6">
        <v>45842.93</v>
      </c>
      <c r="D18" s="6" t="s">
        <v>77</v>
      </c>
      <c r="E18" s="7">
        <v>32</v>
      </c>
    </row>
    <row r="19" spans="1:5" x14ac:dyDescent="0.3">
      <c r="A19" s="3">
        <f t="shared" si="0"/>
        <v>16</v>
      </c>
      <c r="B19" s="5" t="s">
        <v>37</v>
      </c>
      <c r="C19" s="6">
        <v>68830.740000000005</v>
      </c>
      <c r="D19" s="6" t="s">
        <v>74</v>
      </c>
      <c r="E19" s="7">
        <v>25</v>
      </c>
    </row>
    <row r="20" spans="1:5" x14ac:dyDescent="0.3">
      <c r="A20" s="3">
        <f t="shared" si="0"/>
        <v>17</v>
      </c>
      <c r="B20" s="5" t="s">
        <v>38</v>
      </c>
      <c r="C20" s="6">
        <v>47259.12</v>
      </c>
      <c r="D20" s="6" t="s">
        <v>77</v>
      </c>
      <c r="E20" s="7">
        <v>15</v>
      </c>
    </row>
    <row r="21" spans="1:5" x14ac:dyDescent="0.3">
      <c r="A21" s="3">
        <f t="shared" si="0"/>
        <v>18</v>
      </c>
      <c r="B21" s="5" t="s">
        <v>39</v>
      </c>
      <c r="C21" s="6">
        <v>18844.560000000001</v>
      </c>
      <c r="D21" s="6" t="s">
        <v>76</v>
      </c>
      <c r="E21" s="7">
        <v>42</v>
      </c>
    </row>
    <row r="22" spans="1:5" x14ac:dyDescent="0.3">
      <c r="A22" s="3">
        <f t="shared" si="0"/>
        <v>19</v>
      </c>
      <c r="B22" s="5" t="s">
        <v>40</v>
      </c>
      <c r="C22" s="6">
        <v>54452.28</v>
      </c>
      <c r="D22" s="6" t="s">
        <v>77</v>
      </c>
      <c r="E22" s="7">
        <v>45</v>
      </c>
    </row>
    <row r="23" spans="1:5" x14ac:dyDescent="0.3">
      <c r="A23" s="3">
        <f t="shared" si="0"/>
        <v>20</v>
      </c>
      <c r="B23" s="5" t="s">
        <v>41</v>
      </c>
      <c r="C23" s="6">
        <v>42865.69</v>
      </c>
      <c r="D23" s="6" t="s">
        <v>77</v>
      </c>
      <c r="E23" s="7">
        <v>58</v>
      </c>
    </row>
    <row r="24" spans="1:5" x14ac:dyDescent="0.3">
      <c r="A24" s="3">
        <f t="shared" si="0"/>
        <v>21</v>
      </c>
      <c r="B24" s="5" t="s">
        <v>42</v>
      </c>
      <c r="C24" s="6">
        <v>30883.79</v>
      </c>
      <c r="D24" s="6" t="s">
        <v>76</v>
      </c>
      <c r="E24" s="7">
        <v>55</v>
      </c>
    </row>
    <row r="25" spans="1:5" x14ac:dyDescent="0.3">
      <c r="A25" s="3">
        <f t="shared" si="0"/>
        <v>22</v>
      </c>
      <c r="B25" s="5" t="s">
        <v>43</v>
      </c>
      <c r="C25" s="6">
        <v>47860.38</v>
      </c>
      <c r="D25" s="6" t="s">
        <v>77</v>
      </c>
      <c r="E25" s="7">
        <v>14</v>
      </c>
    </row>
    <row r="26" spans="1:5" x14ac:dyDescent="0.3">
      <c r="A26" s="3">
        <f t="shared" si="0"/>
        <v>23</v>
      </c>
      <c r="B26" s="5" t="s">
        <v>44</v>
      </c>
      <c r="C26" s="6">
        <v>69393.740000000005</v>
      </c>
      <c r="D26" s="6" t="s">
        <v>74</v>
      </c>
      <c r="E26" s="7">
        <v>33</v>
      </c>
    </row>
    <row r="27" spans="1:5" x14ac:dyDescent="0.3">
      <c r="A27" s="3">
        <f t="shared" si="0"/>
        <v>24</v>
      </c>
      <c r="B27" s="5" t="s">
        <v>45</v>
      </c>
      <c r="C27" s="6">
        <v>13583.44</v>
      </c>
      <c r="D27" s="6" t="s">
        <v>76</v>
      </c>
      <c r="E27" s="7">
        <v>26</v>
      </c>
    </row>
    <row r="28" spans="1:5" x14ac:dyDescent="0.3">
      <c r="A28" s="3">
        <f t="shared" si="0"/>
        <v>25</v>
      </c>
      <c r="B28" s="5" t="s">
        <v>46</v>
      </c>
      <c r="C28" s="6">
        <v>49455.3</v>
      </c>
      <c r="D28" s="6" t="s">
        <v>77</v>
      </c>
      <c r="E28" s="7">
        <v>30</v>
      </c>
    </row>
    <row r="29" spans="1:5" x14ac:dyDescent="0.3">
      <c r="A29" s="3">
        <f t="shared" si="0"/>
        <v>26</v>
      </c>
      <c r="B29" s="5" t="s">
        <v>47</v>
      </c>
      <c r="C29" s="6">
        <v>53718.16</v>
      </c>
      <c r="D29" s="6" t="s">
        <v>77</v>
      </c>
      <c r="E29" s="7">
        <v>17</v>
      </c>
    </row>
    <row r="30" spans="1:5" x14ac:dyDescent="0.3">
      <c r="A30" s="3">
        <f t="shared" si="0"/>
        <v>27</v>
      </c>
      <c r="B30" s="5" t="s">
        <v>48</v>
      </c>
      <c r="C30" s="6">
        <v>19882.78</v>
      </c>
      <c r="D30" s="6" t="s">
        <v>76</v>
      </c>
      <c r="E30" s="7">
        <v>37</v>
      </c>
    </row>
    <row r="31" spans="1:5" x14ac:dyDescent="0.3">
      <c r="A31" s="3">
        <f t="shared" si="0"/>
        <v>28</v>
      </c>
      <c r="B31" s="5" t="s">
        <v>49</v>
      </c>
      <c r="C31" s="6">
        <v>25237.01</v>
      </c>
      <c r="D31" s="6" t="s">
        <v>76</v>
      </c>
      <c r="E31" s="7">
        <v>57</v>
      </c>
    </row>
    <row r="32" spans="1:5" x14ac:dyDescent="0.3">
      <c r="A32" s="3">
        <f t="shared" si="0"/>
        <v>29</v>
      </c>
      <c r="B32" s="5" t="s">
        <v>50</v>
      </c>
      <c r="C32" s="6">
        <v>18190.73</v>
      </c>
      <c r="D32" s="6" t="s">
        <v>76</v>
      </c>
      <c r="E32" s="7">
        <v>22</v>
      </c>
    </row>
    <row r="33" spans="1:5" x14ac:dyDescent="0.3">
      <c r="A33" s="3">
        <f t="shared" si="0"/>
        <v>30</v>
      </c>
      <c r="B33" s="5" t="s">
        <v>51</v>
      </c>
      <c r="C33" s="6">
        <v>78773.09</v>
      </c>
      <c r="D33" s="6" t="s">
        <v>74</v>
      </c>
      <c r="E33" s="7">
        <v>15</v>
      </c>
    </row>
    <row r="34" spans="1:5" x14ac:dyDescent="0.3">
      <c r="A34" s="3">
        <f t="shared" si="0"/>
        <v>31</v>
      </c>
      <c r="B34" s="5" t="s">
        <v>52</v>
      </c>
      <c r="C34" s="6">
        <v>51841.97</v>
      </c>
      <c r="D34" s="6" t="s">
        <v>77</v>
      </c>
      <c r="E34" s="7">
        <v>19</v>
      </c>
    </row>
    <row r="35" spans="1:5" x14ac:dyDescent="0.3">
      <c r="A35" s="3">
        <f t="shared" si="0"/>
        <v>32</v>
      </c>
      <c r="B35" s="5" t="s">
        <v>53</v>
      </c>
      <c r="C35" s="6">
        <v>24412.26</v>
      </c>
      <c r="D35" s="6" t="s">
        <v>76</v>
      </c>
      <c r="E35" s="7">
        <v>41</v>
      </c>
    </row>
    <row r="36" spans="1:5" x14ac:dyDescent="0.3">
      <c r="A36" s="3">
        <f t="shared" si="0"/>
        <v>33</v>
      </c>
      <c r="B36" s="5" t="s">
        <v>54</v>
      </c>
      <c r="C36" s="6">
        <v>72754.240000000005</v>
      </c>
      <c r="D36" s="6" t="s">
        <v>74</v>
      </c>
      <c r="E36" s="7">
        <v>35</v>
      </c>
    </row>
    <row r="37" spans="1:5" x14ac:dyDescent="0.3">
      <c r="A37" s="3">
        <f t="shared" si="0"/>
        <v>34</v>
      </c>
      <c r="B37" s="5" t="s">
        <v>55</v>
      </c>
      <c r="C37" s="6">
        <v>56815.39</v>
      </c>
      <c r="D37" s="6" t="s">
        <v>77</v>
      </c>
      <c r="E37" s="7">
        <v>58</v>
      </c>
    </row>
    <row r="38" spans="1:5" x14ac:dyDescent="0.3">
      <c r="A38" s="3">
        <f t="shared" si="0"/>
        <v>35</v>
      </c>
      <c r="B38" s="5" t="s">
        <v>56</v>
      </c>
      <c r="C38" s="6">
        <v>26708.61</v>
      </c>
      <c r="D38" s="6" t="s">
        <v>76</v>
      </c>
      <c r="E38" s="7">
        <v>19</v>
      </c>
    </row>
  </sheetData>
  <mergeCells count="7">
    <mergeCell ref="K10:L10"/>
    <mergeCell ref="K11:L11"/>
    <mergeCell ref="A3:B3"/>
    <mergeCell ref="G3:I3"/>
    <mergeCell ref="G7:I9"/>
    <mergeCell ref="K4:L4"/>
    <mergeCell ref="K5:L5"/>
  </mergeCells>
  <dataValidations count="2">
    <dataValidation type="whole" allowBlank="1" showInputMessage="1" showErrorMessage="1" sqref="E5:E38" xr:uid="{5623ACA5-CBD8-4389-9297-48F4A0F0847B}">
      <formula1>1</formula1>
      <formula2>60</formula2>
    </dataValidation>
    <dataValidation type="whole" allowBlank="1" showInputMessage="1" showErrorMessage="1" sqref="E4" xr:uid="{29F9F82F-A03C-4A83-B972-FDDAA74AD998}">
      <formula1>0</formula1>
      <formula2>1440</formula2>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42" id="{767C0841-798A-46EA-B713-6E336D7F419B}">
            <x14:iconSet iconSet="3Triangles">
              <x14:cfvo type="percent">
                <xm:f>0</xm:f>
              </x14:cfvo>
              <x14:cfvo type="num">
                <xm:f>36399</xm:f>
              </x14:cfvo>
              <x14:cfvo type="num">
                <xm:f>63700</xm:f>
              </x14:cfvo>
            </x14:iconSet>
          </x14:cfRule>
          <xm:sqref>C4:D38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23643-2AA1-41C7-9040-B3F979130780}">
  <dimension ref="A1:O76"/>
  <sheetViews>
    <sheetView topLeftCell="A13" workbookViewId="0">
      <selection activeCell="D4" sqref="D4:D38"/>
    </sheetView>
  </sheetViews>
  <sheetFormatPr defaultRowHeight="14.4" x14ac:dyDescent="0.3"/>
  <cols>
    <col min="1" max="1" width="3" bestFit="1" customWidth="1"/>
    <col min="2" max="2" width="14.33203125" customWidth="1"/>
    <col min="3" max="3" width="16.6640625" customWidth="1"/>
    <col min="4" max="4" width="12.77734375" customWidth="1"/>
    <col min="5" max="6" width="18.5546875" bestFit="1" customWidth="1"/>
    <col min="7" max="7" width="15.6640625" customWidth="1"/>
    <col min="8" max="8" width="18.5546875" bestFit="1" customWidth="1"/>
    <col min="9" max="9" width="26.88671875" bestFit="1" customWidth="1"/>
    <col min="10" max="10" width="36.21875" bestFit="1" customWidth="1"/>
    <col min="11" max="11" width="26.109375" customWidth="1"/>
    <col min="12" max="12" width="11.44140625" customWidth="1"/>
    <col min="14" max="14" width="14.33203125" customWidth="1"/>
  </cols>
  <sheetData>
    <row r="1" spans="1:15" x14ac:dyDescent="0.3">
      <c r="A1" s="1" t="s">
        <v>0</v>
      </c>
      <c r="C1" t="s">
        <v>1</v>
      </c>
    </row>
    <row r="2" spans="1:15" x14ac:dyDescent="0.3">
      <c r="B2" t="s">
        <v>86</v>
      </c>
    </row>
    <row r="3" spans="1:15" ht="72" x14ac:dyDescent="0.3">
      <c r="A3" s="29" t="s">
        <v>2</v>
      </c>
      <c r="B3" s="29"/>
      <c r="C3" s="2" t="s">
        <v>71</v>
      </c>
      <c r="D3" s="2" t="s">
        <v>4</v>
      </c>
      <c r="E3" s="2" t="s">
        <v>5</v>
      </c>
      <c r="F3" s="2" t="s">
        <v>6</v>
      </c>
      <c r="G3" s="2" t="s">
        <v>7</v>
      </c>
      <c r="H3" s="2" t="s">
        <v>8</v>
      </c>
      <c r="I3" s="2" t="s">
        <v>58</v>
      </c>
      <c r="J3" s="2" t="s">
        <v>57</v>
      </c>
      <c r="K3" s="2" t="s">
        <v>9</v>
      </c>
      <c r="L3" s="2" t="s">
        <v>73</v>
      </c>
      <c r="N3" s="10" t="s">
        <v>81</v>
      </c>
      <c r="O3" s="4">
        <f>CORREL(C4:C38,L4:L38)</f>
        <v>-0.3023394301856932</v>
      </c>
    </row>
    <row r="4" spans="1:15" x14ac:dyDescent="0.3">
      <c r="A4" s="3">
        <f>ROW(A1)</f>
        <v>1</v>
      </c>
      <c r="B4" s="5" t="s">
        <v>17</v>
      </c>
      <c r="C4" s="6">
        <v>18543.36</v>
      </c>
      <c r="D4" s="5" t="s">
        <v>14</v>
      </c>
      <c r="E4" s="5" t="s">
        <v>20</v>
      </c>
      <c r="F4" s="5" t="s">
        <v>20</v>
      </c>
      <c r="G4" s="5" t="s">
        <v>22</v>
      </c>
      <c r="H4" s="5" t="s">
        <v>70</v>
      </c>
      <c r="I4" s="5" t="s">
        <v>68</v>
      </c>
      <c r="J4" s="5" t="s">
        <v>69</v>
      </c>
      <c r="K4" s="5" t="s">
        <v>19</v>
      </c>
      <c r="L4" s="7">
        <v>25</v>
      </c>
      <c r="N4" s="12"/>
      <c r="O4" s="12"/>
    </row>
    <row r="5" spans="1:15" x14ac:dyDescent="0.3">
      <c r="A5" s="3">
        <f t="shared" ref="A5:A38" si="0">ROW(A2)</f>
        <v>2</v>
      </c>
      <c r="B5" s="5" t="s">
        <v>21</v>
      </c>
      <c r="C5" s="6">
        <v>34967.589999999997</v>
      </c>
      <c r="D5" s="5" t="s">
        <v>11</v>
      </c>
      <c r="E5" s="5" t="s">
        <v>70</v>
      </c>
      <c r="F5" s="5" t="s">
        <v>70</v>
      </c>
      <c r="G5" s="5" t="s">
        <v>22</v>
      </c>
      <c r="H5" s="5" t="s">
        <v>18</v>
      </c>
      <c r="I5" s="5" t="s">
        <v>61</v>
      </c>
      <c r="J5" s="5" t="s">
        <v>62</v>
      </c>
      <c r="K5" s="5" t="s">
        <v>19</v>
      </c>
      <c r="L5" s="7">
        <v>26</v>
      </c>
      <c r="N5" s="13" t="s">
        <v>82</v>
      </c>
      <c r="O5" s="11"/>
    </row>
    <row r="6" spans="1:15" x14ac:dyDescent="0.3">
      <c r="A6" s="3">
        <f t="shared" si="0"/>
        <v>3</v>
      </c>
      <c r="B6" s="5" t="s">
        <v>24</v>
      </c>
      <c r="C6" s="6">
        <v>71173.94</v>
      </c>
      <c r="D6" s="5" t="s">
        <v>13</v>
      </c>
      <c r="E6" s="5" t="s">
        <v>70</v>
      </c>
      <c r="F6" s="5" t="s">
        <v>20</v>
      </c>
      <c r="G6" s="5" t="s">
        <v>19</v>
      </c>
      <c r="H6" s="5" t="s">
        <v>20</v>
      </c>
      <c r="I6" s="5" t="s">
        <v>61</v>
      </c>
      <c r="J6" s="5" t="s">
        <v>64</v>
      </c>
      <c r="K6" s="5" t="s">
        <v>22</v>
      </c>
      <c r="L6" s="7">
        <v>21</v>
      </c>
      <c r="N6" s="13" t="s">
        <v>83</v>
      </c>
      <c r="O6" s="11"/>
    </row>
    <row r="7" spans="1:15" x14ac:dyDescent="0.3">
      <c r="A7" s="3">
        <f t="shared" si="0"/>
        <v>4</v>
      </c>
      <c r="B7" s="5" t="s">
        <v>25</v>
      </c>
      <c r="C7" s="6">
        <v>17729.830000000002</v>
      </c>
      <c r="D7" s="5" t="s">
        <v>15</v>
      </c>
      <c r="E7" s="5" t="s">
        <v>23</v>
      </c>
      <c r="F7" s="5" t="s">
        <v>18</v>
      </c>
      <c r="G7" s="5" t="s">
        <v>22</v>
      </c>
      <c r="H7" s="5" t="s">
        <v>23</v>
      </c>
      <c r="I7" s="5" t="s">
        <v>68</v>
      </c>
      <c r="J7" s="5" t="s">
        <v>69</v>
      </c>
      <c r="K7" s="5" t="s">
        <v>19</v>
      </c>
      <c r="L7" s="7">
        <v>47</v>
      </c>
      <c r="N7" t="s">
        <v>84</v>
      </c>
    </row>
    <row r="8" spans="1:15" x14ac:dyDescent="0.3">
      <c r="A8" s="3">
        <f t="shared" si="0"/>
        <v>5</v>
      </c>
      <c r="B8" s="5" t="s">
        <v>26</v>
      </c>
      <c r="C8" s="6">
        <v>79879.63</v>
      </c>
      <c r="D8" s="5" t="s">
        <v>12</v>
      </c>
      <c r="E8" s="5" t="s">
        <v>20</v>
      </c>
      <c r="F8" s="5" t="s">
        <v>20</v>
      </c>
      <c r="G8" s="5" t="s">
        <v>22</v>
      </c>
      <c r="H8" s="5" t="s">
        <v>18</v>
      </c>
      <c r="I8" s="5" t="s">
        <v>59</v>
      </c>
      <c r="J8" s="5" t="s">
        <v>62</v>
      </c>
      <c r="K8" s="5" t="s">
        <v>19</v>
      </c>
      <c r="L8" s="7">
        <v>33</v>
      </c>
      <c r="N8" t="s">
        <v>85</v>
      </c>
    </row>
    <row r="9" spans="1:15" x14ac:dyDescent="0.3">
      <c r="A9" s="3">
        <f t="shared" si="0"/>
        <v>6</v>
      </c>
      <c r="B9" s="5" t="s">
        <v>27</v>
      </c>
      <c r="C9" s="6">
        <v>56140.35</v>
      </c>
      <c r="D9" s="5" t="s">
        <v>15</v>
      </c>
      <c r="E9" s="5" t="s">
        <v>20</v>
      </c>
      <c r="F9" s="5" t="s">
        <v>20</v>
      </c>
      <c r="G9" s="5" t="s">
        <v>19</v>
      </c>
      <c r="H9" s="5" t="s">
        <v>20</v>
      </c>
      <c r="I9" s="5" t="s">
        <v>67</v>
      </c>
      <c r="J9" s="5" t="s">
        <v>62</v>
      </c>
      <c r="K9" s="5" t="s">
        <v>22</v>
      </c>
      <c r="L9" s="7">
        <v>35</v>
      </c>
    </row>
    <row r="10" spans="1:15" x14ac:dyDescent="0.3">
      <c r="A10" s="3">
        <f t="shared" si="0"/>
        <v>7</v>
      </c>
      <c r="B10" s="5" t="s">
        <v>28</v>
      </c>
      <c r="C10" s="6">
        <v>47901.120000000003</v>
      </c>
      <c r="D10" s="5" t="s">
        <v>10</v>
      </c>
      <c r="E10" s="5" t="s">
        <v>18</v>
      </c>
      <c r="F10" s="5" t="s">
        <v>18</v>
      </c>
      <c r="G10" s="5" t="s">
        <v>22</v>
      </c>
      <c r="H10" s="5" t="s">
        <v>70</v>
      </c>
      <c r="I10" s="5" t="s">
        <v>68</v>
      </c>
      <c r="J10" s="5" t="s">
        <v>62</v>
      </c>
      <c r="K10" s="5" t="s">
        <v>22</v>
      </c>
      <c r="L10" s="7">
        <v>56</v>
      </c>
    </row>
    <row r="11" spans="1:15" x14ac:dyDescent="0.3">
      <c r="A11" s="3">
        <f t="shared" si="0"/>
        <v>8</v>
      </c>
      <c r="B11" s="5" t="s">
        <v>29</v>
      </c>
      <c r="C11" s="6">
        <v>27604.83</v>
      </c>
      <c r="D11" s="5" t="s">
        <v>10</v>
      </c>
      <c r="E11" s="5" t="s">
        <v>23</v>
      </c>
      <c r="F11" s="5" t="s">
        <v>70</v>
      </c>
      <c r="G11" s="5" t="s">
        <v>22</v>
      </c>
      <c r="H11" s="5" t="s">
        <v>70</v>
      </c>
      <c r="I11" s="5" t="s">
        <v>65</v>
      </c>
      <c r="J11" s="5" t="s">
        <v>69</v>
      </c>
      <c r="K11" s="5" t="s">
        <v>22</v>
      </c>
      <c r="L11" s="7">
        <v>52</v>
      </c>
    </row>
    <row r="12" spans="1:15" x14ac:dyDescent="0.3">
      <c r="A12" s="3">
        <f t="shared" si="0"/>
        <v>9</v>
      </c>
      <c r="B12" s="5" t="s">
        <v>30</v>
      </c>
      <c r="C12" s="6">
        <v>58706.47</v>
      </c>
      <c r="D12" s="5" t="s">
        <v>11</v>
      </c>
      <c r="E12" s="5" t="s">
        <v>20</v>
      </c>
      <c r="F12" s="5" t="s">
        <v>18</v>
      </c>
      <c r="G12" s="5" t="s">
        <v>19</v>
      </c>
      <c r="H12" s="5" t="s">
        <v>20</v>
      </c>
      <c r="I12" s="5" t="s">
        <v>61</v>
      </c>
      <c r="J12" s="5" t="s">
        <v>64</v>
      </c>
      <c r="K12" s="5" t="s">
        <v>22</v>
      </c>
      <c r="L12" s="7">
        <v>19</v>
      </c>
    </row>
    <row r="13" spans="1:15" x14ac:dyDescent="0.3">
      <c r="A13" s="3">
        <f t="shared" si="0"/>
        <v>10</v>
      </c>
      <c r="B13" s="5" t="s">
        <v>31</v>
      </c>
      <c r="C13" s="6">
        <v>76265.73</v>
      </c>
      <c r="D13" s="5" t="s">
        <v>16</v>
      </c>
      <c r="E13" s="5" t="s">
        <v>70</v>
      </c>
      <c r="F13" s="5" t="s">
        <v>18</v>
      </c>
      <c r="G13" s="5" t="s">
        <v>19</v>
      </c>
      <c r="H13" s="5" t="s">
        <v>20</v>
      </c>
      <c r="I13" s="5" t="s">
        <v>67</v>
      </c>
      <c r="J13" s="5" t="s">
        <v>60</v>
      </c>
      <c r="K13" s="5" t="s">
        <v>19</v>
      </c>
      <c r="L13" s="7">
        <v>35</v>
      </c>
    </row>
    <row r="14" spans="1:15" x14ac:dyDescent="0.3">
      <c r="A14" s="3">
        <f t="shared" si="0"/>
        <v>11</v>
      </c>
      <c r="B14" s="5" t="s">
        <v>32</v>
      </c>
      <c r="C14" s="6">
        <v>27592.66</v>
      </c>
      <c r="D14" s="5" t="s">
        <v>12</v>
      </c>
      <c r="E14" s="5" t="s">
        <v>20</v>
      </c>
      <c r="F14" s="5" t="s">
        <v>18</v>
      </c>
      <c r="G14" s="5" t="s">
        <v>19</v>
      </c>
      <c r="H14" s="5" t="s">
        <v>20</v>
      </c>
      <c r="I14" s="5" t="s">
        <v>61</v>
      </c>
      <c r="J14" s="5" t="s">
        <v>66</v>
      </c>
      <c r="K14" s="5" t="s">
        <v>19</v>
      </c>
      <c r="L14" s="7">
        <v>32</v>
      </c>
    </row>
    <row r="15" spans="1:15" x14ac:dyDescent="0.3">
      <c r="A15" s="3">
        <f t="shared" si="0"/>
        <v>12</v>
      </c>
      <c r="B15" s="5" t="s">
        <v>33</v>
      </c>
      <c r="C15" s="6">
        <v>78798.78</v>
      </c>
      <c r="D15" s="5" t="s">
        <v>72</v>
      </c>
      <c r="E15" s="5" t="s">
        <v>20</v>
      </c>
      <c r="F15" s="5" t="s">
        <v>18</v>
      </c>
      <c r="G15" s="5" t="s">
        <v>19</v>
      </c>
      <c r="H15" s="5" t="s">
        <v>20</v>
      </c>
      <c r="I15" s="5" t="s">
        <v>61</v>
      </c>
      <c r="J15" s="5" t="s">
        <v>64</v>
      </c>
      <c r="K15" s="5" t="s">
        <v>19</v>
      </c>
      <c r="L15" s="7">
        <v>14</v>
      </c>
    </row>
    <row r="16" spans="1:15" x14ac:dyDescent="0.3">
      <c r="A16" s="3">
        <f t="shared" si="0"/>
        <v>13</v>
      </c>
      <c r="B16" s="5" t="s">
        <v>34</v>
      </c>
      <c r="C16" s="6">
        <v>36773.050000000003</v>
      </c>
      <c r="D16" s="5" t="s">
        <v>12</v>
      </c>
      <c r="E16" s="5" t="s">
        <v>20</v>
      </c>
      <c r="F16" s="5" t="s">
        <v>18</v>
      </c>
      <c r="G16" s="5" t="s">
        <v>19</v>
      </c>
      <c r="H16" s="5" t="s">
        <v>20</v>
      </c>
      <c r="I16" s="5" t="s">
        <v>68</v>
      </c>
      <c r="J16" s="5" t="s">
        <v>66</v>
      </c>
      <c r="K16" s="5" t="s">
        <v>19</v>
      </c>
      <c r="L16" s="7">
        <v>47</v>
      </c>
    </row>
    <row r="17" spans="1:12" x14ac:dyDescent="0.3">
      <c r="A17" s="3">
        <f t="shared" si="0"/>
        <v>14</v>
      </c>
      <c r="B17" s="5" t="s">
        <v>35</v>
      </c>
      <c r="C17" s="6">
        <v>59942.51</v>
      </c>
      <c r="D17" s="5" t="s">
        <v>11</v>
      </c>
      <c r="E17" s="5" t="s">
        <v>70</v>
      </c>
      <c r="F17" s="5" t="s">
        <v>20</v>
      </c>
      <c r="G17" s="5" t="s">
        <v>19</v>
      </c>
      <c r="H17" s="5" t="s">
        <v>20</v>
      </c>
      <c r="I17" s="5" t="s">
        <v>61</v>
      </c>
      <c r="J17" s="5" t="s">
        <v>64</v>
      </c>
      <c r="K17" s="5" t="s">
        <v>19</v>
      </c>
      <c r="L17" s="7">
        <v>14</v>
      </c>
    </row>
    <row r="18" spans="1:12" x14ac:dyDescent="0.3">
      <c r="A18" s="3">
        <f t="shared" si="0"/>
        <v>15</v>
      </c>
      <c r="B18" s="5" t="s">
        <v>36</v>
      </c>
      <c r="C18" s="6">
        <v>45842.93</v>
      </c>
      <c r="D18" s="5" t="s">
        <v>10</v>
      </c>
      <c r="E18" s="5" t="s">
        <v>18</v>
      </c>
      <c r="F18" s="5" t="s">
        <v>18</v>
      </c>
      <c r="G18" s="5" t="s">
        <v>22</v>
      </c>
      <c r="H18" s="5" t="s">
        <v>18</v>
      </c>
      <c r="I18" s="5" t="s">
        <v>63</v>
      </c>
      <c r="J18" s="5" t="s">
        <v>60</v>
      </c>
      <c r="K18" s="5" t="s">
        <v>19</v>
      </c>
      <c r="L18" s="7">
        <v>32</v>
      </c>
    </row>
    <row r="19" spans="1:12" x14ac:dyDescent="0.3">
      <c r="A19" s="3">
        <f t="shared" si="0"/>
        <v>16</v>
      </c>
      <c r="B19" s="5" t="s">
        <v>37</v>
      </c>
      <c r="C19" s="6">
        <v>68830.740000000005</v>
      </c>
      <c r="D19" s="5" t="s">
        <v>13</v>
      </c>
      <c r="E19" s="5" t="s">
        <v>18</v>
      </c>
      <c r="F19" s="5" t="s">
        <v>20</v>
      </c>
      <c r="G19" s="5" t="s">
        <v>22</v>
      </c>
      <c r="H19" s="5" t="s">
        <v>23</v>
      </c>
      <c r="I19" s="5" t="s">
        <v>61</v>
      </c>
      <c r="J19" s="5" t="s">
        <v>64</v>
      </c>
      <c r="K19" s="5" t="s">
        <v>22</v>
      </c>
      <c r="L19" s="7">
        <v>25</v>
      </c>
    </row>
    <row r="20" spans="1:12" x14ac:dyDescent="0.3">
      <c r="A20" s="3">
        <f t="shared" si="0"/>
        <v>17</v>
      </c>
      <c r="B20" s="5" t="s">
        <v>38</v>
      </c>
      <c r="C20" s="6">
        <v>47259.12</v>
      </c>
      <c r="D20" s="5" t="s">
        <v>15</v>
      </c>
      <c r="E20" s="5" t="s">
        <v>20</v>
      </c>
      <c r="F20" s="5" t="s">
        <v>23</v>
      </c>
      <c r="G20" s="5" t="s">
        <v>19</v>
      </c>
      <c r="H20" s="5" t="s">
        <v>20</v>
      </c>
      <c r="I20" s="5" t="s">
        <v>65</v>
      </c>
      <c r="J20" s="5" t="s">
        <v>64</v>
      </c>
      <c r="K20" s="5" t="s">
        <v>19</v>
      </c>
      <c r="L20" s="7">
        <v>15</v>
      </c>
    </row>
    <row r="21" spans="1:12" x14ac:dyDescent="0.3">
      <c r="A21" s="3">
        <f t="shared" si="0"/>
        <v>18</v>
      </c>
      <c r="B21" s="5" t="s">
        <v>39</v>
      </c>
      <c r="C21" s="6">
        <v>18844.560000000001</v>
      </c>
      <c r="D21" s="5" t="s">
        <v>14</v>
      </c>
      <c r="E21" s="5" t="s">
        <v>23</v>
      </c>
      <c r="F21" s="5" t="s">
        <v>70</v>
      </c>
      <c r="G21" s="5" t="s">
        <v>22</v>
      </c>
      <c r="H21" s="5" t="s">
        <v>70</v>
      </c>
      <c r="I21" s="5" t="s">
        <v>65</v>
      </c>
      <c r="J21" s="5" t="s">
        <v>69</v>
      </c>
      <c r="K21" s="5" t="s">
        <v>22</v>
      </c>
      <c r="L21" s="7">
        <v>42</v>
      </c>
    </row>
    <row r="22" spans="1:12" x14ac:dyDescent="0.3">
      <c r="A22" s="3">
        <f t="shared" si="0"/>
        <v>19</v>
      </c>
      <c r="B22" s="5" t="s">
        <v>40</v>
      </c>
      <c r="C22" s="6">
        <v>54452.28</v>
      </c>
      <c r="D22" s="5" t="s">
        <v>11</v>
      </c>
      <c r="E22" s="5" t="s">
        <v>23</v>
      </c>
      <c r="F22" s="5" t="s">
        <v>23</v>
      </c>
      <c r="G22" s="5" t="s">
        <v>22</v>
      </c>
      <c r="H22" s="5" t="s">
        <v>70</v>
      </c>
      <c r="I22" s="5" t="s">
        <v>61</v>
      </c>
      <c r="J22" s="5" t="s">
        <v>69</v>
      </c>
      <c r="K22" s="5" t="s">
        <v>19</v>
      </c>
      <c r="L22" s="7">
        <v>45</v>
      </c>
    </row>
    <row r="23" spans="1:12" x14ac:dyDescent="0.3">
      <c r="A23" s="3">
        <f t="shared" si="0"/>
        <v>20</v>
      </c>
      <c r="B23" s="5" t="s">
        <v>41</v>
      </c>
      <c r="C23" s="6">
        <v>42865.69</v>
      </c>
      <c r="D23" s="5" t="s">
        <v>12</v>
      </c>
      <c r="E23" s="5" t="s">
        <v>20</v>
      </c>
      <c r="F23" s="5" t="s">
        <v>23</v>
      </c>
      <c r="G23" s="5" t="s">
        <v>22</v>
      </c>
      <c r="H23" s="5" t="s">
        <v>18</v>
      </c>
      <c r="I23" s="5" t="s">
        <v>59</v>
      </c>
      <c r="J23" s="5" t="s">
        <v>69</v>
      </c>
      <c r="K23" s="5" t="s">
        <v>22</v>
      </c>
      <c r="L23" s="7">
        <v>58</v>
      </c>
    </row>
    <row r="24" spans="1:12" x14ac:dyDescent="0.3">
      <c r="A24" s="3">
        <f t="shared" si="0"/>
        <v>21</v>
      </c>
      <c r="B24" s="5" t="s">
        <v>42</v>
      </c>
      <c r="C24" s="6">
        <v>30883.79</v>
      </c>
      <c r="D24" s="5" t="s">
        <v>12</v>
      </c>
      <c r="E24" s="5" t="s">
        <v>23</v>
      </c>
      <c r="F24" s="5" t="s">
        <v>23</v>
      </c>
      <c r="G24" s="5" t="s">
        <v>19</v>
      </c>
      <c r="H24" s="5" t="s">
        <v>20</v>
      </c>
      <c r="I24" s="5" t="s">
        <v>63</v>
      </c>
      <c r="J24" s="5" t="s">
        <v>64</v>
      </c>
      <c r="K24" s="5" t="s">
        <v>19</v>
      </c>
      <c r="L24" s="7">
        <v>55</v>
      </c>
    </row>
    <row r="25" spans="1:12" x14ac:dyDescent="0.3">
      <c r="A25" s="3">
        <f t="shared" si="0"/>
        <v>22</v>
      </c>
      <c r="B25" s="5" t="s">
        <v>43</v>
      </c>
      <c r="C25" s="6">
        <v>47860.38</v>
      </c>
      <c r="D25" s="5" t="s">
        <v>13</v>
      </c>
      <c r="E25" s="5" t="s">
        <v>70</v>
      </c>
      <c r="F25" s="5" t="s">
        <v>18</v>
      </c>
      <c r="G25" s="5" t="s">
        <v>22</v>
      </c>
      <c r="H25" s="5" t="s">
        <v>23</v>
      </c>
      <c r="I25" s="5" t="s">
        <v>61</v>
      </c>
      <c r="J25" s="5" t="s">
        <v>66</v>
      </c>
      <c r="K25" s="5" t="s">
        <v>19</v>
      </c>
      <c r="L25" s="7">
        <v>14</v>
      </c>
    </row>
    <row r="26" spans="1:12" x14ac:dyDescent="0.3">
      <c r="A26" s="3">
        <f t="shared" si="0"/>
        <v>23</v>
      </c>
      <c r="B26" s="5" t="s">
        <v>44</v>
      </c>
      <c r="C26" s="6">
        <v>69393.740000000005</v>
      </c>
      <c r="D26" s="5" t="s">
        <v>14</v>
      </c>
      <c r="E26" s="5" t="s">
        <v>20</v>
      </c>
      <c r="F26" s="5" t="s">
        <v>20</v>
      </c>
      <c r="G26" s="5" t="s">
        <v>19</v>
      </c>
      <c r="H26" s="5" t="s">
        <v>20</v>
      </c>
      <c r="I26" s="5" t="s">
        <v>61</v>
      </c>
      <c r="J26" s="5" t="s">
        <v>64</v>
      </c>
      <c r="K26" s="5" t="s">
        <v>19</v>
      </c>
      <c r="L26" s="7">
        <v>33</v>
      </c>
    </row>
    <row r="27" spans="1:12" x14ac:dyDescent="0.3">
      <c r="A27" s="3">
        <f t="shared" si="0"/>
        <v>24</v>
      </c>
      <c r="B27" s="5" t="s">
        <v>45</v>
      </c>
      <c r="C27" s="6">
        <v>13583.44</v>
      </c>
      <c r="D27" s="5" t="s">
        <v>13</v>
      </c>
      <c r="E27" s="5" t="s">
        <v>70</v>
      </c>
      <c r="F27" s="5" t="s">
        <v>70</v>
      </c>
      <c r="G27" s="5" t="s">
        <v>22</v>
      </c>
      <c r="H27" s="5" t="s">
        <v>70</v>
      </c>
      <c r="I27" s="5" t="s">
        <v>67</v>
      </c>
      <c r="J27" s="5" t="s">
        <v>69</v>
      </c>
      <c r="K27" s="5" t="s">
        <v>22</v>
      </c>
      <c r="L27" s="7">
        <v>26</v>
      </c>
    </row>
    <row r="28" spans="1:12" x14ac:dyDescent="0.3">
      <c r="A28" s="3">
        <f t="shared" si="0"/>
        <v>25</v>
      </c>
      <c r="B28" s="5" t="s">
        <v>46</v>
      </c>
      <c r="C28" s="6">
        <v>49455.3</v>
      </c>
      <c r="D28" s="5" t="s">
        <v>14</v>
      </c>
      <c r="E28" s="5" t="s">
        <v>23</v>
      </c>
      <c r="F28" s="5" t="s">
        <v>70</v>
      </c>
      <c r="G28" s="5" t="s">
        <v>19</v>
      </c>
      <c r="H28" s="5" t="s">
        <v>20</v>
      </c>
      <c r="I28" s="5" t="s">
        <v>68</v>
      </c>
      <c r="J28" s="5" t="s">
        <v>69</v>
      </c>
      <c r="K28" s="5" t="s">
        <v>19</v>
      </c>
      <c r="L28" s="7">
        <v>30</v>
      </c>
    </row>
    <row r="29" spans="1:12" x14ac:dyDescent="0.3">
      <c r="A29" s="3">
        <f t="shared" si="0"/>
        <v>26</v>
      </c>
      <c r="B29" s="5" t="s">
        <v>47</v>
      </c>
      <c r="C29" s="6">
        <v>53718.16</v>
      </c>
      <c r="D29" s="5" t="s">
        <v>13</v>
      </c>
      <c r="E29" s="5" t="s">
        <v>70</v>
      </c>
      <c r="F29" s="5" t="s">
        <v>18</v>
      </c>
      <c r="G29" s="5" t="s">
        <v>19</v>
      </c>
      <c r="H29" s="5" t="s">
        <v>20</v>
      </c>
      <c r="I29" s="5" t="s">
        <v>65</v>
      </c>
      <c r="J29" s="5" t="s">
        <v>60</v>
      </c>
      <c r="K29" s="5" t="s">
        <v>22</v>
      </c>
      <c r="L29" s="7">
        <v>17</v>
      </c>
    </row>
    <row r="30" spans="1:12" x14ac:dyDescent="0.3">
      <c r="A30" s="3">
        <f t="shared" si="0"/>
        <v>27</v>
      </c>
      <c r="B30" s="5" t="s">
        <v>48</v>
      </c>
      <c r="C30" s="6">
        <v>19882.78</v>
      </c>
      <c r="D30" s="5" t="s">
        <v>14</v>
      </c>
      <c r="E30" s="5" t="s">
        <v>23</v>
      </c>
      <c r="F30" s="5" t="s">
        <v>23</v>
      </c>
      <c r="G30" s="5" t="s">
        <v>22</v>
      </c>
      <c r="H30" s="5" t="s">
        <v>20</v>
      </c>
      <c r="I30" s="5" t="s">
        <v>61</v>
      </c>
      <c r="J30" s="5" t="s">
        <v>69</v>
      </c>
      <c r="K30" s="5" t="s">
        <v>19</v>
      </c>
      <c r="L30" s="7">
        <v>37</v>
      </c>
    </row>
    <row r="31" spans="1:12" x14ac:dyDescent="0.3">
      <c r="A31" s="3">
        <f t="shared" si="0"/>
        <v>28</v>
      </c>
      <c r="B31" s="5" t="s">
        <v>49</v>
      </c>
      <c r="C31" s="6">
        <v>25237.01</v>
      </c>
      <c r="D31" s="5" t="s">
        <v>15</v>
      </c>
      <c r="E31" s="5" t="s">
        <v>23</v>
      </c>
      <c r="F31" s="5" t="s">
        <v>70</v>
      </c>
      <c r="G31" s="5" t="s">
        <v>19</v>
      </c>
      <c r="H31" s="5" t="s">
        <v>20</v>
      </c>
      <c r="I31" s="5" t="s">
        <v>63</v>
      </c>
      <c r="J31" s="5" t="s">
        <v>69</v>
      </c>
      <c r="K31" s="5" t="s">
        <v>22</v>
      </c>
      <c r="L31" s="7">
        <v>57</v>
      </c>
    </row>
    <row r="32" spans="1:12" x14ac:dyDescent="0.3">
      <c r="A32" s="3">
        <f t="shared" si="0"/>
        <v>29</v>
      </c>
      <c r="B32" s="5" t="s">
        <v>50</v>
      </c>
      <c r="C32" s="6">
        <v>18190.73</v>
      </c>
      <c r="D32" s="5" t="s">
        <v>12</v>
      </c>
      <c r="E32" s="5" t="s">
        <v>20</v>
      </c>
      <c r="F32" s="5" t="s">
        <v>18</v>
      </c>
      <c r="G32" s="5" t="s">
        <v>19</v>
      </c>
      <c r="H32" s="5" t="s">
        <v>20</v>
      </c>
      <c r="I32" s="5" t="s">
        <v>68</v>
      </c>
      <c r="J32" s="5" t="s">
        <v>69</v>
      </c>
      <c r="K32" s="5" t="s">
        <v>22</v>
      </c>
      <c r="L32" s="7">
        <v>22</v>
      </c>
    </row>
    <row r="33" spans="1:15" x14ac:dyDescent="0.3">
      <c r="A33" s="3">
        <f t="shared" si="0"/>
        <v>30</v>
      </c>
      <c r="B33" s="5" t="s">
        <v>51</v>
      </c>
      <c r="C33" s="6">
        <v>78773.09</v>
      </c>
      <c r="D33" s="5" t="s">
        <v>72</v>
      </c>
      <c r="E33" s="5" t="s">
        <v>20</v>
      </c>
      <c r="F33" s="5" t="s">
        <v>23</v>
      </c>
      <c r="G33" s="5" t="s">
        <v>22</v>
      </c>
      <c r="H33" s="5" t="s">
        <v>20</v>
      </c>
      <c r="I33" s="5" t="s">
        <v>59</v>
      </c>
      <c r="J33" s="5" t="s">
        <v>64</v>
      </c>
      <c r="K33" s="5" t="s">
        <v>19</v>
      </c>
      <c r="L33" s="7">
        <v>15</v>
      </c>
    </row>
    <row r="34" spans="1:15" x14ac:dyDescent="0.3">
      <c r="A34" s="3">
        <f t="shared" si="0"/>
        <v>31</v>
      </c>
      <c r="B34" s="5" t="s">
        <v>52</v>
      </c>
      <c r="C34" s="6">
        <v>51841.97</v>
      </c>
      <c r="D34" s="5" t="s">
        <v>13</v>
      </c>
      <c r="E34" s="5" t="s">
        <v>70</v>
      </c>
      <c r="F34" s="5" t="s">
        <v>23</v>
      </c>
      <c r="G34" s="5" t="s">
        <v>19</v>
      </c>
      <c r="H34" s="5" t="s">
        <v>20</v>
      </c>
      <c r="I34" s="5" t="s">
        <v>68</v>
      </c>
      <c r="J34" s="5" t="s">
        <v>66</v>
      </c>
      <c r="K34" s="5" t="s">
        <v>19</v>
      </c>
      <c r="L34" s="7">
        <v>19</v>
      </c>
    </row>
    <row r="35" spans="1:15" x14ac:dyDescent="0.3">
      <c r="A35" s="3">
        <f t="shared" si="0"/>
        <v>32</v>
      </c>
      <c r="B35" s="5" t="s">
        <v>53</v>
      </c>
      <c r="C35" s="6">
        <v>24412.26</v>
      </c>
      <c r="D35" s="5" t="s">
        <v>10</v>
      </c>
      <c r="E35" s="5" t="s">
        <v>20</v>
      </c>
      <c r="F35" s="5" t="s">
        <v>23</v>
      </c>
      <c r="G35" s="5" t="s">
        <v>22</v>
      </c>
      <c r="H35" s="5" t="s">
        <v>20</v>
      </c>
      <c r="I35" s="5" t="s">
        <v>63</v>
      </c>
      <c r="J35" s="5" t="s">
        <v>64</v>
      </c>
      <c r="K35" s="5" t="s">
        <v>19</v>
      </c>
      <c r="L35" s="7">
        <v>41</v>
      </c>
    </row>
    <row r="36" spans="1:15" x14ac:dyDescent="0.3">
      <c r="A36" s="3">
        <f t="shared" si="0"/>
        <v>33</v>
      </c>
      <c r="B36" s="5" t="s">
        <v>54</v>
      </c>
      <c r="C36" s="6">
        <v>72754.240000000005</v>
      </c>
      <c r="D36" s="5" t="s">
        <v>13</v>
      </c>
      <c r="E36" s="5" t="s">
        <v>18</v>
      </c>
      <c r="F36" s="5" t="s">
        <v>70</v>
      </c>
      <c r="G36" s="5" t="s">
        <v>22</v>
      </c>
      <c r="H36" s="5" t="s">
        <v>18</v>
      </c>
      <c r="I36" s="5" t="s">
        <v>63</v>
      </c>
      <c r="J36" s="5" t="s">
        <v>66</v>
      </c>
      <c r="K36" s="5" t="s">
        <v>22</v>
      </c>
      <c r="L36" s="7">
        <v>35</v>
      </c>
    </row>
    <row r="37" spans="1:15" x14ac:dyDescent="0.3">
      <c r="A37" s="3">
        <f t="shared" si="0"/>
        <v>34</v>
      </c>
      <c r="B37" s="5" t="s">
        <v>55</v>
      </c>
      <c r="C37" s="6">
        <v>56815.39</v>
      </c>
      <c r="D37" s="5" t="s">
        <v>10</v>
      </c>
      <c r="E37" s="5" t="s">
        <v>20</v>
      </c>
      <c r="F37" s="5" t="s">
        <v>20</v>
      </c>
      <c r="G37" s="5" t="s">
        <v>19</v>
      </c>
      <c r="H37" s="5" t="s">
        <v>20</v>
      </c>
      <c r="I37" s="5" t="s">
        <v>59</v>
      </c>
      <c r="J37" s="5" t="s">
        <v>62</v>
      </c>
      <c r="K37" s="5" t="s">
        <v>19</v>
      </c>
      <c r="L37" s="7">
        <v>58</v>
      </c>
    </row>
    <row r="38" spans="1:15" x14ac:dyDescent="0.3">
      <c r="A38" s="3">
        <f t="shared" si="0"/>
        <v>35</v>
      </c>
      <c r="B38" s="5" t="s">
        <v>56</v>
      </c>
      <c r="C38" s="6">
        <v>26708.61</v>
      </c>
      <c r="D38" s="5" t="s">
        <v>11</v>
      </c>
      <c r="E38" s="5" t="s">
        <v>70</v>
      </c>
      <c r="F38" s="5" t="s">
        <v>23</v>
      </c>
      <c r="G38" s="5" t="s">
        <v>19</v>
      </c>
      <c r="H38" s="5" t="s">
        <v>20</v>
      </c>
      <c r="I38" s="5" t="s">
        <v>61</v>
      </c>
      <c r="J38" s="5" t="s">
        <v>62</v>
      </c>
      <c r="K38" s="5" t="s">
        <v>19</v>
      </c>
      <c r="L38" s="7">
        <v>19</v>
      </c>
    </row>
    <row r="40" spans="1:15" x14ac:dyDescent="0.3">
      <c r="B40" t="s">
        <v>87</v>
      </c>
    </row>
    <row r="41" spans="1:15" ht="72" x14ac:dyDescent="0.3">
      <c r="A41" s="29" t="s">
        <v>2</v>
      </c>
      <c r="B41" s="29"/>
      <c r="C41" s="2" t="s">
        <v>71</v>
      </c>
      <c r="D41" s="2" t="s">
        <v>4</v>
      </c>
      <c r="E41" s="2" t="s">
        <v>5</v>
      </c>
      <c r="F41" s="2" t="s">
        <v>6</v>
      </c>
      <c r="G41" s="2" t="s">
        <v>7</v>
      </c>
      <c r="H41" s="2" t="s">
        <v>8</v>
      </c>
      <c r="I41" s="2" t="s">
        <v>58</v>
      </c>
      <c r="J41" s="2" t="s">
        <v>57</v>
      </c>
      <c r="K41" s="2" t="s">
        <v>9</v>
      </c>
      <c r="L41" s="2" t="s">
        <v>73</v>
      </c>
      <c r="N41" s="10" t="s">
        <v>81</v>
      </c>
      <c r="O41" s="4">
        <f>CORREL(C42:C76,L42:L76)</f>
        <v>8.605516914796997E-2</v>
      </c>
    </row>
    <row r="42" spans="1:15" x14ac:dyDescent="0.3">
      <c r="A42" s="3">
        <f>ROW(A1)</f>
        <v>1</v>
      </c>
      <c r="B42" s="5" t="s">
        <v>88</v>
      </c>
      <c r="C42" s="6">
        <v>20580</v>
      </c>
      <c r="D42" s="5" t="s">
        <v>13</v>
      </c>
      <c r="E42" s="5" t="s">
        <v>20</v>
      </c>
      <c r="F42" s="5" t="s">
        <v>20</v>
      </c>
      <c r="G42" s="5" t="s">
        <v>19</v>
      </c>
      <c r="H42" s="5" t="s">
        <v>20</v>
      </c>
      <c r="I42" s="5" t="s">
        <v>68</v>
      </c>
      <c r="J42" s="5" t="s">
        <v>69</v>
      </c>
      <c r="K42" s="5" t="s">
        <v>19</v>
      </c>
      <c r="L42" s="7">
        <v>27</v>
      </c>
      <c r="N42" s="12"/>
      <c r="O42" s="12"/>
    </row>
    <row r="43" spans="1:15" x14ac:dyDescent="0.3">
      <c r="A43" s="3">
        <f t="shared" ref="A43:A76" si="1">ROW(A2)</f>
        <v>2</v>
      </c>
      <c r="B43" s="5" t="s">
        <v>89</v>
      </c>
      <c r="C43" s="6">
        <v>33787</v>
      </c>
      <c r="D43" s="5" t="s">
        <v>14</v>
      </c>
      <c r="E43" s="5" t="s">
        <v>70</v>
      </c>
      <c r="F43" s="5" t="s">
        <v>20</v>
      </c>
      <c r="G43" s="5" t="s">
        <v>19</v>
      </c>
      <c r="H43" s="5" t="s">
        <v>20</v>
      </c>
      <c r="I43" s="5" t="s">
        <v>61</v>
      </c>
      <c r="J43" s="5" t="s">
        <v>62</v>
      </c>
      <c r="K43" s="5" t="s">
        <v>22</v>
      </c>
      <c r="L43" s="7">
        <v>25</v>
      </c>
      <c r="N43" s="13" t="s">
        <v>123</v>
      </c>
      <c r="O43" s="11"/>
    </row>
    <row r="44" spans="1:15" x14ac:dyDescent="0.3">
      <c r="A44" s="3">
        <f t="shared" si="1"/>
        <v>3</v>
      </c>
      <c r="B44" s="5" t="s">
        <v>90</v>
      </c>
      <c r="C44" s="6">
        <v>23986</v>
      </c>
      <c r="D44" s="5" t="s">
        <v>16</v>
      </c>
      <c r="E44" s="5" t="s">
        <v>23</v>
      </c>
      <c r="F44" s="5" t="s">
        <v>70</v>
      </c>
      <c r="G44" s="5" t="s">
        <v>19</v>
      </c>
      <c r="H44" s="5" t="s">
        <v>20</v>
      </c>
      <c r="I44" s="5" t="s">
        <v>61</v>
      </c>
      <c r="J44" s="5" t="s">
        <v>64</v>
      </c>
      <c r="K44" s="5" t="s">
        <v>22</v>
      </c>
      <c r="L44" s="7">
        <v>32</v>
      </c>
      <c r="N44" s="13" t="s">
        <v>126</v>
      </c>
      <c r="O44" s="11"/>
    </row>
    <row r="45" spans="1:15" x14ac:dyDescent="0.3">
      <c r="A45" s="3">
        <f t="shared" si="1"/>
        <v>4</v>
      </c>
      <c r="B45" s="5" t="s">
        <v>91</v>
      </c>
      <c r="C45" s="6">
        <v>40371</v>
      </c>
      <c r="D45" s="5" t="s">
        <v>11</v>
      </c>
      <c r="E45" s="5" t="s">
        <v>23</v>
      </c>
      <c r="F45" s="5" t="s">
        <v>18</v>
      </c>
      <c r="G45" s="5" t="s">
        <v>22</v>
      </c>
      <c r="H45" s="5" t="s">
        <v>23</v>
      </c>
      <c r="I45" s="5" t="s">
        <v>68</v>
      </c>
      <c r="J45" s="5" t="s">
        <v>69</v>
      </c>
      <c r="K45" s="5" t="s">
        <v>22</v>
      </c>
      <c r="L45" s="7">
        <v>35</v>
      </c>
      <c r="N45" t="s">
        <v>124</v>
      </c>
    </row>
    <row r="46" spans="1:15" x14ac:dyDescent="0.3">
      <c r="A46" s="3">
        <f t="shared" si="1"/>
        <v>5</v>
      </c>
      <c r="B46" s="5" t="s">
        <v>92</v>
      </c>
      <c r="C46" s="6">
        <v>38613</v>
      </c>
      <c r="D46" s="5" t="s">
        <v>13</v>
      </c>
      <c r="E46" s="5" t="s">
        <v>20</v>
      </c>
      <c r="F46" s="5" t="s">
        <v>20</v>
      </c>
      <c r="G46" s="5" t="s">
        <v>22</v>
      </c>
      <c r="H46" s="5" t="s">
        <v>18</v>
      </c>
      <c r="I46" s="5" t="s">
        <v>59</v>
      </c>
      <c r="J46" s="5" t="s">
        <v>62</v>
      </c>
      <c r="K46" s="5" t="s">
        <v>19</v>
      </c>
      <c r="L46" s="7">
        <v>28</v>
      </c>
      <c r="N46" t="s">
        <v>125</v>
      </c>
    </row>
    <row r="47" spans="1:15" x14ac:dyDescent="0.3">
      <c r="A47" s="3">
        <f t="shared" si="1"/>
        <v>6</v>
      </c>
      <c r="B47" s="5" t="s">
        <v>93</v>
      </c>
      <c r="C47" s="6">
        <v>36491</v>
      </c>
      <c r="D47" s="5" t="s">
        <v>11</v>
      </c>
      <c r="E47" s="5" t="s">
        <v>70</v>
      </c>
      <c r="F47" s="5" t="s">
        <v>20</v>
      </c>
      <c r="G47" s="5" t="s">
        <v>22</v>
      </c>
      <c r="H47" s="5" t="s">
        <v>23</v>
      </c>
      <c r="I47" s="5" t="s">
        <v>67</v>
      </c>
      <c r="J47" s="5" t="s">
        <v>62</v>
      </c>
      <c r="K47" s="5" t="s">
        <v>22</v>
      </c>
      <c r="L47" s="7">
        <v>18</v>
      </c>
    </row>
    <row r="48" spans="1:15" x14ac:dyDescent="0.3">
      <c r="A48" s="3">
        <f t="shared" si="1"/>
        <v>7</v>
      </c>
      <c r="B48" s="5" t="s">
        <v>94</v>
      </c>
      <c r="C48" s="6">
        <v>28307</v>
      </c>
      <c r="D48" s="5" t="s">
        <v>72</v>
      </c>
      <c r="E48" s="5" t="s">
        <v>70</v>
      </c>
      <c r="F48" s="5" t="s">
        <v>18</v>
      </c>
      <c r="G48" s="5" t="s">
        <v>22</v>
      </c>
      <c r="H48" s="5" t="s">
        <v>20</v>
      </c>
      <c r="I48" s="5" t="s">
        <v>68</v>
      </c>
      <c r="J48" s="5" t="s">
        <v>62</v>
      </c>
      <c r="K48" s="5" t="s">
        <v>22</v>
      </c>
      <c r="L48" s="7">
        <v>23</v>
      </c>
      <c r="N48" t="s">
        <v>127</v>
      </c>
    </row>
    <row r="49" spans="1:14" x14ac:dyDescent="0.3">
      <c r="A49" s="3">
        <f t="shared" si="1"/>
        <v>8</v>
      </c>
      <c r="B49" s="5" t="s">
        <v>95</v>
      </c>
      <c r="C49" s="6">
        <v>30528</v>
      </c>
      <c r="D49" s="5" t="s">
        <v>15</v>
      </c>
      <c r="E49" s="5" t="s">
        <v>20</v>
      </c>
      <c r="F49" s="5" t="s">
        <v>70</v>
      </c>
      <c r="G49" s="5" t="s">
        <v>19</v>
      </c>
      <c r="H49" s="5" t="s">
        <v>20</v>
      </c>
      <c r="I49" s="5" t="s">
        <v>65</v>
      </c>
      <c r="J49" s="5" t="s">
        <v>69</v>
      </c>
      <c r="K49" s="5" t="s">
        <v>22</v>
      </c>
      <c r="L49" s="7">
        <v>21</v>
      </c>
      <c r="N49" t="s">
        <v>128</v>
      </c>
    </row>
    <row r="50" spans="1:14" x14ac:dyDescent="0.3">
      <c r="A50" s="3">
        <f t="shared" si="1"/>
        <v>9</v>
      </c>
      <c r="B50" s="5" t="s">
        <v>96</v>
      </c>
      <c r="C50" s="6">
        <v>42590</v>
      </c>
      <c r="D50" s="5" t="s">
        <v>15</v>
      </c>
      <c r="E50" s="5" t="s">
        <v>18</v>
      </c>
      <c r="F50" s="5" t="s">
        <v>70</v>
      </c>
      <c r="G50" s="5" t="s">
        <v>22</v>
      </c>
      <c r="H50" s="5" t="s">
        <v>20</v>
      </c>
      <c r="I50" s="5" t="s">
        <v>61</v>
      </c>
      <c r="J50" s="5" t="s">
        <v>64</v>
      </c>
      <c r="K50" s="5" t="s">
        <v>19</v>
      </c>
      <c r="L50" s="7">
        <v>28</v>
      </c>
    </row>
    <row r="51" spans="1:14" x14ac:dyDescent="0.3">
      <c r="A51" s="3">
        <f t="shared" si="1"/>
        <v>10</v>
      </c>
      <c r="B51" s="5" t="s">
        <v>97</v>
      </c>
      <c r="C51" s="6">
        <v>63805</v>
      </c>
      <c r="D51" s="5" t="s">
        <v>10</v>
      </c>
      <c r="E51" s="5" t="s">
        <v>70</v>
      </c>
      <c r="F51" s="5" t="s">
        <v>20</v>
      </c>
      <c r="G51" s="5" t="s">
        <v>19</v>
      </c>
      <c r="H51" s="5" t="s">
        <v>20</v>
      </c>
      <c r="I51" s="5" t="s">
        <v>67</v>
      </c>
      <c r="J51" s="5" t="s">
        <v>60</v>
      </c>
      <c r="K51" s="5" t="s">
        <v>22</v>
      </c>
      <c r="L51" s="7">
        <v>31</v>
      </c>
    </row>
    <row r="52" spans="1:14" x14ac:dyDescent="0.3">
      <c r="A52" s="3">
        <f t="shared" si="1"/>
        <v>11</v>
      </c>
      <c r="B52" s="5" t="s">
        <v>98</v>
      </c>
      <c r="C52" s="6">
        <v>42621</v>
      </c>
      <c r="D52" s="5" t="s">
        <v>11</v>
      </c>
      <c r="E52" s="5" t="s">
        <v>70</v>
      </c>
      <c r="F52" s="5" t="s">
        <v>20</v>
      </c>
      <c r="G52" s="5" t="s">
        <v>22</v>
      </c>
      <c r="H52" s="5" t="s">
        <v>70</v>
      </c>
      <c r="I52" s="5" t="s">
        <v>61</v>
      </c>
      <c r="J52" s="5" t="s">
        <v>66</v>
      </c>
      <c r="K52" s="5" t="s">
        <v>22</v>
      </c>
      <c r="L52" s="7">
        <v>13</v>
      </c>
    </row>
    <row r="53" spans="1:14" x14ac:dyDescent="0.3">
      <c r="A53" s="3">
        <f t="shared" si="1"/>
        <v>12</v>
      </c>
      <c r="B53" s="5" t="s">
        <v>99</v>
      </c>
      <c r="C53" s="6">
        <v>45160</v>
      </c>
      <c r="D53" s="5" t="s">
        <v>13</v>
      </c>
      <c r="E53" s="5" t="s">
        <v>70</v>
      </c>
      <c r="F53" s="5" t="s">
        <v>18</v>
      </c>
      <c r="G53" s="5" t="s">
        <v>22</v>
      </c>
      <c r="H53" s="5" t="s">
        <v>18</v>
      </c>
      <c r="I53" s="5" t="s">
        <v>61</v>
      </c>
      <c r="J53" s="5" t="s">
        <v>64</v>
      </c>
      <c r="K53" s="5" t="s">
        <v>22</v>
      </c>
      <c r="L53" s="7">
        <v>37</v>
      </c>
    </row>
    <row r="54" spans="1:14" x14ac:dyDescent="0.3">
      <c r="A54" s="3">
        <f t="shared" si="1"/>
        <v>13</v>
      </c>
      <c r="B54" s="5" t="s">
        <v>100</v>
      </c>
      <c r="C54" s="6">
        <v>54473</v>
      </c>
      <c r="D54" s="5" t="s">
        <v>72</v>
      </c>
      <c r="E54" s="5" t="s">
        <v>18</v>
      </c>
      <c r="F54" s="5" t="s">
        <v>20</v>
      </c>
      <c r="G54" s="5" t="s">
        <v>19</v>
      </c>
      <c r="H54" s="5" t="s">
        <v>20</v>
      </c>
      <c r="I54" s="5" t="s">
        <v>68</v>
      </c>
      <c r="J54" s="5" t="s">
        <v>66</v>
      </c>
      <c r="K54" s="5" t="s">
        <v>22</v>
      </c>
      <c r="L54" s="7">
        <v>18</v>
      </c>
    </row>
    <row r="55" spans="1:14" x14ac:dyDescent="0.3">
      <c r="A55" s="3">
        <f t="shared" si="1"/>
        <v>14</v>
      </c>
      <c r="B55" s="5" t="s">
        <v>101</v>
      </c>
      <c r="C55" s="6">
        <v>50201</v>
      </c>
      <c r="D55" s="5" t="s">
        <v>15</v>
      </c>
      <c r="E55" s="5" t="s">
        <v>23</v>
      </c>
      <c r="F55" s="5" t="s">
        <v>20</v>
      </c>
      <c r="G55" s="5" t="s">
        <v>19</v>
      </c>
      <c r="H55" s="5" t="s">
        <v>20</v>
      </c>
      <c r="I55" s="5" t="s">
        <v>61</v>
      </c>
      <c r="J55" s="5" t="s">
        <v>64</v>
      </c>
      <c r="K55" s="5" t="s">
        <v>19</v>
      </c>
      <c r="L55" s="7">
        <v>42</v>
      </c>
    </row>
    <row r="56" spans="1:14" x14ac:dyDescent="0.3">
      <c r="A56" s="3">
        <f t="shared" si="1"/>
        <v>15</v>
      </c>
      <c r="B56" s="5" t="s">
        <v>102</v>
      </c>
      <c r="C56" s="6">
        <v>58110</v>
      </c>
      <c r="D56" s="5" t="s">
        <v>15</v>
      </c>
      <c r="E56" s="5" t="s">
        <v>23</v>
      </c>
      <c r="F56" s="5" t="s">
        <v>18</v>
      </c>
      <c r="G56" s="5" t="s">
        <v>22</v>
      </c>
      <c r="H56" s="5" t="s">
        <v>70</v>
      </c>
      <c r="I56" s="5" t="s">
        <v>63</v>
      </c>
      <c r="J56" s="5" t="s">
        <v>60</v>
      </c>
      <c r="K56" s="5" t="s">
        <v>19</v>
      </c>
      <c r="L56" s="7">
        <v>11</v>
      </c>
    </row>
    <row r="57" spans="1:14" x14ac:dyDescent="0.3">
      <c r="A57" s="3">
        <f t="shared" si="1"/>
        <v>16</v>
      </c>
      <c r="B57" s="5" t="s">
        <v>103</v>
      </c>
      <c r="C57" s="6">
        <v>40548</v>
      </c>
      <c r="D57" s="5" t="s">
        <v>16</v>
      </c>
      <c r="E57" s="5" t="s">
        <v>23</v>
      </c>
      <c r="F57" s="5" t="s">
        <v>18</v>
      </c>
      <c r="G57" s="5" t="s">
        <v>22</v>
      </c>
      <c r="H57" s="5" t="s">
        <v>23</v>
      </c>
      <c r="I57" s="5" t="s">
        <v>61</v>
      </c>
      <c r="J57" s="5" t="s">
        <v>64</v>
      </c>
      <c r="K57" s="5" t="s">
        <v>22</v>
      </c>
      <c r="L57" s="7">
        <v>19</v>
      </c>
    </row>
    <row r="58" spans="1:14" x14ac:dyDescent="0.3">
      <c r="A58" s="3">
        <f t="shared" si="1"/>
        <v>17</v>
      </c>
      <c r="B58" s="5" t="s">
        <v>104</v>
      </c>
      <c r="C58" s="6">
        <v>32696</v>
      </c>
      <c r="D58" s="5" t="s">
        <v>11</v>
      </c>
      <c r="E58" s="5" t="s">
        <v>23</v>
      </c>
      <c r="F58" s="5" t="s">
        <v>23</v>
      </c>
      <c r="G58" s="5" t="s">
        <v>22</v>
      </c>
      <c r="H58" s="5" t="s">
        <v>18</v>
      </c>
      <c r="I58" s="5" t="s">
        <v>65</v>
      </c>
      <c r="J58" s="5" t="s">
        <v>64</v>
      </c>
      <c r="K58" s="5" t="s">
        <v>22</v>
      </c>
      <c r="L58" s="7">
        <v>19</v>
      </c>
    </row>
    <row r="59" spans="1:14" x14ac:dyDescent="0.3">
      <c r="A59" s="3">
        <f t="shared" si="1"/>
        <v>18</v>
      </c>
      <c r="B59" s="5" t="s">
        <v>105</v>
      </c>
      <c r="C59" s="6">
        <v>37318</v>
      </c>
      <c r="D59" s="5" t="s">
        <v>14</v>
      </c>
      <c r="E59" s="5" t="s">
        <v>20</v>
      </c>
      <c r="F59" s="5" t="s">
        <v>20</v>
      </c>
      <c r="G59" s="5" t="s">
        <v>19</v>
      </c>
      <c r="H59" s="5" t="s">
        <v>20</v>
      </c>
      <c r="I59" s="5" t="s">
        <v>65</v>
      </c>
      <c r="J59" s="5" t="s">
        <v>69</v>
      </c>
      <c r="K59" s="5" t="s">
        <v>22</v>
      </c>
      <c r="L59" s="7">
        <v>44</v>
      </c>
    </row>
    <row r="60" spans="1:14" x14ac:dyDescent="0.3">
      <c r="A60" s="3">
        <f t="shared" si="1"/>
        <v>19</v>
      </c>
      <c r="B60" s="5" t="s">
        <v>106</v>
      </c>
      <c r="C60" s="6">
        <v>66505</v>
      </c>
      <c r="D60" s="5" t="s">
        <v>15</v>
      </c>
      <c r="E60" s="5" t="s">
        <v>70</v>
      </c>
      <c r="F60" s="5" t="s">
        <v>70</v>
      </c>
      <c r="G60" s="5" t="s">
        <v>19</v>
      </c>
      <c r="H60" s="5" t="s">
        <v>20</v>
      </c>
      <c r="I60" s="5" t="s">
        <v>61</v>
      </c>
      <c r="J60" s="5" t="s">
        <v>69</v>
      </c>
      <c r="K60" s="5" t="s">
        <v>22</v>
      </c>
      <c r="L60" s="7">
        <v>10</v>
      </c>
    </row>
    <row r="61" spans="1:14" x14ac:dyDescent="0.3">
      <c r="A61" s="3">
        <f t="shared" si="1"/>
        <v>20</v>
      </c>
      <c r="B61" s="5" t="s">
        <v>107</v>
      </c>
      <c r="C61" s="6">
        <v>46921</v>
      </c>
      <c r="D61" s="5" t="s">
        <v>14</v>
      </c>
      <c r="E61" s="5" t="s">
        <v>23</v>
      </c>
      <c r="F61" s="5" t="s">
        <v>70</v>
      </c>
      <c r="G61" s="5" t="s">
        <v>19</v>
      </c>
      <c r="H61" s="5" t="s">
        <v>20</v>
      </c>
      <c r="I61" s="5" t="s">
        <v>59</v>
      </c>
      <c r="J61" s="5" t="s">
        <v>69</v>
      </c>
      <c r="K61" s="5" t="s">
        <v>22</v>
      </c>
      <c r="L61" s="7">
        <v>30</v>
      </c>
    </row>
    <row r="62" spans="1:14" x14ac:dyDescent="0.3">
      <c r="A62" s="3">
        <f t="shared" si="1"/>
        <v>21</v>
      </c>
      <c r="B62" s="5" t="s">
        <v>108</v>
      </c>
      <c r="C62" s="6">
        <v>25131</v>
      </c>
      <c r="D62" s="5" t="s">
        <v>72</v>
      </c>
      <c r="E62" s="5" t="s">
        <v>20</v>
      </c>
      <c r="F62" s="5" t="s">
        <v>70</v>
      </c>
      <c r="G62" s="5" t="s">
        <v>19</v>
      </c>
      <c r="H62" s="5" t="s">
        <v>20</v>
      </c>
      <c r="I62" s="5" t="s">
        <v>63</v>
      </c>
      <c r="J62" s="5" t="s">
        <v>64</v>
      </c>
      <c r="K62" s="5" t="s">
        <v>19</v>
      </c>
      <c r="L62" s="7">
        <v>17</v>
      </c>
    </row>
    <row r="63" spans="1:14" x14ac:dyDescent="0.3">
      <c r="A63" s="3">
        <f t="shared" si="1"/>
        <v>22</v>
      </c>
      <c r="B63" s="5" t="s">
        <v>109</v>
      </c>
      <c r="C63" s="6">
        <v>25791</v>
      </c>
      <c r="D63" s="5" t="s">
        <v>12</v>
      </c>
      <c r="E63" s="5" t="s">
        <v>23</v>
      </c>
      <c r="F63" s="5" t="s">
        <v>23</v>
      </c>
      <c r="G63" s="5" t="s">
        <v>22</v>
      </c>
      <c r="H63" s="5" t="s">
        <v>70</v>
      </c>
      <c r="I63" s="5" t="s">
        <v>61</v>
      </c>
      <c r="J63" s="5" t="s">
        <v>66</v>
      </c>
      <c r="K63" s="5" t="s">
        <v>22</v>
      </c>
      <c r="L63" s="7">
        <v>15</v>
      </c>
    </row>
    <row r="64" spans="1:14" x14ac:dyDescent="0.3">
      <c r="A64" s="3">
        <f t="shared" si="1"/>
        <v>23</v>
      </c>
      <c r="B64" s="5" t="s">
        <v>110</v>
      </c>
      <c r="C64" s="6">
        <v>67615</v>
      </c>
      <c r="D64" s="5" t="s">
        <v>10</v>
      </c>
      <c r="E64" s="5" t="s">
        <v>20</v>
      </c>
      <c r="F64" s="5" t="s">
        <v>18</v>
      </c>
      <c r="G64" s="5" t="s">
        <v>22</v>
      </c>
      <c r="H64" s="5" t="s">
        <v>20</v>
      </c>
      <c r="I64" s="5" t="s">
        <v>61</v>
      </c>
      <c r="J64" s="5" t="s">
        <v>64</v>
      </c>
      <c r="K64" s="5" t="s">
        <v>19</v>
      </c>
      <c r="L64" s="7">
        <v>22</v>
      </c>
    </row>
    <row r="65" spans="1:12" x14ac:dyDescent="0.3">
      <c r="A65" s="3">
        <f t="shared" si="1"/>
        <v>24</v>
      </c>
      <c r="B65" s="5" t="s">
        <v>111</v>
      </c>
      <c r="C65" s="6">
        <v>33445</v>
      </c>
      <c r="D65" s="5" t="s">
        <v>11</v>
      </c>
      <c r="E65" s="5" t="s">
        <v>20</v>
      </c>
      <c r="F65" s="5" t="s">
        <v>18</v>
      </c>
      <c r="G65" s="5" t="s">
        <v>22</v>
      </c>
      <c r="H65" s="5" t="s">
        <v>18</v>
      </c>
      <c r="I65" s="5" t="s">
        <v>67</v>
      </c>
      <c r="J65" s="5" t="s">
        <v>69</v>
      </c>
      <c r="K65" s="5" t="s">
        <v>19</v>
      </c>
      <c r="L65" s="7">
        <v>22</v>
      </c>
    </row>
    <row r="66" spans="1:12" x14ac:dyDescent="0.3">
      <c r="A66" s="3">
        <f t="shared" si="1"/>
        <v>25</v>
      </c>
      <c r="B66" s="5" t="s">
        <v>112</v>
      </c>
      <c r="C66" s="6">
        <v>73945</v>
      </c>
      <c r="D66" s="5" t="s">
        <v>10</v>
      </c>
      <c r="E66" s="5" t="s">
        <v>70</v>
      </c>
      <c r="F66" s="5" t="s">
        <v>18</v>
      </c>
      <c r="G66" s="5" t="s">
        <v>19</v>
      </c>
      <c r="H66" s="5" t="s">
        <v>20</v>
      </c>
      <c r="I66" s="5" t="s">
        <v>68</v>
      </c>
      <c r="J66" s="5" t="s">
        <v>69</v>
      </c>
      <c r="K66" s="5" t="s">
        <v>19</v>
      </c>
      <c r="L66" s="7">
        <v>34</v>
      </c>
    </row>
    <row r="67" spans="1:12" x14ac:dyDescent="0.3">
      <c r="A67" s="3">
        <f t="shared" si="1"/>
        <v>26</v>
      </c>
      <c r="B67" s="5" t="s">
        <v>113</v>
      </c>
      <c r="C67" s="6">
        <v>26488</v>
      </c>
      <c r="D67" s="5" t="s">
        <v>14</v>
      </c>
      <c r="E67" s="5" t="s">
        <v>70</v>
      </c>
      <c r="F67" s="5" t="s">
        <v>20</v>
      </c>
      <c r="G67" s="5" t="s">
        <v>22</v>
      </c>
      <c r="H67" s="5" t="s">
        <v>23</v>
      </c>
      <c r="I67" s="5" t="s">
        <v>65</v>
      </c>
      <c r="J67" s="5" t="s">
        <v>60</v>
      </c>
      <c r="K67" s="5" t="s">
        <v>19</v>
      </c>
      <c r="L67" s="7">
        <v>40</v>
      </c>
    </row>
    <row r="68" spans="1:12" x14ac:dyDescent="0.3">
      <c r="A68" s="3">
        <f t="shared" si="1"/>
        <v>27</v>
      </c>
      <c r="B68" s="5" t="s">
        <v>114</v>
      </c>
      <c r="C68" s="6">
        <v>72567</v>
      </c>
      <c r="D68" s="5" t="s">
        <v>13</v>
      </c>
      <c r="E68" s="5" t="s">
        <v>23</v>
      </c>
      <c r="F68" s="5" t="s">
        <v>20</v>
      </c>
      <c r="G68" s="5" t="s">
        <v>22</v>
      </c>
      <c r="H68" s="5" t="s">
        <v>70</v>
      </c>
      <c r="I68" s="5" t="s">
        <v>61</v>
      </c>
      <c r="J68" s="5" t="s">
        <v>69</v>
      </c>
      <c r="K68" s="5" t="s">
        <v>22</v>
      </c>
      <c r="L68" s="7">
        <v>21</v>
      </c>
    </row>
    <row r="69" spans="1:12" x14ac:dyDescent="0.3">
      <c r="A69" s="3">
        <f t="shared" si="1"/>
        <v>28</v>
      </c>
      <c r="B69" s="5" t="s">
        <v>115</v>
      </c>
      <c r="C69" s="6">
        <v>24670</v>
      </c>
      <c r="D69" s="5" t="s">
        <v>14</v>
      </c>
      <c r="E69" s="5" t="s">
        <v>18</v>
      </c>
      <c r="F69" s="5" t="s">
        <v>18</v>
      </c>
      <c r="G69" s="5" t="s">
        <v>19</v>
      </c>
      <c r="H69" s="5" t="s">
        <v>20</v>
      </c>
      <c r="I69" s="5" t="s">
        <v>63</v>
      </c>
      <c r="J69" s="5" t="s">
        <v>69</v>
      </c>
      <c r="K69" s="5" t="s">
        <v>19</v>
      </c>
      <c r="L69" s="7">
        <v>11</v>
      </c>
    </row>
    <row r="70" spans="1:12" x14ac:dyDescent="0.3">
      <c r="A70" s="3">
        <f t="shared" si="1"/>
        <v>29</v>
      </c>
      <c r="B70" s="5" t="s">
        <v>116</v>
      </c>
      <c r="C70" s="6">
        <v>44427</v>
      </c>
      <c r="D70" s="5" t="s">
        <v>72</v>
      </c>
      <c r="E70" s="5" t="s">
        <v>23</v>
      </c>
      <c r="F70" s="5" t="s">
        <v>70</v>
      </c>
      <c r="G70" s="5" t="s">
        <v>19</v>
      </c>
      <c r="H70" s="5" t="s">
        <v>20</v>
      </c>
      <c r="I70" s="5" t="s">
        <v>68</v>
      </c>
      <c r="J70" s="5" t="s">
        <v>69</v>
      </c>
      <c r="K70" s="5" t="s">
        <v>19</v>
      </c>
      <c r="L70" s="7">
        <v>34</v>
      </c>
    </row>
    <row r="71" spans="1:12" x14ac:dyDescent="0.3">
      <c r="A71" s="3">
        <f t="shared" si="1"/>
        <v>30</v>
      </c>
      <c r="B71" s="5" t="s">
        <v>117</v>
      </c>
      <c r="C71" s="6">
        <v>40045</v>
      </c>
      <c r="D71" s="5" t="s">
        <v>16</v>
      </c>
      <c r="E71" s="5" t="s">
        <v>20</v>
      </c>
      <c r="F71" s="5" t="s">
        <v>70</v>
      </c>
      <c r="G71" s="5" t="s">
        <v>22</v>
      </c>
      <c r="H71" s="5" t="s">
        <v>23</v>
      </c>
      <c r="I71" s="5" t="s">
        <v>59</v>
      </c>
      <c r="J71" s="5" t="s">
        <v>64</v>
      </c>
      <c r="K71" s="5" t="s">
        <v>22</v>
      </c>
      <c r="L71" s="7">
        <v>24</v>
      </c>
    </row>
    <row r="72" spans="1:12" x14ac:dyDescent="0.3">
      <c r="A72" s="3">
        <f t="shared" si="1"/>
        <v>31</v>
      </c>
      <c r="B72" s="5" t="s">
        <v>118</v>
      </c>
      <c r="C72" s="6">
        <v>59455</v>
      </c>
      <c r="D72" s="5" t="s">
        <v>72</v>
      </c>
      <c r="E72" s="5" t="s">
        <v>70</v>
      </c>
      <c r="F72" s="5" t="s">
        <v>70</v>
      </c>
      <c r="G72" s="5" t="s">
        <v>22</v>
      </c>
      <c r="H72" s="5" t="s">
        <v>18</v>
      </c>
      <c r="I72" s="5" t="s">
        <v>68</v>
      </c>
      <c r="J72" s="5" t="s">
        <v>66</v>
      </c>
      <c r="K72" s="5" t="s">
        <v>22</v>
      </c>
      <c r="L72" s="7">
        <v>24</v>
      </c>
    </row>
    <row r="73" spans="1:12" x14ac:dyDescent="0.3">
      <c r="A73" s="3">
        <f t="shared" si="1"/>
        <v>32</v>
      </c>
      <c r="B73" s="5" t="s">
        <v>119</v>
      </c>
      <c r="C73" s="6">
        <v>22475</v>
      </c>
      <c r="D73" s="5" t="s">
        <v>16</v>
      </c>
      <c r="E73" s="5" t="s">
        <v>20</v>
      </c>
      <c r="F73" s="5" t="s">
        <v>23</v>
      </c>
      <c r="G73" s="5" t="s">
        <v>22</v>
      </c>
      <c r="H73" s="5" t="s">
        <v>70</v>
      </c>
      <c r="I73" s="5" t="s">
        <v>63</v>
      </c>
      <c r="J73" s="5" t="s">
        <v>64</v>
      </c>
      <c r="K73" s="5" t="s">
        <v>22</v>
      </c>
      <c r="L73" s="7">
        <v>13</v>
      </c>
    </row>
    <row r="74" spans="1:12" x14ac:dyDescent="0.3">
      <c r="A74" s="3">
        <f t="shared" si="1"/>
        <v>33</v>
      </c>
      <c r="B74" s="5" t="s">
        <v>120</v>
      </c>
      <c r="C74" s="6">
        <v>74378</v>
      </c>
      <c r="D74" s="5" t="s">
        <v>11</v>
      </c>
      <c r="E74" s="5" t="s">
        <v>23</v>
      </c>
      <c r="F74" s="5" t="s">
        <v>18</v>
      </c>
      <c r="G74" s="5" t="s">
        <v>22</v>
      </c>
      <c r="H74" s="5" t="s">
        <v>70</v>
      </c>
      <c r="I74" s="5" t="s">
        <v>63</v>
      </c>
      <c r="J74" s="5" t="s">
        <v>66</v>
      </c>
      <c r="K74" s="5" t="s">
        <v>22</v>
      </c>
      <c r="L74" s="7">
        <v>26</v>
      </c>
    </row>
    <row r="75" spans="1:12" x14ac:dyDescent="0.3">
      <c r="A75" s="3">
        <f t="shared" si="1"/>
        <v>34</v>
      </c>
      <c r="B75" s="5" t="s">
        <v>121</v>
      </c>
      <c r="C75" s="6">
        <v>20808</v>
      </c>
      <c r="D75" s="5" t="s">
        <v>12</v>
      </c>
      <c r="E75" s="5" t="s">
        <v>18</v>
      </c>
      <c r="F75" s="5" t="s">
        <v>23</v>
      </c>
      <c r="G75" s="5" t="s">
        <v>19</v>
      </c>
      <c r="H75" s="5" t="s">
        <v>20</v>
      </c>
      <c r="I75" s="5" t="s">
        <v>59</v>
      </c>
      <c r="J75" s="5" t="s">
        <v>62</v>
      </c>
      <c r="K75" s="5" t="s">
        <v>19</v>
      </c>
      <c r="L75" s="7">
        <v>15</v>
      </c>
    </row>
    <row r="76" spans="1:12" x14ac:dyDescent="0.3">
      <c r="A76" s="3">
        <f t="shared" si="1"/>
        <v>35</v>
      </c>
      <c r="B76" s="5" t="s">
        <v>122</v>
      </c>
      <c r="C76" s="6">
        <v>42423</v>
      </c>
      <c r="D76" s="5" t="s">
        <v>10</v>
      </c>
      <c r="E76" s="5" t="s">
        <v>23</v>
      </c>
      <c r="F76" s="5" t="s">
        <v>18</v>
      </c>
      <c r="G76" s="5" t="s">
        <v>19</v>
      </c>
      <c r="H76" s="5" t="s">
        <v>20</v>
      </c>
      <c r="I76" s="5" t="s">
        <v>61</v>
      </c>
      <c r="J76" s="5" t="s">
        <v>62</v>
      </c>
      <c r="K76" s="5" t="s">
        <v>22</v>
      </c>
      <c r="L76" s="7">
        <v>43</v>
      </c>
    </row>
  </sheetData>
  <mergeCells count="2">
    <mergeCell ref="A3:B3"/>
    <mergeCell ref="A41:B41"/>
  </mergeCells>
  <conditionalFormatting sqref="C4:C38">
    <cfRule type="dataBar" priority="60">
      <dataBar>
        <cfvo type="min"/>
        <cfvo type="max"/>
        <color rgb="FF63C384"/>
      </dataBar>
      <extLst>
        <ext xmlns:x14="http://schemas.microsoft.com/office/spreadsheetml/2009/9/main" uri="{B025F937-C7B1-47D3-B67F-A62EFF666E3E}">
          <x14:id>{FF4E7DD3-4828-48AB-8A59-0FC349A85489}</x14:id>
        </ext>
      </extLst>
    </cfRule>
  </conditionalFormatting>
  <conditionalFormatting sqref="C42:C76">
    <cfRule type="dataBar" priority="32">
      <dataBar>
        <cfvo type="min"/>
        <cfvo type="max"/>
        <color rgb="FF63C384"/>
      </dataBar>
      <extLst>
        <ext xmlns:x14="http://schemas.microsoft.com/office/spreadsheetml/2009/9/main" uri="{B025F937-C7B1-47D3-B67F-A62EFF666E3E}">
          <x14:id>{9B123650-6D0E-42BF-B57F-FA6902D99EC7}</x14:id>
        </ext>
      </extLst>
    </cfRule>
  </conditionalFormatting>
  <conditionalFormatting sqref="E4:F38">
    <cfRule type="colorScale" priority="59">
      <colorScale>
        <cfvo type="min"/>
        <cfvo type="percentile" val="50"/>
        <cfvo type="max"/>
        <color rgb="FF63BE7B"/>
        <color rgb="FFFFEB84"/>
        <color rgb="FFF8696B"/>
      </colorScale>
    </cfRule>
  </conditionalFormatting>
  <conditionalFormatting sqref="E42:F76">
    <cfRule type="colorScale" priority="31">
      <colorScale>
        <cfvo type="min"/>
        <cfvo type="percentile" val="50"/>
        <cfvo type="max"/>
        <color rgb="FF63BE7B"/>
        <color rgb="FFFFEB84"/>
        <color rgb="FFF8696B"/>
      </colorScale>
    </cfRule>
  </conditionalFormatting>
  <conditionalFormatting sqref="H4:H5 H7:H8 H18:H19 H23 H25 H30 H33 H35:H36">
    <cfRule type="colorScale" priority="58">
      <colorScale>
        <cfvo type="min"/>
        <cfvo type="percentile" val="50"/>
        <cfvo type="max"/>
        <color rgb="FF63BE7B"/>
        <color rgb="FFFFEB84"/>
        <color rgb="FFF8696B"/>
      </colorScale>
    </cfRule>
  </conditionalFormatting>
  <conditionalFormatting sqref="H6">
    <cfRule type="colorScale" priority="57">
      <colorScale>
        <cfvo type="min"/>
        <cfvo type="percentile" val="50"/>
        <cfvo type="max"/>
        <color rgb="FF63BE7B"/>
        <color rgb="FFFFEB84"/>
        <color rgb="FFF8696B"/>
      </colorScale>
    </cfRule>
  </conditionalFormatting>
  <conditionalFormatting sqref="H9">
    <cfRule type="colorScale" priority="51">
      <colorScale>
        <cfvo type="min"/>
        <cfvo type="percentile" val="50"/>
        <cfvo type="max"/>
        <color rgb="FF63BE7B"/>
        <color rgb="FFFFEB84"/>
        <color rgb="FFF8696B"/>
      </colorScale>
    </cfRule>
  </conditionalFormatting>
  <conditionalFormatting sqref="H10">
    <cfRule type="colorScale" priority="56">
      <colorScale>
        <cfvo type="min"/>
        <cfvo type="percentile" val="50"/>
        <cfvo type="max"/>
        <color rgb="FF63BE7B"/>
        <color rgb="FFFFEB84"/>
        <color rgb="FFF8696B"/>
      </colorScale>
    </cfRule>
  </conditionalFormatting>
  <conditionalFormatting sqref="H11">
    <cfRule type="colorScale" priority="55">
      <colorScale>
        <cfvo type="min"/>
        <cfvo type="percentile" val="50"/>
        <cfvo type="max"/>
        <color rgb="FF63BE7B"/>
        <color rgb="FFFFEB84"/>
        <color rgb="FFF8696B"/>
      </colorScale>
    </cfRule>
  </conditionalFormatting>
  <conditionalFormatting sqref="H12">
    <cfRule type="colorScale" priority="50">
      <colorScale>
        <cfvo type="min"/>
        <cfvo type="percentile" val="50"/>
        <cfvo type="max"/>
        <color rgb="FF63BE7B"/>
        <color rgb="FFFFEB84"/>
        <color rgb="FFF8696B"/>
      </colorScale>
    </cfRule>
  </conditionalFormatting>
  <conditionalFormatting sqref="H13">
    <cfRule type="colorScale" priority="49">
      <colorScale>
        <cfvo type="min"/>
        <cfvo type="percentile" val="50"/>
        <cfvo type="max"/>
        <color rgb="FF63BE7B"/>
        <color rgb="FFFFEB84"/>
        <color rgb="FFF8696B"/>
      </colorScale>
    </cfRule>
  </conditionalFormatting>
  <conditionalFormatting sqref="H14">
    <cfRule type="colorScale" priority="48">
      <colorScale>
        <cfvo type="min"/>
        <cfvo type="percentile" val="50"/>
        <cfvo type="max"/>
        <color rgb="FF63BE7B"/>
        <color rgb="FFFFEB84"/>
        <color rgb="FFF8696B"/>
      </colorScale>
    </cfRule>
  </conditionalFormatting>
  <conditionalFormatting sqref="H15">
    <cfRule type="colorScale" priority="47">
      <colorScale>
        <cfvo type="min"/>
        <cfvo type="percentile" val="50"/>
        <cfvo type="max"/>
        <color rgb="FF63BE7B"/>
        <color rgb="FFFFEB84"/>
        <color rgb="FFF8696B"/>
      </colorScale>
    </cfRule>
  </conditionalFormatting>
  <conditionalFormatting sqref="H16">
    <cfRule type="colorScale" priority="46">
      <colorScale>
        <cfvo type="min"/>
        <cfvo type="percentile" val="50"/>
        <cfvo type="max"/>
        <color rgb="FF63BE7B"/>
        <color rgb="FFFFEB84"/>
        <color rgb="FFF8696B"/>
      </colorScale>
    </cfRule>
  </conditionalFormatting>
  <conditionalFormatting sqref="H17">
    <cfRule type="colorScale" priority="45">
      <colorScale>
        <cfvo type="min"/>
        <cfvo type="percentile" val="50"/>
        <cfvo type="max"/>
        <color rgb="FF63BE7B"/>
        <color rgb="FFFFEB84"/>
        <color rgb="FFF8696B"/>
      </colorScale>
    </cfRule>
  </conditionalFormatting>
  <conditionalFormatting sqref="H20">
    <cfRule type="colorScale" priority="44">
      <colorScale>
        <cfvo type="min"/>
        <cfvo type="percentile" val="50"/>
        <cfvo type="max"/>
        <color rgb="FF63BE7B"/>
        <color rgb="FFFFEB84"/>
        <color rgb="FFF8696B"/>
      </colorScale>
    </cfRule>
  </conditionalFormatting>
  <conditionalFormatting sqref="H21">
    <cfRule type="colorScale" priority="54">
      <colorScale>
        <cfvo type="min"/>
        <cfvo type="percentile" val="50"/>
        <cfvo type="max"/>
        <color rgb="FF63BE7B"/>
        <color rgb="FFFFEB84"/>
        <color rgb="FFF8696B"/>
      </colorScale>
    </cfRule>
  </conditionalFormatting>
  <conditionalFormatting sqref="H22">
    <cfRule type="colorScale" priority="53">
      <colorScale>
        <cfvo type="min"/>
        <cfvo type="percentile" val="50"/>
        <cfvo type="max"/>
        <color rgb="FF63BE7B"/>
        <color rgb="FFFFEB84"/>
        <color rgb="FFF8696B"/>
      </colorScale>
    </cfRule>
  </conditionalFormatting>
  <conditionalFormatting sqref="H24">
    <cfRule type="colorScale" priority="43">
      <colorScale>
        <cfvo type="min"/>
        <cfvo type="percentile" val="50"/>
        <cfvo type="max"/>
        <color rgb="FF63BE7B"/>
        <color rgb="FFFFEB84"/>
        <color rgb="FFF8696B"/>
      </colorScale>
    </cfRule>
  </conditionalFormatting>
  <conditionalFormatting sqref="H26">
    <cfRule type="colorScale" priority="41">
      <colorScale>
        <cfvo type="min"/>
        <cfvo type="percentile" val="50"/>
        <cfvo type="max"/>
        <color rgb="FF63BE7B"/>
        <color rgb="FFFFEB84"/>
        <color rgb="FFF8696B"/>
      </colorScale>
    </cfRule>
  </conditionalFormatting>
  <conditionalFormatting sqref="H27">
    <cfRule type="colorScale" priority="52">
      <colorScale>
        <cfvo type="min"/>
        <cfvo type="percentile" val="50"/>
        <cfvo type="max"/>
        <color rgb="FF63BE7B"/>
        <color rgb="FFFFEB84"/>
        <color rgb="FFF8696B"/>
      </colorScale>
    </cfRule>
  </conditionalFormatting>
  <conditionalFormatting sqref="H28">
    <cfRule type="colorScale" priority="42">
      <colorScale>
        <cfvo type="min"/>
        <cfvo type="percentile" val="50"/>
        <cfvo type="max"/>
        <color rgb="FF63BE7B"/>
        <color rgb="FFFFEB84"/>
        <color rgb="FFF8696B"/>
      </colorScale>
    </cfRule>
  </conditionalFormatting>
  <conditionalFormatting sqref="H29">
    <cfRule type="colorScale" priority="40">
      <colorScale>
        <cfvo type="min"/>
        <cfvo type="percentile" val="50"/>
        <cfvo type="max"/>
        <color rgb="FF63BE7B"/>
        <color rgb="FFFFEB84"/>
        <color rgb="FFF8696B"/>
      </colorScale>
    </cfRule>
  </conditionalFormatting>
  <conditionalFormatting sqref="H31">
    <cfRule type="colorScale" priority="39">
      <colorScale>
        <cfvo type="min"/>
        <cfvo type="percentile" val="50"/>
        <cfvo type="max"/>
        <color rgb="FF63BE7B"/>
        <color rgb="FFFFEB84"/>
        <color rgb="FFF8696B"/>
      </colorScale>
    </cfRule>
  </conditionalFormatting>
  <conditionalFormatting sqref="H32">
    <cfRule type="colorScale" priority="38">
      <colorScale>
        <cfvo type="min"/>
        <cfvo type="percentile" val="50"/>
        <cfvo type="max"/>
        <color rgb="FF63BE7B"/>
        <color rgb="FFFFEB84"/>
        <color rgb="FFF8696B"/>
      </colorScale>
    </cfRule>
  </conditionalFormatting>
  <conditionalFormatting sqref="H34">
    <cfRule type="colorScale" priority="37">
      <colorScale>
        <cfvo type="min"/>
        <cfvo type="percentile" val="50"/>
        <cfvo type="max"/>
        <color rgb="FF63BE7B"/>
        <color rgb="FFFFEB84"/>
        <color rgb="FFF8696B"/>
      </colorScale>
    </cfRule>
  </conditionalFormatting>
  <conditionalFormatting sqref="H37">
    <cfRule type="colorScale" priority="36">
      <colorScale>
        <cfvo type="min"/>
        <cfvo type="percentile" val="50"/>
        <cfvo type="max"/>
        <color rgb="FF63BE7B"/>
        <color rgb="FFFFEB84"/>
        <color rgb="FFF8696B"/>
      </colorScale>
    </cfRule>
  </conditionalFormatting>
  <conditionalFormatting sqref="H38">
    <cfRule type="colorScale" priority="35">
      <colorScale>
        <cfvo type="min"/>
        <cfvo type="percentile" val="50"/>
        <cfvo type="max"/>
        <color rgb="FF63BE7B"/>
        <color rgb="FFFFEB84"/>
        <color rgb="FFF8696B"/>
      </colorScale>
    </cfRule>
  </conditionalFormatting>
  <conditionalFormatting sqref="H42:H46 H55:H57 H60:H63 H68:H71 H73:H76">
    <cfRule type="colorScale" priority="30">
      <colorScale>
        <cfvo type="min"/>
        <cfvo type="percentile" val="50"/>
        <cfvo type="max"/>
        <color rgb="FF63BE7B"/>
        <color rgb="FFFFEB84"/>
        <color rgb="FFF8696B"/>
      </colorScale>
    </cfRule>
  </conditionalFormatting>
  <conditionalFormatting sqref="H47">
    <cfRule type="colorScale" priority="23">
      <colorScale>
        <cfvo type="min"/>
        <cfvo type="percentile" val="50"/>
        <cfvo type="max"/>
        <color rgb="FF63BE7B"/>
        <color rgb="FFFFEB84"/>
        <color rgb="FFF8696B"/>
      </colorScale>
    </cfRule>
  </conditionalFormatting>
  <conditionalFormatting sqref="H48">
    <cfRule type="colorScale" priority="28">
      <colorScale>
        <cfvo type="min"/>
        <cfvo type="percentile" val="50"/>
        <cfvo type="max"/>
        <color rgb="FF63BE7B"/>
        <color rgb="FFFFEB84"/>
        <color rgb="FFF8696B"/>
      </colorScale>
    </cfRule>
  </conditionalFormatting>
  <conditionalFormatting sqref="H49">
    <cfRule type="colorScale" priority="6">
      <colorScale>
        <cfvo type="min"/>
        <cfvo type="percentile" val="50"/>
        <cfvo type="max"/>
        <color rgb="FF63BE7B"/>
        <color rgb="FFFFEB84"/>
        <color rgb="FFF8696B"/>
      </colorScale>
    </cfRule>
  </conditionalFormatting>
  <conditionalFormatting sqref="H50">
    <cfRule type="colorScale" priority="22">
      <colorScale>
        <cfvo type="min"/>
        <cfvo type="percentile" val="50"/>
        <cfvo type="max"/>
        <color rgb="FF63BE7B"/>
        <color rgb="FFFFEB84"/>
        <color rgb="FFF8696B"/>
      </colorScale>
    </cfRule>
  </conditionalFormatting>
  <conditionalFormatting sqref="H51">
    <cfRule type="colorScale" priority="5">
      <colorScale>
        <cfvo type="min"/>
        <cfvo type="percentile" val="50"/>
        <cfvo type="max"/>
        <color rgb="FF63BE7B"/>
        <color rgb="FFFFEB84"/>
        <color rgb="FFF8696B"/>
      </colorScale>
    </cfRule>
  </conditionalFormatting>
  <conditionalFormatting sqref="H52">
    <cfRule type="colorScale" priority="20">
      <colorScale>
        <cfvo type="min"/>
        <cfvo type="percentile" val="50"/>
        <cfvo type="max"/>
        <color rgb="FF63BE7B"/>
        <color rgb="FFFFEB84"/>
        <color rgb="FFF8696B"/>
      </colorScale>
    </cfRule>
  </conditionalFormatting>
  <conditionalFormatting sqref="H53">
    <cfRule type="colorScale" priority="19">
      <colorScale>
        <cfvo type="min"/>
        <cfvo type="percentile" val="50"/>
        <cfvo type="max"/>
        <color rgb="FF63BE7B"/>
        <color rgb="FFFFEB84"/>
        <color rgb="FFF8696B"/>
      </colorScale>
    </cfRule>
  </conditionalFormatting>
  <conditionalFormatting sqref="H54">
    <cfRule type="colorScale" priority="4">
      <colorScale>
        <cfvo type="min"/>
        <cfvo type="percentile" val="50"/>
        <cfvo type="max"/>
        <color rgb="FF63BE7B"/>
        <color rgb="FFFFEB84"/>
        <color rgb="FFF8696B"/>
      </colorScale>
    </cfRule>
  </conditionalFormatting>
  <conditionalFormatting sqref="H58">
    <cfRule type="colorScale" priority="16">
      <colorScale>
        <cfvo type="min"/>
        <cfvo type="percentile" val="50"/>
        <cfvo type="max"/>
        <color rgb="FF63BE7B"/>
        <color rgb="FFFFEB84"/>
        <color rgb="FFF8696B"/>
      </colorScale>
    </cfRule>
  </conditionalFormatting>
  <conditionalFormatting sqref="H59">
    <cfRule type="colorScale" priority="3">
      <colorScale>
        <cfvo type="min"/>
        <cfvo type="percentile" val="50"/>
        <cfvo type="max"/>
        <color rgb="FF63BE7B"/>
        <color rgb="FFFFEB84"/>
        <color rgb="FFF8696B"/>
      </colorScale>
    </cfRule>
  </conditionalFormatting>
  <conditionalFormatting sqref="H64">
    <cfRule type="colorScale" priority="13">
      <colorScale>
        <cfvo type="min"/>
        <cfvo type="percentile" val="50"/>
        <cfvo type="max"/>
        <color rgb="FF63BE7B"/>
        <color rgb="FFFFEB84"/>
        <color rgb="FFF8696B"/>
      </colorScale>
    </cfRule>
  </conditionalFormatting>
  <conditionalFormatting sqref="H65">
    <cfRule type="colorScale" priority="24">
      <colorScale>
        <cfvo type="min"/>
        <cfvo type="percentile" val="50"/>
        <cfvo type="max"/>
        <color rgb="FF63BE7B"/>
        <color rgb="FFFFEB84"/>
        <color rgb="FFF8696B"/>
      </colorScale>
    </cfRule>
  </conditionalFormatting>
  <conditionalFormatting sqref="H66">
    <cfRule type="colorScale" priority="2">
      <colorScale>
        <cfvo type="min"/>
        <cfvo type="percentile" val="50"/>
        <cfvo type="max"/>
        <color rgb="FF63BE7B"/>
        <color rgb="FFFFEB84"/>
        <color rgb="FFF8696B"/>
      </colorScale>
    </cfRule>
  </conditionalFormatting>
  <conditionalFormatting sqref="H67">
    <cfRule type="colorScale" priority="12">
      <colorScale>
        <cfvo type="min"/>
        <cfvo type="percentile" val="50"/>
        <cfvo type="max"/>
        <color rgb="FF63BE7B"/>
        <color rgb="FFFFEB84"/>
        <color rgb="FFF8696B"/>
      </colorScale>
    </cfRule>
  </conditionalFormatting>
  <conditionalFormatting sqref="H72">
    <cfRule type="colorScale" priority="9">
      <colorScale>
        <cfvo type="min"/>
        <cfvo type="percentile" val="50"/>
        <cfvo type="max"/>
        <color rgb="FF63BE7B"/>
        <color rgb="FFFFEB84"/>
        <color rgb="FFF8696B"/>
      </colorScale>
    </cfRule>
  </conditionalFormatting>
  <conditionalFormatting sqref="J4:J38">
    <cfRule type="colorScale" priority="61">
      <colorScale>
        <cfvo type="min"/>
        <cfvo type="percentile" val="50"/>
        <cfvo type="max"/>
        <color rgb="FF63BE7B"/>
        <color rgb="FFFFEB84"/>
        <color rgb="FFF8696B"/>
      </colorScale>
    </cfRule>
  </conditionalFormatting>
  <conditionalFormatting sqref="J42:J76">
    <cfRule type="colorScale" priority="33">
      <colorScale>
        <cfvo type="min"/>
        <cfvo type="percentile" val="50"/>
        <cfvo type="max"/>
        <color rgb="FF63BE7B"/>
        <color rgb="FFFFEB84"/>
        <color rgb="FFF8696B"/>
      </colorScale>
    </cfRule>
  </conditionalFormatting>
  <conditionalFormatting sqref="O3">
    <cfRule type="cellIs" dxfId="13" priority="34" operator="lessThan">
      <formula>1</formula>
    </cfRule>
  </conditionalFormatting>
  <conditionalFormatting sqref="O41">
    <cfRule type="cellIs" dxfId="12" priority="1" operator="lessThan">
      <formula>1</formula>
    </cfRule>
  </conditionalFormatting>
  <dataValidations count="6">
    <dataValidation type="list" allowBlank="1" showInputMessage="1" showErrorMessage="1" sqref="H4:H38 E4:F38 E42:F76 H42:H76" xr:uid="{79CAE882-43B2-4AAC-8DB2-3A3C7510B80F}">
      <formula1>"daily/almost daily, a few times per week, once a week, rarely/never"</formula1>
    </dataValidation>
    <dataValidation type="list" allowBlank="1" showInputMessage="1" showErrorMessage="1" sqref="I4:I38 I42:I76" xr:uid="{45EEDD21-6EAB-45F0-8C1C-45590D777AD1}">
      <formula1>"convenience, cost-effectiveness, environmental concerns, health benefits, lack of access to private modes, personal preference"</formula1>
    </dataValidation>
    <dataValidation type="list" allowBlank="1" showInputMessage="1" showErrorMessage="1" sqref="J4:J38 J42:J76" xr:uid="{FF322703-D752-4C6D-9D7C-EAEE613B6B09}">
      <formula1>"improved public transportation services, better infrastructure for alternative modes, cheaper car ownership, availability of parking, reduced traffic congestion"</formula1>
    </dataValidation>
    <dataValidation type="list" allowBlank="1" showInputMessage="1" showErrorMessage="1" sqref="K4:K38 G4:G38 K42:K76 G42:G76" xr:uid="{4E2F95AA-6DE8-4F29-B8C1-2DB6BBDA5BFC}">
      <formula1>"yes, no"</formula1>
    </dataValidation>
    <dataValidation type="whole" allowBlank="1" showInputMessage="1" showErrorMessage="1" sqref="L4 L42" xr:uid="{04D25977-DF52-4054-A656-AE33B3918D6F}">
      <formula1>0</formula1>
      <formula2>1440</formula2>
    </dataValidation>
    <dataValidation type="whole" allowBlank="1" showInputMessage="1" showErrorMessage="1" sqref="L5:L38 L43:L76" xr:uid="{8382EDD8-48C8-434F-BE59-C66F1044F810}">
      <formula1>1</formula1>
      <formula2>60</formula2>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FF4E7DD3-4828-48AB-8A59-0FC349A85489}">
            <x14:dataBar minLength="0" maxLength="100" gradient="0">
              <x14:cfvo type="autoMin"/>
              <x14:cfvo type="autoMax"/>
              <x14:negativeFillColor rgb="FFFF0000"/>
              <x14:axisColor rgb="FF000000"/>
            </x14:dataBar>
          </x14:cfRule>
          <xm:sqref>C4:C38</xm:sqref>
        </x14:conditionalFormatting>
        <x14:conditionalFormatting xmlns:xm="http://schemas.microsoft.com/office/excel/2006/main">
          <x14:cfRule type="dataBar" id="{9B123650-6D0E-42BF-B57F-FA6902D99EC7}">
            <x14:dataBar minLength="0" maxLength="100" gradient="0">
              <x14:cfvo type="autoMin"/>
              <x14:cfvo type="autoMax"/>
              <x14:negativeFillColor rgb="FFFF0000"/>
              <x14:axisColor rgb="FF000000"/>
            </x14:dataBar>
          </x14:cfRule>
          <xm:sqref>C42:C76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69DAF-8682-49BD-AAC2-1F9D93181D40}">
  <dimension ref="A1:M38"/>
  <sheetViews>
    <sheetView tabSelected="1" workbookViewId="0">
      <selection activeCell="I25" sqref="I25"/>
    </sheetView>
  </sheetViews>
  <sheetFormatPr defaultRowHeight="14.4" x14ac:dyDescent="0.3"/>
  <cols>
    <col min="1" max="1" width="2.77734375" customWidth="1"/>
    <col min="2" max="2" width="11.6640625" customWidth="1"/>
    <col min="3" max="3" width="12.44140625" bestFit="1" customWidth="1"/>
    <col min="4" max="4" width="12.44140625" customWidth="1"/>
    <col min="5" max="5" width="17.44140625" customWidth="1"/>
    <col min="6" max="6" width="15.5546875" customWidth="1"/>
    <col min="8" max="8" width="18.33203125" customWidth="1"/>
    <col min="9" max="9" width="24.6640625" customWidth="1"/>
    <col min="10" max="10" width="10.6640625" bestFit="1" customWidth="1"/>
    <col min="11" max="11" width="18.5546875" bestFit="1" customWidth="1"/>
    <col min="12" max="12" width="17.77734375" bestFit="1" customWidth="1"/>
    <col min="13" max="13" width="22.44140625" bestFit="1" customWidth="1"/>
  </cols>
  <sheetData>
    <row r="1" spans="1:13" x14ac:dyDescent="0.3">
      <c r="A1" t="s">
        <v>145</v>
      </c>
    </row>
    <row r="3" spans="1:13" ht="31.2" customHeight="1" x14ac:dyDescent="0.3">
      <c r="A3" s="20"/>
      <c r="B3" s="20" t="s">
        <v>2</v>
      </c>
      <c r="C3" s="21" t="s">
        <v>71</v>
      </c>
      <c r="D3" s="21" t="s">
        <v>75</v>
      </c>
      <c r="E3" s="21" t="s">
        <v>4</v>
      </c>
      <c r="F3" s="21" t="s">
        <v>135</v>
      </c>
      <c r="H3" s="16" t="s">
        <v>139</v>
      </c>
      <c r="I3" s="16" t="s">
        <v>71</v>
      </c>
      <c r="K3" s="15"/>
      <c r="L3" s="15"/>
      <c r="M3" s="15"/>
    </row>
    <row r="4" spans="1:13" x14ac:dyDescent="0.3">
      <c r="A4" s="3">
        <f>ROW(A1)</f>
        <v>1</v>
      </c>
      <c r="B4" s="5" t="s">
        <v>17</v>
      </c>
      <c r="C4" s="6">
        <v>18543.36</v>
      </c>
      <c r="D4" s="7" t="s">
        <v>132</v>
      </c>
      <c r="E4" s="5" t="s">
        <v>14</v>
      </c>
      <c r="F4" s="7" t="s">
        <v>138</v>
      </c>
      <c r="H4" s="28" t="s">
        <v>130</v>
      </c>
      <c r="I4" s="17" t="s">
        <v>134</v>
      </c>
    </row>
    <row r="5" spans="1:13" x14ac:dyDescent="0.3">
      <c r="A5" s="3">
        <f t="shared" ref="A5:A38" si="0">ROW(A2)</f>
        <v>2</v>
      </c>
      <c r="B5" s="5" t="s">
        <v>21</v>
      </c>
      <c r="C5" s="6">
        <v>34967.589999999997</v>
      </c>
      <c r="D5" s="7" t="s">
        <v>132</v>
      </c>
      <c r="E5" s="5" t="s">
        <v>11</v>
      </c>
      <c r="F5" s="7" t="s">
        <v>136</v>
      </c>
      <c r="H5" s="27" t="s">
        <v>131</v>
      </c>
      <c r="I5" s="7" t="s">
        <v>149</v>
      </c>
    </row>
    <row r="6" spans="1:13" x14ac:dyDescent="0.3">
      <c r="A6" s="3">
        <f t="shared" si="0"/>
        <v>3</v>
      </c>
      <c r="B6" s="5" t="s">
        <v>24</v>
      </c>
      <c r="C6" s="6">
        <v>71173.94</v>
      </c>
      <c r="D6" s="23" t="s">
        <v>130</v>
      </c>
      <c r="E6" s="5" t="s">
        <v>13</v>
      </c>
      <c r="F6" s="7" t="s">
        <v>136</v>
      </c>
      <c r="G6" s="14"/>
      <c r="H6" s="26" t="s">
        <v>132</v>
      </c>
      <c r="I6" s="7" t="s">
        <v>148</v>
      </c>
    </row>
    <row r="7" spans="1:13" x14ac:dyDescent="0.3">
      <c r="A7" s="3">
        <f t="shared" si="0"/>
        <v>4</v>
      </c>
      <c r="B7" s="5" t="s">
        <v>25</v>
      </c>
      <c r="C7" s="6">
        <v>17729.830000000002</v>
      </c>
      <c r="D7" s="7" t="s">
        <v>133</v>
      </c>
      <c r="E7" s="5" t="s">
        <v>15</v>
      </c>
      <c r="F7" s="7" t="s">
        <v>138</v>
      </c>
      <c r="H7" s="25" t="s">
        <v>133</v>
      </c>
      <c r="I7" s="7" t="s">
        <v>150</v>
      </c>
    </row>
    <row r="8" spans="1:13" x14ac:dyDescent="0.3">
      <c r="A8" s="3">
        <f t="shared" si="0"/>
        <v>5</v>
      </c>
      <c r="B8" s="5" t="s">
        <v>26</v>
      </c>
      <c r="C8" s="6">
        <v>79879.63</v>
      </c>
      <c r="D8" s="23" t="s">
        <v>130</v>
      </c>
      <c r="E8" s="5" t="s">
        <v>12</v>
      </c>
      <c r="F8" s="7" t="s">
        <v>137</v>
      </c>
      <c r="H8" s="43" t="s">
        <v>140</v>
      </c>
      <c r="I8" s="43"/>
    </row>
    <row r="9" spans="1:13" x14ac:dyDescent="0.3">
      <c r="A9" s="3">
        <f t="shared" si="0"/>
        <v>6</v>
      </c>
      <c r="B9" s="5" t="s">
        <v>27</v>
      </c>
      <c r="C9" s="6">
        <v>56140.35</v>
      </c>
      <c r="D9" s="7" t="s">
        <v>131</v>
      </c>
      <c r="E9" s="5" t="s">
        <v>15</v>
      </c>
      <c r="F9" s="7" t="s">
        <v>138</v>
      </c>
      <c r="H9" s="44"/>
      <c r="I9" s="44"/>
    </row>
    <row r="10" spans="1:13" x14ac:dyDescent="0.3">
      <c r="A10" s="3">
        <f t="shared" si="0"/>
        <v>7</v>
      </c>
      <c r="B10" s="5" t="s">
        <v>28</v>
      </c>
      <c r="C10" s="6">
        <v>47901.120000000003</v>
      </c>
      <c r="D10" s="7" t="s">
        <v>131</v>
      </c>
      <c r="E10" s="5" t="s">
        <v>10</v>
      </c>
      <c r="F10" s="7" t="s">
        <v>137</v>
      </c>
    </row>
    <row r="11" spans="1:13" x14ac:dyDescent="0.3">
      <c r="A11" s="3">
        <f t="shared" si="0"/>
        <v>8</v>
      </c>
      <c r="B11" s="5" t="s">
        <v>29</v>
      </c>
      <c r="C11" s="6">
        <v>27604.83</v>
      </c>
      <c r="D11" s="7" t="s">
        <v>132</v>
      </c>
      <c r="E11" s="5" t="s">
        <v>10</v>
      </c>
      <c r="F11" s="7" t="s">
        <v>137</v>
      </c>
      <c r="H11" s="22" t="s">
        <v>135</v>
      </c>
      <c r="I11" s="22" t="s">
        <v>141</v>
      </c>
    </row>
    <row r="12" spans="1:13" x14ac:dyDescent="0.3">
      <c r="A12" s="3">
        <f t="shared" si="0"/>
        <v>9</v>
      </c>
      <c r="B12" s="5" t="s">
        <v>30</v>
      </c>
      <c r="C12" s="6">
        <v>58706.47</v>
      </c>
      <c r="D12" s="7" t="s">
        <v>131</v>
      </c>
      <c r="E12" s="5" t="s">
        <v>11</v>
      </c>
      <c r="F12" s="7" t="s">
        <v>136</v>
      </c>
      <c r="H12" s="19" t="s">
        <v>136</v>
      </c>
      <c r="I12" s="7" t="s">
        <v>142</v>
      </c>
    </row>
    <row r="13" spans="1:13" x14ac:dyDescent="0.3">
      <c r="A13" s="3">
        <f t="shared" si="0"/>
        <v>10</v>
      </c>
      <c r="B13" s="5" t="s">
        <v>31</v>
      </c>
      <c r="C13" s="6">
        <v>76265.73</v>
      </c>
      <c r="D13" s="23" t="s">
        <v>130</v>
      </c>
      <c r="E13" s="5" t="s">
        <v>16</v>
      </c>
      <c r="F13" s="7" t="s">
        <v>136</v>
      </c>
      <c r="H13" s="19" t="s">
        <v>137</v>
      </c>
      <c r="I13" s="7" t="s">
        <v>143</v>
      </c>
    </row>
    <row r="14" spans="1:13" x14ac:dyDescent="0.3">
      <c r="A14" s="3">
        <f t="shared" si="0"/>
        <v>11</v>
      </c>
      <c r="B14" s="5" t="s">
        <v>32</v>
      </c>
      <c r="C14" s="6">
        <v>27592.66</v>
      </c>
      <c r="D14" s="7" t="s">
        <v>132</v>
      </c>
      <c r="E14" s="5" t="s">
        <v>12</v>
      </c>
      <c r="F14" s="7" t="s">
        <v>137</v>
      </c>
      <c r="H14" s="19" t="s">
        <v>138</v>
      </c>
      <c r="I14" s="7" t="s">
        <v>144</v>
      </c>
    </row>
    <row r="15" spans="1:13" x14ac:dyDescent="0.3">
      <c r="A15" s="3">
        <f t="shared" si="0"/>
        <v>12</v>
      </c>
      <c r="B15" s="5" t="s">
        <v>33</v>
      </c>
      <c r="C15" s="6">
        <v>78798.78</v>
      </c>
      <c r="D15" s="23" t="s">
        <v>130</v>
      </c>
      <c r="E15" s="5" t="s">
        <v>72</v>
      </c>
      <c r="F15" s="7" t="s">
        <v>137</v>
      </c>
    </row>
    <row r="16" spans="1:13" x14ac:dyDescent="0.3">
      <c r="A16" s="3">
        <f t="shared" si="0"/>
        <v>13</v>
      </c>
      <c r="B16" s="5" t="s">
        <v>34</v>
      </c>
      <c r="C16" s="6">
        <v>36773.050000000003</v>
      </c>
      <c r="D16" s="7" t="s">
        <v>131</v>
      </c>
      <c r="E16" s="5" t="s">
        <v>12</v>
      </c>
      <c r="F16" s="7" t="s">
        <v>137</v>
      </c>
      <c r="H16" s="24" t="s">
        <v>75</v>
      </c>
      <c r="I16" s="24" t="s">
        <v>136</v>
      </c>
      <c r="J16" s="24" t="s">
        <v>137</v>
      </c>
      <c r="K16" s="24" t="s">
        <v>138</v>
      </c>
    </row>
    <row r="17" spans="1:11" x14ac:dyDescent="0.3">
      <c r="A17" s="3">
        <f t="shared" si="0"/>
        <v>14</v>
      </c>
      <c r="B17" s="5" t="s">
        <v>35</v>
      </c>
      <c r="C17" s="6">
        <v>59942.51</v>
      </c>
      <c r="D17" s="7" t="s">
        <v>131</v>
      </c>
      <c r="E17" s="5" t="s">
        <v>11</v>
      </c>
      <c r="F17" s="7" t="s">
        <v>136</v>
      </c>
      <c r="H17" s="7" t="s">
        <v>130</v>
      </c>
      <c r="I17" s="3">
        <f>COUNTIFS(F4:F38,H12,D4:D38,H4)</f>
        <v>4</v>
      </c>
      <c r="J17" s="3">
        <f>COUNTIFS(F4:F38,H13,D4:D38,H4)</f>
        <v>3</v>
      </c>
      <c r="K17" s="3">
        <f>COUNTIFS(F4:F38,H14,D4:D38,H4)</f>
        <v>1</v>
      </c>
    </row>
    <row r="18" spans="1:11" x14ac:dyDescent="0.3">
      <c r="A18" s="3">
        <f t="shared" si="0"/>
        <v>15</v>
      </c>
      <c r="B18" s="5" t="s">
        <v>36</v>
      </c>
      <c r="C18" s="6">
        <v>45842.93</v>
      </c>
      <c r="D18" s="7" t="s">
        <v>131</v>
      </c>
      <c r="E18" s="5" t="s">
        <v>10</v>
      </c>
      <c r="F18" s="7" t="s">
        <v>137</v>
      </c>
      <c r="H18" s="7" t="s">
        <v>131</v>
      </c>
      <c r="I18" s="3">
        <f>COUNTIFS(F4:F38,H12,D4:D38,H5)</f>
        <v>6</v>
      </c>
      <c r="J18" s="3">
        <f>COUNTIFS(F4:F38,H13,D4:D38,H5)</f>
        <v>5</v>
      </c>
      <c r="K18" s="3">
        <f>COUNTIFS(F4:F38,H14,D4:D38,H5)</f>
        <v>3</v>
      </c>
    </row>
    <row r="19" spans="1:11" x14ac:dyDescent="0.3">
      <c r="A19" s="3">
        <f t="shared" si="0"/>
        <v>16</v>
      </c>
      <c r="B19" s="5" t="s">
        <v>37</v>
      </c>
      <c r="C19" s="6">
        <v>68830.740000000005</v>
      </c>
      <c r="D19" s="23" t="s">
        <v>130</v>
      </c>
      <c r="E19" s="5" t="s">
        <v>13</v>
      </c>
      <c r="F19" s="7" t="s">
        <v>136</v>
      </c>
      <c r="H19" s="7" t="s">
        <v>146</v>
      </c>
      <c r="I19" s="3">
        <f>COUNTIFS(F4:F38,H12,D4:D38,H6)</f>
        <v>2</v>
      </c>
      <c r="J19" s="3">
        <f>COUNTIFS(F4:F38,H13,D4:D38,H6)</f>
        <v>4</v>
      </c>
      <c r="K19" s="3">
        <f>COUNTIFS(F4:F38,H14,D4:D38,H6)</f>
        <v>4</v>
      </c>
    </row>
    <row r="20" spans="1:11" x14ac:dyDescent="0.3">
      <c r="A20" s="3">
        <f t="shared" si="0"/>
        <v>17</v>
      </c>
      <c r="B20" s="5" t="s">
        <v>38</v>
      </c>
      <c r="C20" s="6">
        <v>47259.12</v>
      </c>
      <c r="D20" s="7" t="s">
        <v>131</v>
      </c>
      <c r="E20" s="5" t="s">
        <v>15</v>
      </c>
      <c r="F20" s="7" t="s">
        <v>138</v>
      </c>
      <c r="H20" s="7" t="s">
        <v>147</v>
      </c>
      <c r="I20" s="3">
        <f>COUNTIFS(F4:F38,H12,D4:D38,H7)</f>
        <v>1</v>
      </c>
      <c r="J20" s="3">
        <f>COUNTIFS(F4:F38,H13,D4:D38,H7)</f>
        <v>1</v>
      </c>
      <c r="K20" s="3">
        <f>COUNTIFS(F4:F38,H14,D4:D38,H7)</f>
        <v>1</v>
      </c>
    </row>
    <row r="21" spans="1:11" x14ac:dyDescent="0.3">
      <c r="A21" s="3">
        <f t="shared" si="0"/>
        <v>18</v>
      </c>
      <c r="B21" s="5" t="s">
        <v>39</v>
      </c>
      <c r="C21" s="6">
        <v>18844.560000000001</v>
      </c>
      <c r="D21" s="7" t="s">
        <v>132</v>
      </c>
      <c r="E21" s="5" t="s">
        <v>14</v>
      </c>
      <c r="F21" s="7" t="s">
        <v>138</v>
      </c>
    </row>
    <row r="22" spans="1:11" x14ac:dyDescent="0.3">
      <c r="A22" s="3">
        <f t="shared" si="0"/>
        <v>19</v>
      </c>
      <c r="B22" s="5" t="s">
        <v>40</v>
      </c>
      <c r="C22" s="6">
        <v>54452.28</v>
      </c>
      <c r="D22" s="7" t="s">
        <v>131</v>
      </c>
      <c r="E22" s="5" t="s">
        <v>11</v>
      </c>
      <c r="F22" s="7" t="s">
        <v>136</v>
      </c>
      <c r="H22" s="18" t="s">
        <v>151</v>
      </c>
    </row>
    <row r="23" spans="1:11" x14ac:dyDescent="0.3">
      <c r="A23" s="3">
        <f t="shared" si="0"/>
        <v>20</v>
      </c>
      <c r="B23" s="5" t="s">
        <v>41</v>
      </c>
      <c r="C23" s="6">
        <v>42865.69</v>
      </c>
      <c r="D23" s="7" t="s">
        <v>131</v>
      </c>
      <c r="E23" s="5" t="s">
        <v>12</v>
      </c>
      <c r="F23" s="7" t="s">
        <v>137</v>
      </c>
    </row>
    <row r="24" spans="1:11" x14ac:dyDescent="0.3">
      <c r="A24" s="3">
        <f t="shared" si="0"/>
        <v>21</v>
      </c>
      <c r="B24" s="5" t="s">
        <v>42</v>
      </c>
      <c r="C24" s="6">
        <v>30883.79</v>
      </c>
      <c r="D24" s="7" t="s">
        <v>132</v>
      </c>
      <c r="E24" s="5" t="s">
        <v>12</v>
      </c>
      <c r="F24" s="7" t="s">
        <v>137</v>
      </c>
    </row>
    <row r="25" spans="1:11" x14ac:dyDescent="0.3">
      <c r="A25" s="3">
        <f t="shared" si="0"/>
        <v>22</v>
      </c>
      <c r="B25" s="5" t="s">
        <v>43</v>
      </c>
      <c r="C25" s="6">
        <v>47860.38</v>
      </c>
      <c r="D25" s="7" t="s">
        <v>131</v>
      </c>
      <c r="E25" s="5" t="s">
        <v>13</v>
      </c>
      <c r="F25" s="7" t="s">
        <v>136</v>
      </c>
    </row>
    <row r="26" spans="1:11" x14ac:dyDescent="0.3">
      <c r="A26" s="3">
        <f t="shared" si="0"/>
        <v>23</v>
      </c>
      <c r="B26" s="5" t="s">
        <v>44</v>
      </c>
      <c r="C26" s="6">
        <v>69393.740000000005</v>
      </c>
      <c r="D26" s="23" t="s">
        <v>130</v>
      </c>
      <c r="E26" s="5" t="s">
        <v>14</v>
      </c>
      <c r="F26" s="7" t="s">
        <v>138</v>
      </c>
    </row>
    <row r="27" spans="1:11" x14ac:dyDescent="0.3">
      <c r="A27" s="3">
        <f t="shared" si="0"/>
        <v>24</v>
      </c>
      <c r="B27" s="5" t="s">
        <v>45</v>
      </c>
      <c r="C27" s="6">
        <v>13583.44</v>
      </c>
      <c r="D27" s="7" t="s">
        <v>133</v>
      </c>
      <c r="E27" s="5" t="s">
        <v>13</v>
      </c>
      <c r="F27" s="7" t="s">
        <v>136</v>
      </c>
    </row>
    <row r="28" spans="1:11" x14ac:dyDescent="0.3">
      <c r="A28" s="3">
        <f t="shared" si="0"/>
        <v>25</v>
      </c>
      <c r="B28" s="5" t="s">
        <v>46</v>
      </c>
      <c r="C28" s="6">
        <v>49455.3</v>
      </c>
      <c r="D28" s="7" t="s">
        <v>131</v>
      </c>
      <c r="E28" s="5" t="s">
        <v>14</v>
      </c>
      <c r="F28" s="7" t="s">
        <v>138</v>
      </c>
    </row>
    <row r="29" spans="1:11" x14ac:dyDescent="0.3">
      <c r="A29" s="3">
        <f t="shared" si="0"/>
        <v>26</v>
      </c>
      <c r="B29" s="5" t="s">
        <v>47</v>
      </c>
      <c r="C29" s="6">
        <v>53718.16</v>
      </c>
      <c r="D29" s="7" t="s">
        <v>131</v>
      </c>
      <c r="E29" s="5" t="s">
        <v>13</v>
      </c>
      <c r="F29" s="7" t="s">
        <v>136</v>
      </c>
    </row>
    <row r="30" spans="1:11" x14ac:dyDescent="0.3">
      <c r="A30" s="3">
        <f t="shared" si="0"/>
        <v>27</v>
      </c>
      <c r="B30" s="5" t="s">
        <v>48</v>
      </c>
      <c r="C30" s="6">
        <v>19882.78</v>
      </c>
      <c r="D30" s="7" t="s">
        <v>132</v>
      </c>
      <c r="E30" s="5" t="s">
        <v>14</v>
      </c>
      <c r="F30" s="7" t="s">
        <v>138</v>
      </c>
    </row>
    <row r="31" spans="1:11" x14ac:dyDescent="0.3">
      <c r="A31" s="3">
        <f t="shared" si="0"/>
        <v>28</v>
      </c>
      <c r="B31" s="5" t="s">
        <v>49</v>
      </c>
      <c r="C31" s="6">
        <v>25237.01</v>
      </c>
      <c r="D31" s="7" t="s">
        <v>132</v>
      </c>
      <c r="E31" s="5" t="s">
        <v>15</v>
      </c>
      <c r="F31" s="7" t="s">
        <v>138</v>
      </c>
    </row>
    <row r="32" spans="1:11" x14ac:dyDescent="0.3">
      <c r="A32" s="3">
        <f t="shared" si="0"/>
        <v>29</v>
      </c>
      <c r="B32" s="5" t="s">
        <v>50</v>
      </c>
      <c r="C32" s="6">
        <v>18190.73</v>
      </c>
      <c r="D32" s="7" t="s">
        <v>133</v>
      </c>
      <c r="E32" s="5" t="s">
        <v>12</v>
      </c>
      <c r="F32" s="7" t="s">
        <v>137</v>
      </c>
    </row>
    <row r="33" spans="1:6" x14ac:dyDescent="0.3">
      <c r="A33" s="3">
        <f t="shared" si="0"/>
        <v>30</v>
      </c>
      <c r="B33" s="5" t="s">
        <v>51</v>
      </c>
      <c r="C33" s="6">
        <v>78773.09</v>
      </c>
      <c r="D33" s="23" t="s">
        <v>130</v>
      </c>
      <c r="E33" s="5" t="s">
        <v>72</v>
      </c>
      <c r="F33" s="7" t="s">
        <v>137</v>
      </c>
    </row>
    <row r="34" spans="1:6" x14ac:dyDescent="0.3">
      <c r="A34" s="3">
        <f t="shared" si="0"/>
        <v>31</v>
      </c>
      <c r="B34" s="5" t="s">
        <v>52</v>
      </c>
      <c r="C34" s="6">
        <v>51841.97</v>
      </c>
      <c r="D34" s="7" t="s">
        <v>131</v>
      </c>
      <c r="E34" s="5" t="s">
        <v>13</v>
      </c>
      <c r="F34" s="7" t="s">
        <v>136</v>
      </c>
    </row>
    <row r="35" spans="1:6" x14ac:dyDescent="0.3">
      <c r="A35" s="3">
        <f t="shared" si="0"/>
        <v>32</v>
      </c>
      <c r="B35" s="5" t="s">
        <v>53</v>
      </c>
      <c r="C35" s="6">
        <v>24412.26</v>
      </c>
      <c r="D35" s="7" t="s">
        <v>132</v>
      </c>
      <c r="E35" s="5" t="s">
        <v>10</v>
      </c>
      <c r="F35" s="7" t="s">
        <v>137</v>
      </c>
    </row>
    <row r="36" spans="1:6" x14ac:dyDescent="0.3">
      <c r="A36" s="3">
        <f t="shared" si="0"/>
        <v>33</v>
      </c>
      <c r="B36" s="5" t="s">
        <v>54</v>
      </c>
      <c r="C36" s="6">
        <v>72754.240000000005</v>
      </c>
      <c r="D36" s="23" t="s">
        <v>130</v>
      </c>
      <c r="E36" s="5" t="s">
        <v>13</v>
      </c>
      <c r="F36" s="7" t="s">
        <v>136</v>
      </c>
    </row>
    <row r="37" spans="1:6" x14ac:dyDescent="0.3">
      <c r="A37" s="3">
        <f t="shared" si="0"/>
        <v>34</v>
      </c>
      <c r="B37" s="5" t="s">
        <v>55</v>
      </c>
      <c r="C37" s="6">
        <v>56815.39</v>
      </c>
      <c r="D37" s="7" t="s">
        <v>131</v>
      </c>
      <c r="E37" s="5" t="s">
        <v>10</v>
      </c>
      <c r="F37" s="7" t="s">
        <v>137</v>
      </c>
    </row>
    <row r="38" spans="1:6" x14ac:dyDescent="0.3">
      <c r="A38" s="3">
        <f t="shared" si="0"/>
        <v>35</v>
      </c>
      <c r="B38" s="5" t="s">
        <v>56</v>
      </c>
      <c r="C38" s="6">
        <v>26708.61</v>
      </c>
      <c r="D38" s="7" t="s">
        <v>132</v>
      </c>
      <c r="E38" s="5" t="s">
        <v>11</v>
      </c>
      <c r="F38" s="7" t="s">
        <v>136</v>
      </c>
    </row>
  </sheetData>
  <sortState xmlns:xlrd2="http://schemas.microsoft.com/office/spreadsheetml/2017/richdata2" ref="A3:E38">
    <sortCondition descending="1" ref="C4:C38"/>
  </sortState>
  <mergeCells count="1">
    <mergeCell ref="H8:I9"/>
  </mergeCells>
  <conditionalFormatting sqref="C4:C38">
    <cfRule type="iconSet" priority="14">
      <iconSet iconSet="4TrafficLights">
        <cfvo type="percent" val="0"/>
        <cfvo type="num" val="18201"/>
        <cfvo type="num" val="36401"/>
        <cfvo type="num" val="63701"/>
      </iconSet>
    </cfRule>
  </conditionalFormatting>
  <conditionalFormatting sqref="E4:E38">
    <cfRule type="cellIs" dxfId="11" priority="5" operator="equal">
      <formula>"Motorcycle"</formula>
    </cfRule>
    <cfRule type="cellIs" dxfId="10" priority="6" operator="equal">
      <formula>"Scooter"</formula>
    </cfRule>
    <cfRule type="cellIs" dxfId="9" priority="7" operator="equal">
      <formula>"Car"</formula>
    </cfRule>
    <cfRule type="cellIs" dxfId="8" priority="8" operator="equal">
      <formula>"Jeepney"</formula>
    </cfRule>
    <cfRule type="cellIs" dxfId="7" priority="9" operator="equal">
      <formula>"Bus"</formula>
    </cfRule>
    <cfRule type="cellIs" dxfId="6" priority="10" operator="equal">
      <formula>"Train"</formula>
    </cfRule>
    <cfRule type="cellIs" dxfId="5" priority="11" operator="equal">
      <formula>"Bicycle"</formula>
    </cfRule>
    <cfRule type="cellIs" dxfId="4" priority="12" operator="equal">
      <formula>"biking"</formula>
    </cfRule>
    <cfRule type="cellIs" dxfId="3" priority="13" operator="equal">
      <formula>"walking"</formula>
    </cfRule>
  </conditionalFormatting>
  <conditionalFormatting sqref="H12:H14">
    <cfRule type="cellIs" dxfId="2" priority="2" operator="equal">
      <formula>"Private"</formula>
    </cfRule>
    <cfRule type="cellIs" dxfId="1" priority="3" operator="equal">
      <formula>"public"</formula>
    </cfRule>
    <cfRule type="cellIs" dxfId="0" priority="4" operator="equal">
      <formula>"Alternative"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6B603-44F5-4236-A6A6-C4AD491859BD}">
  <dimension ref="A1"/>
  <sheetViews>
    <sheetView workbookViewId="0">
      <selection activeCell="Q7" sqref="Q7"/>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Week - 1</vt:lpstr>
      <vt:lpstr>Week - 2</vt:lpstr>
      <vt:lpstr>Week - 3</vt:lpstr>
      <vt:lpstr>Week - 4</vt:lpstr>
      <vt:lpstr>Week - 5</vt:lpstr>
      <vt:lpstr>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Erese</dc:creator>
  <cp:lastModifiedBy>Jun Erese</cp:lastModifiedBy>
  <dcterms:created xsi:type="dcterms:W3CDTF">2023-05-31T13:02:16Z</dcterms:created>
  <dcterms:modified xsi:type="dcterms:W3CDTF">2023-06-30T18:37:34Z</dcterms:modified>
</cp:coreProperties>
</file>