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40" yWindow="1780" windowWidth="22900" windowHeight="21500" tabRatio="500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Sheet1!$B$35</definedName>
    <definedName name="solver_lhs10" localSheetId="0" hidden="1">Sheet1!$E$32</definedName>
    <definedName name="solver_lhs11" localSheetId="0" hidden="1">Sheet1!$E$33</definedName>
    <definedName name="solver_lhs2" localSheetId="0" hidden="1">Sheet1!$D$34</definedName>
    <definedName name="solver_lhs3" localSheetId="0" hidden="1">Sheet1!$D$35</definedName>
    <definedName name="solver_lhs4" localSheetId="0" hidden="1">Sheet1!$E$26</definedName>
    <definedName name="solver_lhs5" localSheetId="0" hidden="1">Sheet1!$E$27</definedName>
    <definedName name="solver_lhs6" localSheetId="0" hidden="1">Sheet1!$E$28</definedName>
    <definedName name="solver_lhs7" localSheetId="0" hidden="1">Sheet1!$E$29</definedName>
    <definedName name="solver_lhs8" localSheetId="0" hidden="1">Sheet1!$E$30</definedName>
    <definedName name="solver_lhs9" localSheetId="0" hidden="1">Sheet1!$E$31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20</definedName>
    <definedName name="solver_rhs10" localSheetId="0" hidden="1">Sheet1!$B$12</definedName>
    <definedName name="solver_rhs11" localSheetId="0" hidden="1">Sheet1!$B$13</definedName>
    <definedName name="solver_rhs2" localSheetId="0" hidden="1">600</definedName>
    <definedName name="solver_rhs3" localSheetId="0" hidden="1">90</definedName>
    <definedName name="solver_rhs4" localSheetId="0" hidden="1">Sheet1!$B$6</definedName>
    <definedName name="solver_rhs5" localSheetId="0" hidden="1">Sheet1!$B$7</definedName>
    <definedName name="solver_rhs6" localSheetId="0" hidden="1">Sheet1!$B$8</definedName>
    <definedName name="solver_rhs7" localSheetId="0" hidden="1">Sheet1!$B$9</definedName>
    <definedName name="solver_rhs8" localSheetId="0" hidden="1">Sheet1!$B$10</definedName>
    <definedName name="solver_rhs9" localSheetId="0" hidden="1">Sheet1!$B$11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D35" i="1"/>
  <c r="B34" i="1"/>
  <c r="B35" i="1"/>
  <c r="D34" i="1"/>
  <c r="E27" i="1"/>
  <c r="E28" i="1"/>
  <c r="E29" i="1"/>
  <c r="E30" i="1"/>
  <c r="E31" i="1"/>
  <c r="E32" i="1"/>
  <c r="E33" i="1"/>
  <c r="E26" i="1"/>
  <c r="C16" i="1"/>
  <c r="B16" i="1"/>
  <c r="A37" i="1"/>
</calcChain>
</file>

<file path=xl/sharedStrings.xml><?xml version="1.0" encoding="utf-8"?>
<sst xmlns="http://schemas.openxmlformats.org/spreadsheetml/2006/main" count="35" uniqueCount="26">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</sst>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right" vertical="center" wrapText="1"/>
    </xf>
    <xf numFmtId="8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8" fontId="1" fillId="0" borderId="7" xfId="0" applyNumberFormat="1" applyFont="1" applyBorder="1" applyAlignment="1">
      <alignment horizontal="right" vertical="center" wrapText="1"/>
    </xf>
    <xf numFmtId="8" fontId="1" fillId="0" borderId="8" xfId="0" applyNumberFormat="1" applyFont="1" applyBorder="1" applyAlignment="1">
      <alignment horizontal="right" vertical="center" wrapText="1"/>
    </xf>
    <xf numFmtId="8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8" fontId="1" fillId="0" borderId="0" xfId="0" applyNumberFormat="1" applyFont="1" applyAlignment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zoomScale="125" zoomScaleNormal="125" zoomScalePageLayoutView="125" workbookViewId="0">
      <selection activeCell="B7" sqref="B7"/>
    </sheetView>
  </sheetViews>
  <sheetFormatPr baseColWidth="10" defaultRowHeight="15" x14ac:dyDescent="0"/>
  <cols>
    <col min="1" max="1" width="14.5" customWidth="1"/>
    <col min="2" max="2" width="24.33203125" customWidth="1"/>
    <col min="3" max="3" width="14.83203125" customWidth="1"/>
    <col min="4" max="4" width="25.6640625" customWidth="1"/>
    <col min="5" max="5" width="20.1640625" customWidth="1"/>
  </cols>
  <sheetData>
    <row r="1" spans="1:5">
      <c r="A1" s="11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2" t="s">
        <v>1</v>
      </c>
      <c r="B3" s="1"/>
      <c r="C3" s="1"/>
      <c r="D3" s="1"/>
      <c r="E3" s="1"/>
    </row>
    <row r="4" spans="1:5" ht="16" thickBot="1">
      <c r="A4" s="1"/>
      <c r="B4" s="1"/>
      <c r="C4" s="1"/>
      <c r="D4" s="1"/>
      <c r="E4" s="1"/>
    </row>
    <row r="5" spans="1:5" s="17" customFormat="1" ht="16" thickBot="1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>
      <c r="A6" s="2" t="s">
        <v>7</v>
      </c>
      <c r="B6" s="3">
        <v>416</v>
      </c>
      <c r="C6" s="4">
        <v>40</v>
      </c>
      <c r="D6" s="4">
        <v>36</v>
      </c>
      <c r="E6" s="5">
        <v>38.25</v>
      </c>
    </row>
    <row r="7" spans="1:5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6" thickBot="1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 t="s">
        <v>15</v>
      </c>
      <c r="B16" s="27">
        <f>B19*(SUM(B26:B33)/119)</f>
        <v>853.99663865546222</v>
      </c>
      <c r="C16" s="1">
        <f>C19*(SUMPRODUCT(C26:C33,D6:D13)/400)</f>
        <v>2087.0783999999999</v>
      </c>
      <c r="D16" s="1"/>
      <c r="E16" s="1"/>
    </row>
    <row r="17" spans="1:5" ht="16" thickBot="1">
      <c r="A17" s="1"/>
      <c r="B17" s="1"/>
      <c r="C17" s="1"/>
      <c r="D17" s="1"/>
      <c r="E17" s="1"/>
    </row>
    <row r="18" spans="1:5" s="17" customFormat="1" ht="16" thickBot="1">
      <c r="A18" s="13"/>
      <c r="B18" s="15" t="s">
        <v>16</v>
      </c>
      <c r="C18" s="15" t="s">
        <v>17</v>
      </c>
      <c r="D18" s="16" t="s">
        <v>18</v>
      </c>
      <c r="E18" s="12"/>
    </row>
    <row r="19" spans="1:5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6" thickBot="1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2" t="s">
        <v>21</v>
      </c>
      <c r="B23" s="1"/>
      <c r="C23" s="1"/>
      <c r="D23" s="1"/>
      <c r="E23" s="1"/>
    </row>
    <row r="24" spans="1:5" ht="16" thickBot="1">
      <c r="A24" s="1"/>
      <c r="B24" s="1"/>
      <c r="C24" s="1"/>
      <c r="D24" s="1"/>
      <c r="E24" s="1"/>
    </row>
    <row r="25" spans="1:5" s="17" customFormat="1" ht="16" thickBot="1">
      <c r="A25" s="13" t="s">
        <v>2</v>
      </c>
      <c r="B25" s="15" t="s">
        <v>22</v>
      </c>
      <c r="C25" s="15" t="s">
        <v>23</v>
      </c>
      <c r="D25" s="16" t="s">
        <v>24</v>
      </c>
      <c r="E25" s="12"/>
    </row>
    <row r="26" spans="1:5">
      <c r="A26" s="2" t="s">
        <v>7</v>
      </c>
      <c r="B26" s="18">
        <v>416</v>
      </c>
      <c r="C26" s="19">
        <v>0</v>
      </c>
      <c r="D26" s="20">
        <v>0</v>
      </c>
      <c r="E26" s="1">
        <f>SUM(B26:D26)</f>
        <v>416</v>
      </c>
    </row>
    <row r="27" spans="1:5">
      <c r="A27" s="2" t="s">
        <v>8</v>
      </c>
      <c r="B27" s="21">
        <v>0</v>
      </c>
      <c r="C27" s="22">
        <v>608</v>
      </c>
      <c r="D27" s="23">
        <v>0</v>
      </c>
      <c r="E27" s="1">
        <f t="shared" ref="E27:E33" si="0">SUM(B27:D27)</f>
        <v>608</v>
      </c>
    </row>
    <row r="28" spans="1:5">
      <c r="A28" s="2" t="s">
        <v>9</v>
      </c>
      <c r="B28" s="21">
        <v>0</v>
      </c>
      <c r="C28" s="22">
        <v>0</v>
      </c>
      <c r="D28" s="23">
        <v>167</v>
      </c>
      <c r="E28" s="1">
        <f t="shared" si="0"/>
        <v>167</v>
      </c>
    </row>
    <row r="29" spans="1:5">
      <c r="A29" s="2" t="s">
        <v>10</v>
      </c>
      <c r="B29" s="21">
        <v>0</v>
      </c>
      <c r="C29" s="22">
        <v>76</v>
      </c>
      <c r="D29" s="23">
        <v>0</v>
      </c>
      <c r="E29" s="1">
        <f t="shared" si="0"/>
        <v>76</v>
      </c>
    </row>
    <row r="30" spans="1:5">
      <c r="A30" s="2" t="s">
        <v>11</v>
      </c>
      <c r="B30" s="21">
        <v>0</v>
      </c>
      <c r="C30" s="22">
        <v>72</v>
      </c>
      <c r="D30" s="23">
        <v>0</v>
      </c>
      <c r="E30" s="1">
        <f t="shared" si="0"/>
        <v>72</v>
      </c>
    </row>
    <row r="31" spans="1:5">
      <c r="A31" s="2" t="s">
        <v>12</v>
      </c>
      <c r="B31" s="21">
        <v>0</v>
      </c>
      <c r="C31" s="22">
        <v>0</v>
      </c>
      <c r="D31" s="23">
        <v>251</v>
      </c>
      <c r="E31" s="1">
        <f t="shared" si="0"/>
        <v>251</v>
      </c>
    </row>
    <row r="32" spans="1:5">
      <c r="A32" s="2" t="s">
        <v>13</v>
      </c>
      <c r="B32" s="21">
        <v>0</v>
      </c>
      <c r="C32" s="22">
        <v>0</v>
      </c>
      <c r="D32" s="23">
        <v>107</v>
      </c>
      <c r="E32" s="1">
        <f t="shared" si="0"/>
        <v>107</v>
      </c>
    </row>
    <row r="33" spans="1:5" ht="16" thickBot="1">
      <c r="A33" s="6" t="s">
        <v>14</v>
      </c>
      <c r="B33" s="24">
        <v>58</v>
      </c>
      <c r="C33" s="25">
        <v>0</v>
      </c>
      <c r="D33" s="26">
        <v>75</v>
      </c>
      <c r="E33" s="1">
        <f t="shared" si="0"/>
        <v>133</v>
      </c>
    </row>
    <row r="34" spans="1:5">
      <c r="A34" s="1"/>
      <c r="B34" s="1">
        <f>SUM(B26:B33)</f>
        <v>474</v>
      </c>
      <c r="C34" s="1"/>
      <c r="D34" s="1">
        <f>SUM(D26:D33)</f>
        <v>600</v>
      </c>
      <c r="E34" s="1"/>
    </row>
    <row r="35" spans="1:5">
      <c r="A35" s="1"/>
      <c r="B35" s="1">
        <f>B34/119</f>
        <v>3.9831932773109244</v>
      </c>
      <c r="C35" s="1"/>
      <c r="D35" s="1">
        <f>SUMPRODUCT(C26:C33,D6:D13)/400</f>
        <v>65.88</v>
      </c>
      <c r="E35" s="1"/>
    </row>
    <row r="36" spans="1:5" ht="37" thickBot="1">
      <c r="A36" s="1" t="s">
        <v>25</v>
      </c>
      <c r="B36" s="1"/>
      <c r="C36" s="1"/>
      <c r="D36" s="1"/>
      <c r="E36" s="1"/>
    </row>
    <row r="37" spans="1:5" ht="16" thickBot="1">
      <c r="A37" s="10">
        <f>SUMPRODUCT(B26:D33,C6:E13) - B19*(SUM(B26:B33)/119) - B20 - C19*(SUMPRODUCT(C26:C33,D6:D13)/400) - C20 - D20</f>
        <v>50338.37496134454</v>
      </c>
      <c r="B37" s="1"/>
      <c r="C37" s="1"/>
      <c r="D37" s="1"/>
      <c r="E37" s="1"/>
    </row>
    <row r="38" spans="1:5">
      <c r="D38">
        <f>50181.76-49956.39</f>
        <v>225.37000000000262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2014-01-19T03:58:32Z</dcterms:created>
  <dcterms:modified xsi:type="dcterms:W3CDTF">2014-05-12T21:34:45Z</dcterms:modified>
</cp:coreProperties>
</file>