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<sst xmlns="http://schemas.openxmlformats.org/spreadsheetml/2006/main" count="132" uniqueCount="130">
  <si>
    <t>ID</t>
  </si>
  <si>
    <t>name</t>
  </si>
  <si>
    <t># runs</t>
  </si>
  <si>
    <t># spikes (bi)</t>
  </si>
  <si>
    <t>spikes/min (bi)</t>
  </si>
  <si>
    <t># correct (out of 50) (bi)</t>
  </si>
  <si>
    <t>PPV (bi)</t>
  </si>
  <si>
    <t># spikes (car)</t>
  </si>
  <si>
    <t>spikes/min (car)</t>
  </si>
  <si>
    <t># correct (out of 50) (car)</t>
  </si>
  <si>
    <t>PPV (car)</t>
  </si>
  <si>
    <t>Good CAR spikes</t>
  </si>
  <si>
    <t>HUP100</t>
  </si>
  <si>
    <t>HUP101</t>
  </si>
  <si>
    <t>HUP102</t>
  </si>
  <si>
    <t>HUP105</t>
  </si>
  <si>
    <t>HUP106</t>
  </si>
  <si>
    <t>HUP107</t>
  </si>
  <si>
    <t>HUP108</t>
  </si>
  <si>
    <t>HUP110</t>
  </si>
  <si>
    <t>HUP111</t>
  </si>
  <si>
    <t>HUP112</t>
  </si>
  <si>
    <t>HUP113</t>
  </si>
  <si>
    <t>HUP114</t>
  </si>
  <si>
    <t>HUP115</t>
  </si>
  <si>
    <t>HUP116</t>
  </si>
  <si>
    <t>HUP117</t>
  </si>
  <si>
    <t>HUP118</t>
  </si>
  <si>
    <t>HUP119</t>
  </si>
  <si>
    <t>HUP120</t>
  </si>
  <si>
    <t>HUP121</t>
  </si>
  <si>
    <t>HUP122</t>
  </si>
  <si>
    <t>HUP123</t>
  </si>
  <si>
    <t>HUP124</t>
  </si>
  <si>
    <t>HUP126</t>
  </si>
  <si>
    <t>HUP127</t>
  </si>
  <si>
    <t>HUP128</t>
  </si>
  <si>
    <t>HUP129</t>
  </si>
  <si>
    <t>HUP130</t>
  </si>
  <si>
    <t>HUP131</t>
  </si>
  <si>
    <t>HUP132</t>
  </si>
  <si>
    <t>HUP133</t>
  </si>
  <si>
    <t>HUP134</t>
  </si>
  <si>
    <t>HUP135</t>
  </si>
  <si>
    <t>HUP136</t>
  </si>
  <si>
    <t>HUP137</t>
  </si>
  <si>
    <t>HUP138</t>
  </si>
  <si>
    <t>HUP139</t>
  </si>
  <si>
    <t>HUP140</t>
  </si>
  <si>
    <t>HUP141</t>
  </si>
  <si>
    <t>HUP142</t>
  </si>
  <si>
    <t>HUP143</t>
  </si>
  <si>
    <t>HUP144</t>
  </si>
  <si>
    <t>HUP145</t>
  </si>
  <si>
    <t>HUP146</t>
  </si>
  <si>
    <t>HUP147</t>
  </si>
  <si>
    <t>HUP148</t>
  </si>
  <si>
    <t>HUP149</t>
  </si>
  <si>
    <t>HUP150</t>
  </si>
  <si>
    <t>HUP151</t>
  </si>
  <si>
    <t>HUP152</t>
  </si>
  <si>
    <t>HUP153</t>
  </si>
  <si>
    <t>HUP154</t>
  </si>
  <si>
    <t>HUP155</t>
  </si>
  <si>
    <t>HUP156</t>
  </si>
  <si>
    <t>HUP157</t>
  </si>
  <si>
    <t>HUP158</t>
  </si>
  <si>
    <t>HUP159</t>
  </si>
  <si>
    <t>HUP160</t>
  </si>
  <si>
    <t>HUP161</t>
  </si>
  <si>
    <t>HUP162</t>
  </si>
  <si>
    <t>HUP163</t>
  </si>
  <si>
    <t>HUP164</t>
  </si>
  <si>
    <t>HUP165</t>
  </si>
  <si>
    <t>HUP166</t>
  </si>
  <si>
    <t>HUP167</t>
  </si>
  <si>
    <t>HUP168</t>
  </si>
  <si>
    <t>HUP169</t>
  </si>
  <si>
    <t>HUP170</t>
  </si>
  <si>
    <t>HUP171</t>
  </si>
  <si>
    <t>HUP172</t>
  </si>
  <si>
    <t>HUP173</t>
  </si>
  <si>
    <t>HUP174</t>
  </si>
  <si>
    <t>HUP175</t>
  </si>
  <si>
    <t>HUP176</t>
  </si>
  <si>
    <t>HUP177</t>
  </si>
  <si>
    <t>HUP178</t>
  </si>
  <si>
    <t>HUP179</t>
  </si>
  <si>
    <t>HUP180</t>
  </si>
  <si>
    <t>HUP181</t>
  </si>
  <si>
    <t>HUP182</t>
  </si>
  <si>
    <t>HUP183</t>
  </si>
  <si>
    <t>HUP184</t>
  </si>
  <si>
    <t>HUP185</t>
  </si>
  <si>
    <t>HUP186</t>
  </si>
  <si>
    <t>HUP187</t>
  </si>
  <si>
    <t>HUP188</t>
  </si>
  <si>
    <t>HUP189</t>
  </si>
  <si>
    <t>HUP190</t>
  </si>
  <si>
    <t>HUP191</t>
  </si>
  <si>
    <t>HUP192</t>
  </si>
  <si>
    <t>HUP193</t>
  </si>
  <si>
    <t>HUP194</t>
  </si>
  <si>
    <t>HUP195</t>
  </si>
  <si>
    <t>HUP196</t>
  </si>
  <si>
    <t>HUP197</t>
  </si>
  <si>
    <t>run11976</t>
  </si>
  <si>
    <t>HUP198</t>
  </si>
  <si>
    <t>HUP199</t>
  </si>
  <si>
    <t>HUP201</t>
  </si>
  <si>
    <t>HUP202</t>
  </si>
  <si>
    <t>run54377</t>
  </si>
  <si>
    <t>HUP203</t>
  </si>
  <si>
    <t>HUP204</t>
  </si>
  <si>
    <t>done</t>
  </si>
  <si>
    <t>HUP205</t>
  </si>
  <si>
    <t>run24050</t>
  </si>
  <si>
    <t>HUP206</t>
  </si>
  <si>
    <t>HUP207</t>
  </si>
  <si>
    <t>HUP208</t>
  </si>
  <si>
    <t>HUP209</t>
  </si>
  <si>
    <t>HUP210</t>
  </si>
  <si>
    <t>HUP211</t>
  </si>
  <si>
    <t>HUP212</t>
  </si>
  <si>
    <t>HUP213</t>
  </si>
  <si>
    <t>HUP214</t>
  </si>
  <si>
    <t>HUP215</t>
  </si>
  <si>
    <t>HUP216</t>
  </si>
  <si>
    <t>HUP217</t>
  </si>
  <si>
    <t>HUP099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</si>
</sst>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12.0"/>
      <color theme="1"/>
      <name val="Calibri"/>
    </font>
    <font>
      <sz val="12.0"/>
      <color rgb="FF000000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1" fillId="0" fontId="1" numFmtId="0" xfId="0" applyBorder="1" applyFont="1"/>
    <xf borderId="0" fillId="0" fontId="1" numFmtId="0" xfId="0" applyFont="1"/>
    <xf borderId="0" fillId="0" fontId="3" numFmtId="0" xfId="0" applyAlignment="1" applyFont="1">
      <alignment shrinkToFit="0" vertical="bottom" wrapText="0"/>
    </xf>
    <xf borderId="1" fillId="0" fontId="1" numFmtId="0" xfId="0" applyAlignment="1" applyBorder="1" applyFont="1">
      <alignment horizontal="right" readingOrder="0"/>
    </xf>
    <xf borderId="1" fillId="0" fontId="4" numFmtId="0" xfId="0" applyAlignment="1" applyBorder="1" applyFont="1">
      <alignment readingOrder="0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  <c r="N1" s="4"/>
      <c r="O1" s="5"/>
    </row>
    <row r="2">
      <c r="A2" s="6">
        <v>1.0</v>
      </c>
      <c r="B2" s="6" t="s">
        <v>12</v>
      </c>
      <c r="C2" s="7">
        <v>1530.0</v>
      </c>
      <c r="D2" s="7">
        <v>167015.0</v>
      </c>
      <c r="E2" s="7">
        <v>109.1601307</v>
      </c>
      <c r="F2" s="6">
        <v>49.0</v>
      </c>
      <c r="G2" s="7">
        <f t="shared" ref="G2:G93" si="1">F2/50</f>
        <v>0.98</v>
      </c>
      <c r="H2" s="7">
        <v>190786.0</v>
      </c>
      <c r="I2" s="7">
        <v>124.696732</v>
      </c>
      <c r="J2" s="6">
        <v>46.0</v>
      </c>
      <c r="K2" s="7">
        <f t="shared" ref="K2:K165" si="2">J2/50</f>
        <v>0.92</v>
      </c>
      <c r="M2" s="8">
        <f>IFERROR(__xludf.DUMMYFUNCTION("FILTER($A$2:$A$146, (K2:K146&gt;0.7))"),1.0)</f>
        <v>1</v>
      </c>
      <c r="N2" s="8" t="str">
        <f>IFERROR(__xludf.DUMMYFUNCTION("FILTER($B$2:$B$146, ($K$2:$K$146&gt;0.7))"),"HUP100")</f>
        <v>HUP100</v>
      </c>
      <c r="O2" s="5"/>
    </row>
    <row r="3">
      <c r="A3" s="6">
        <f t="shared" ref="A3:A146" si="3">A2+1</f>
        <v>2</v>
      </c>
      <c r="B3" s="6" t="s">
        <v>13</v>
      </c>
      <c r="C3" s="7">
        <v>2453.0</v>
      </c>
      <c r="D3" s="7">
        <v>3952.0</v>
      </c>
      <c r="E3" s="7">
        <v>1.611088463</v>
      </c>
      <c r="F3" s="6">
        <v>11.0</v>
      </c>
      <c r="G3" s="7">
        <f t="shared" si="1"/>
        <v>0.22</v>
      </c>
      <c r="H3" s="7">
        <v>5649.0</v>
      </c>
      <c r="I3" s="7">
        <v>2.302894415</v>
      </c>
      <c r="J3" s="6">
        <v>10.0</v>
      </c>
      <c r="K3" s="7">
        <f t="shared" si="2"/>
        <v>0.2</v>
      </c>
      <c r="M3" s="9">
        <f>IFERROR(__xludf.DUMMYFUNCTION("""COMPUTED_VALUE"""),8.0)</f>
        <v>8</v>
      </c>
      <c r="N3" s="9" t="str">
        <f>IFERROR(__xludf.DUMMYFUNCTION("""COMPUTED_VALUE"""),"HUP110")</f>
        <v>HUP110</v>
      </c>
      <c r="O3" s="5"/>
    </row>
    <row r="4">
      <c r="A4" s="6">
        <f t="shared" si="3"/>
        <v>3</v>
      </c>
      <c r="B4" s="2" t="s">
        <v>14</v>
      </c>
      <c r="C4" s="10"/>
      <c r="D4" s="10"/>
      <c r="E4" s="10"/>
      <c r="F4" s="10"/>
      <c r="G4" s="7">
        <f t="shared" si="1"/>
        <v>0</v>
      </c>
      <c r="H4" s="10"/>
      <c r="I4" s="10"/>
      <c r="J4" s="10"/>
      <c r="K4" s="7">
        <f t="shared" si="2"/>
        <v>0</v>
      </c>
      <c r="M4" s="9">
        <f>IFERROR(__xludf.DUMMYFUNCTION("""COMPUTED_VALUE"""),9.0)</f>
        <v>9</v>
      </c>
      <c r="N4" s="9" t="str">
        <f>IFERROR(__xludf.DUMMYFUNCTION("""COMPUTED_VALUE"""),"HUP111")</f>
        <v>HUP111</v>
      </c>
      <c r="O4" s="5"/>
    </row>
    <row r="5">
      <c r="A5" s="6">
        <f t="shared" si="3"/>
        <v>4</v>
      </c>
      <c r="B5" s="2" t="s">
        <v>15</v>
      </c>
      <c r="C5" s="10"/>
      <c r="D5" s="10"/>
      <c r="E5" s="10"/>
      <c r="F5" s="10"/>
      <c r="G5" s="7">
        <f t="shared" si="1"/>
        <v>0</v>
      </c>
      <c r="H5" s="10"/>
      <c r="I5" s="10"/>
      <c r="J5" s="10"/>
      <c r="K5" s="7">
        <f t="shared" si="2"/>
        <v>0</v>
      </c>
      <c r="M5" s="9">
        <f>IFERROR(__xludf.DUMMYFUNCTION("""COMPUTED_VALUE"""),25.0)</f>
        <v>25</v>
      </c>
      <c r="N5" s="9" t="str">
        <f>IFERROR(__xludf.DUMMYFUNCTION("""COMPUTED_VALUE"""),"HUP128")</f>
        <v>HUP128</v>
      </c>
      <c r="O5" s="5"/>
    </row>
    <row r="6">
      <c r="A6" s="6">
        <f t="shared" si="3"/>
        <v>5</v>
      </c>
      <c r="B6" s="2" t="s">
        <v>16</v>
      </c>
      <c r="C6" s="10"/>
      <c r="D6" s="10"/>
      <c r="E6" s="10"/>
      <c r="F6" s="10"/>
      <c r="G6" s="7">
        <f t="shared" si="1"/>
        <v>0</v>
      </c>
      <c r="H6" s="10"/>
      <c r="I6" s="10"/>
      <c r="J6" s="10"/>
      <c r="K6" s="7">
        <f t="shared" si="2"/>
        <v>0</v>
      </c>
      <c r="M6" s="9">
        <f>IFERROR(__xludf.DUMMYFUNCTION("""COMPUTED_VALUE"""),26.0)</f>
        <v>26</v>
      </c>
      <c r="N6" s="9" t="str">
        <f>IFERROR(__xludf.DUMMYFUNCTION("""COMPUTED_VALUE"""),"HUP129")</f>
        <v>HUP129</v>
      </c>
      <c r="O6" s="5"/>
    </row>
    <row r="7">
      <c r="A7" s="6">
        <f t="shared" si="3"/>
        <v>6</v>
      </c>
      <c r="B7" s="2" t="s">
        <v>17</v>
      </c>
      <c r="C7" s="10"/>
      <c r="D7" s="10"/>
      <c r="E7" s="10"/>
      <c r="F7" s="10"/>
      <c r="G7" s="7">
        <f t="shared" si="1"/>
        <v>0</v>
      </c>
      <c r="H7" s="10"/>
      <c r="I7" s="10"/>
      <c r="J7" s="10"/>
      <c r="K7" s="7">
        <f t="shared" si="2"/>
        <v>0</v>
      </c>
      <c r="M7" s="9">
        <f>IFERROR(__xludf.DUMMYFUNCTION("""COMPUTED_VALUE"""),29.0)</f>
        <v>29</v>
      </c>
      <c r="N7" s="9" t="str">
        <f>IFERROR(__xludf.DUMMYFUNCTION("""COMPUTED_VALUE"""),"HUP132")</f>
        <v>HUP132</v>
      </c>
      <c r="O7" s="5"/>
    </row>
    <row r="8">
      <c r="A8" s="6">
        <f t="shared" si="3"/>
        <v>7</v>
      </c>
      <c r="B8" s="2" t="s">
        <v>18</v>
      </c>
      <c r="C8" s="10"/>
      <c r="D8" s="10"/>
      <c r="E8" s="10"/>
      <c r="F8" s="10"/>
      <c r="G8" s="7">
        <f t="shared" si="1"/>
        <v>0</v>
      </c>
      <c r="H8" s="10"/>
      <c r="I8" s="10"/>
      <c r="J8" s="10"/>
      <c r="K8" s="7">
        <f t="shared" si="2"/>
        <v>0</v>
      </c>
      <c r="M8" s="9">
        <f>IFERROR(__xludf.DUMMYFUNCTION("""COMPUTED_VALUE"""),33.0)</f>
        <v>33</v>
      </c>
      <c r="N8" s="9" t="str">
        <f>IFERROR(__xludf.DUMMYFUNCTION("""COMPUTED_VALUE"""),"HUP136")</f>
        <v>HUP136</v>
      </c>
      <c r="O8" s="5"/>
    </row>
    <row r="9">
      <c r="A9" s="6">
        <f t="shared" si="3"/>
        <v>8</v>
      </c>
      <c r="B9" s="2" t="s">
        <v>19</v>
      </c>
      <c r="C9" s="7">
        <v>1702.0</v>
      </c>
      <c r="D9" s="7">
        <v>36928.0</v>
      </c>
      <c r="E9" s="7">
        <v>21.69682726</v>
      </c>
      <c r="F9" s="2">
        <v>46.0</v>
      </c>
      <c r="G9" s="7">
        <f t="shared" si="1"/>
        <v>0.92</v>
      </c>
      <c r="H9" s="7">
        <v>44995.0</v>
      </c>
      <c r="I9" s="7">
        <v>26.43654524</v>
      </c>
      <c r="J9" s="2">
        <v>45.0</v>
      </c>
      <c r="K9" s="7">
        <f t="shared" si="2"/>
        <v>0.9</v>
      </c>
      <c r="M9" s="9">
        <f>IFERROR(__xludf.DUMMYFUNCTION("""COMPUTED_VALUE"""),49.0)</f>
        <v>49</v>
      </c>
      <c r="N9" s="9" t="str">
        <f>IFERROR(__xludf.DUMMYFUNCTION("""COMPUTED_VALUE"""),"HUP152")</f>
        <v>HUP152</v>
      </c>
      <c r="O9" s="5"/>
    </row>
    <row r="10">
      <c r="A10" s="6">
        <f t="shared" si="3"/>
        <v>9</v>
      </c>
      <c r="B10" s="2" t="s">
        <v>20</v>
      </c>
      <c r="C10" s="7">
        <v>1452.0</v>
      </c>
      <c r="D10" s="7">
        <v>56708.0</v>
      </c>
      <c r="E10" s="7">
        <v>39.05509642</v>
      </c>
      <c r="F10" s="2">
        <v>49.0</v>
      </c>
      <c r="G10" s="7">
        <f t="shared" si="1"/>
        <v>0.98</v>
      </c>
      <c r="H10" s="7">
        <v>67364.0</v>
      </c>
      <c r="I10" s="7">
        <v>46.39393939</v>
      </c>
      <c r="J10" s="2">
        <v>49.0</v>
      </c>
      <c r="K10" s="7">
        <f t="shared" si="2"/>
        <v>0.98</v>
      </c>
      <c r="M10" s="9">
        <f>IFERROR(__xludf.DUMMYFUNCTION("""COMPUTED_VALUE"""),65.0)</f>
        <v>65</v>
      </c>
      <c r="N10" s="9" t="str">
        <f>IFERROR(__xludf.DUMMYFUNCTION("""COMPUTED_VALUE"""),"HUP168")</f>
        <v>HUP168</v>
      </c>
      <c r="O10" s="5"/>
    </row>
    <row r="11">
      <c r="A11" s="6">
        <f t="shared" si="3"/>
        <v>10</v>
      </c>
      <c r="B11" s="2" t="s">
        <v>21</v>
      </c>
      <c r="C11" s="10"/>
      <c r="D11" s="10"/>
      <c r="E11" s="10"/>
      <c r="F11" s="10"/>
      <c r="G11" s="7">
        <f t="shared" si="1"/>
        <v>0</v>
      </c>
      <c r="H11" s="10"/>
      <c r="I11" s="10"/>
      <c r="J11" s="10"/>
      <c r="K11" s="7">
        <f t="shared" si="2"/>
        <v>0</v>
      </c>
      <c r="M11" s="9">
        <f>IFERROR(__xludf.DUMMYFUNCTION("""COMPUTED_VALUE"""),66.0)</f>
        <v>66</v>
      </c>
      <c r="N11" s="9" t="str">
        <f>IFERROR(__xludf.DUMMYFUNCTION("""COMPUTED_VALUE"""),"HUP169")</f>
        <v>HUP169</v>
      </c>
      <c r="O11" s="5"/>
    </row>
    <row r="12">
      <c r="A12" s="6">
        <f t="shared" si="3"/>
        <v>11</v>
      </c>
      <c r="B12" s="2" t="s">
        <v>22</v>
      </c>
      <c r="C12" s="10"/>
      <c r="D12" s="10"/>
      <c r="E12" s="10"/>
      <c r="F12" s="10"/>
      <c r="G12" s="7">
        <f t="shared" si="1"/>
        <v>0</v>
      </c>
      <c r="H12" s="10"/>
      <c r="I12" s="10"/>
      <c r="J12" s="10"/>
      <c r="K12" s="7">
        <f t="shared" si="2"/>
        <v>0</v>
      </c>
      <c r="M12" s="9">
        <f>IFERROR(__xludf.DUMMYFUNCTION("""COMPUTED_VALUE"""),67.0)</f>
        <v>67</v>
      </c>
      <c r="N12" s="9" t="str">
        <f>IFERROR(__xludf.DUMMYFUNCTION("""COMPUTED_VALUE"""),"HUP170")</f>
        <v>HUP170</v>
      </c>
      <c r="O12" s="5"/>
    </row>
    <row r="13">
      <c r="A13" s="6">
        <f t="shared" si="3"/>
        <v>12</v>
      </c>
      <c r="B13" s="2" t="s">
        <v>23</v>
      </c>
      <c r="C13" s="10"/>
      <c r="D13" s="10"/>
      <c r="E13" s="10"/>
      <c r="F13" s="10"/>
      <c r="G13" s="7">
        <f t="shared" si="1"/>
        <v>0</v>
      </c>
      <c r="H13" s="10"/>
      <c r="I13" s="10"/>
      <c r="J13" s="10"/>
      <c r="K13" s="7">
        <f t="shared" si="2"/>
        <v>0</v>
      </c>
      <c r="M13" s="9">
        <f>IFERROR(__xludf.DUMMYFUNCTION("""COMPUTED_VALUE"""),68.0)</f>
        <v>68</v>
      </c>
      <c r="N13" s="9" t="str">
        <f>IFERROR(__xludf.DUMMYFUNCTION("""COMPUTED_VALUE"""),"HUP171")</f>
        <v>HUP171</v>
      </c>
      <c r="O13" s="5"/>
    </row>
    <row r="14">
      <c r="A14" s="6">
        <f t="shared" si="3"/>
        <v>13</v>
      </c>
      <c r="B14" s="2" t="s">
        <v>24</v>
      </c>
      <c r="C14" s="10"/>
      <c r="D14" s="10"/>
      <c r="E14" s="10"/>
      <c r="F14" s="10"/>
      <c r="G14" s="7">
        <f t="shared" si="1"/>
        <v>0</v>
      </c>
      <c r="H14" s="10"/>
      <c r="I14" s="10"/>
      <c r="J14" s="10"/>
      <c r="K14" s="7">
        <f t="shared" si="2"/>
        <v>0</v>
      </c>
      <c r="M14" s="9">
        <f>IFERROR(__xludf.DUMMYFUNCTION("""COMPUTED_VALUE"""),69.0)</f>
        <v>69</v>
      </c>
      <c r="N14" s="9" t="str">
        <f>IFERROR(__xludf.DUMMYFUNCTION("""COMPUTED_VALUE"""),"HUP172")</f>
        <v>HUP172</v>
      </c>
      <c r="O14" s="5"/>
    </row>
    <row r="15">
      <c r="A15" s="6">
        <f t="shared" si="3"/>
        <v>14</v>
      </c>
      <c r="B15" s="2" t="s">
        <v>25</v>
      </c>
      <c r="C15" s="10"/>
      <c r="D15" s="10"/>
      <c r="E15" s="10"/>
      <c r="F15" s="10"/>
      <c r="G15" s="7">
        <f t="shared" si="1"/>
        <v>0</v>
      </c>
      <c r="H15" s="10"/>
      <c r="I15" s="10"/>
      <c r="J15" s="10"/>
      <c r="K15" s="7">
        <f t="shared" si="2"/>
        <v>0</v>
      </c>
      <c r="M15" s="5">
        <f>IFERROR(__xludf.DUMMYFUNCTION("""COMPUTED_VALUE"""),70.0)</f>
        <v>70</v>
      </c>
      <c r="N15" s="5" t="str">
        <f>IFERROR(__xludf.DUMMYFUNCTION("""COMPUTED_VALUE"""),"HUP173")</f>
        <v>HUP173</v>
      </c>
      <c r="O15" s="5"/>
    </row>
    <row r="16">
      <c r="A16" s="6">
        <f t="shared" si="3"/>
        <v>15</v>
      </c>
      <c r="B16" s="2" t="s">
        <v>26</v>
      </c>
      <c r="C16" s="10"/>
      <c r="D16" s="10"/>
      <c r="E16" s="10"/>
      <c r="F16" s="10"/>
      <c r="G16" s="7">
        <f t="shared" si="1"/>
        <v>0</v>
      </c>
      <c r="H16" s="10"/>
      <c r="I16" s="10"/>
      <c r="J16" s="10"/>
      <c r="K16" s="7">
        <f t="shared" si="2"/>
        <v>0</v>
      </c>
      <c r="M16" s="11">
        <f>IFERROR(__xludf.DUMMYFUNCTION("""COMPUTED_VALUE"""),71.0)</f>
        <v>71</v>
      </c>
      <c r="N16" s="11" t="str">
        <f>IFERROR(__xludf.DUMMYFUNCTION("""COMPUTED_VALUE"""),"HUP174")</f>
        <v>HUP174</v>
      </c>
    </row>
    <row r="17">
      <c r="A17" s="6">
        <f t="shared" si="3"/>
        <v>16</v>
      </c>
      <c r="B17" s="2" t="s">
        <v>27</v>
      </c>
      <c r="C17" s="10"/>
      <c r="D17" s="10"/>
      <c r="E17" s="10"/>
      <c r="F17" s="10"/>
      <c r="G17" s="7">
        <f t="shared" si="1"/>
        <v>0</v>
      </c>
      <c r="H17" s="10"/>
      <c r="I17" s="10"/>
      <c r="J17" s="10"/>
      <c r="K17" s="7">
        <f t="shared" si="2"/>
        <v>0</v>
      </c>
      <c r="M17" s="11">
        <f>IFERROR(__xludf.DUMMYFUNCTION("""COMPUTED_VALUE"""),72.0)</f>
        <v>72</v>
      </c>
      <c r="N17" s="11" t="str">
        <f>IFERROR(__xludf.DUMMYFUNCTION("""COMPUTED_VALUE"""),"HUP175")</f>
        <v>HUP175</v>
      </c>
    </row>
    <row r="18">
      <c r="A18" s="6">
        <f t="shared" si="3"/>
        <v>17</v>
      </c>
      <c r="B18" s="2" t="s">
        <v>28</v>
      </c>
      <c r="C18" s="10"/>
      <c r="D18" s="10"/>
      <c r="E18" s="10"/>
      <c r="F18" s="10"/>
      <c r="G18" s="7">
        <f t="shared" si="1"/>
        <v>0</v>
      </c>
      <c r="H18" s="10"/>
      <c r="I18" s="10"/>
      <c r="J18" s="10"/>
      <c r="K18" s="7">
        <f t="shared" si="2"/>
        <v>0</v>
      </c>
      <c r="M18" s="11">
        <f>IFERROR(__xludf.DUMMYFUNCTION("""COMPUTED_VALUE"""),74.0)</f>
        <v>74</v>
      </c>
      <c r="N18" s="11" t="str">
        <f>IFERROR(__xludf.DUMMYFUNCTION("""COMPUTED_VALUE"""),"HUP177")</f>
        <v>HUP177</v>
      </c>
    </row>
    <row r="19">
      <c r="A19" s="6">
        <f t="shared" si="3"/>
        <v>18</v>
      </c>
      <c r="B19" s="2" t="s">
        <v>29</v>
      </c>
      <c r="C19" s="10"/>
      <c r="D19" s="10"/>
      <c r="E19" s="10"/>
      <c r="F19" s="10"/>
      <c r="G19" s="7">
        <f t="shared" si="1"/>
        <v>0</v>
      </c>
      <c r="H19" s="10"/>
      <c r="I19" s="10"/>
      <c r="J19" s="10"/>
      <c r="K19" s="7">
        <f t="shared" si="2"/>
        <v>0</v>
      </c>
      <c r="M19" s="11">
        <f>IFERROR(__xludf.DUMMYFUNCTION("""COMPUTED_VALUE"""),75.0)</f>
        <v>75</v>
      </c>
      <c r="N19" s="11" t="str">
        <f>IFERROR(__xludf.DUMMYFUNCTION("""COMPUTED_VALUE"""),"HUP178")</f>
        <v>HUP178</v>
      </c>
    </row>
    <row r="20">
      <c r="A20" s="6">
        <f t="shared" si="3"/>
        <v>19</v>
      </c>
      <c r="B20" s="2" t="s">
        <v>30</v>
      </c>
      <c r="C20" s="10"/>
      <c r="D20" s="10"/>
      <c r="E20" s="10"/>
      <c r="F20" s="10"/>
      <c r="G20" s="7">
        <f t="shared" si="1"/>
        <v>0</v>
      </c>
      <c r="H20" s="10"/>
      <c r="I20" s="10"/>
      <c r="J20" s="10"/>
      <c r="K20" s="7">
        <f t="shared" si="2"/>
        <v>0</v>
      </c>
      <c r="M20" s="11">
        <f>IFERROR(__xludf.DUMMYFUNCTION("""COMPUTED_VALUE"""),76.0)</f>
        <v>76</v>
      </c>
      <c r="N20" s="11" t="str">
        <f>IFERROR(__xludf.DUMMYFUNCTION("""COMPUTED_VALUE"""),"HUP179")</f>
        <v>HUP179</v>
      </c>
    </row>
    <row r="21">
      <c r="A21" s="6">
        <f t="shared" si="3"/>
        <v>20</v>
      </c>
      <c r="B21" s="2" t="s">
        <v>31</v>
      </c>
      <c r="C21" s="10"/>
      <c r="D21" s="10"/>
      <c r="E21" s="10"/>
      <c r="F21" s="10"/>
      <c r="G21" s="7">
        <f t="shared" si="1"/>
        <v>0</v>
      </c>
      <c r="H21" s="10"/>
      <c r="I21" s="10"/>
      <c r="J21" s="10"/>
      <c r="K21" s="7">
        <f t="shared" si="2"/>
        <v>0</v>
      </c>
      <c r="M21" s="11">
        <f>IFERROR(__xludf.DUMMYFUNCTION("""COMPUTED_VALUE"""),77.0)</f>
        <v>77</v>
      </c>
      <c r="N21" s="11" t="str">
        <f>IFERROR(__xludf.DUMMYFUNCTION("""COMPUTED_VALUE"""),"HUP180")</f>
        <v>HUP180</v>
      </c>
    </row>
    <row r="22">
      <c r="A22" s="6">
        <f t="shared" si="3"/>
        <v>21</v>
      </c>
      <c r="B22" s="2" t="s">
        <v>32</v>
      </c>
      <c r="C22" s="10"/>
      <c r="D22" s="10"/>
      <c r="E22" s="10"/>
      <c r="F22" s="10"/>
      <c r="G22" s="7">
        <f t="shared" si="1"/>
        <v>0</v>
      </c>
      <c r="H22" s="10"/>
      <c r="I22" s="10"/>
      <c r="J22" s="10"/>
      <c r="K22" s="7">
        <f t="shared" si="2"/>
        <v>0</v>
      </c>
      <c r="M22" s="11">
        <f>IFERROR(__xludf.DUMMYFUNCTION("""COMPUTED_VALUE"""),78.0)</f>
        <v>78</v>
      </c>
      <c r="N22" s="11" t="str">
        <f>IFERROR(__xludf.DUMMYFUNCTION("""COMPUTED_VALUE"""),"HUP181")</f>
        <v>HUP181</v>
      </c>
    </row>
    <row r="23">
      <c r="A23" s="6">
        <f t="shared" si="3"/>
        <v>22</v>
      </c>
      <c r="B23" s="2" t="s">
        <v>33</v>
      </c>
      <c r="C23" s="10"/>
      <c r="D23" s="10"/>
      <c r="E23" s="10"/>
      <c r="F23" s="10"/>
      <c r="G23" s="7">
        <f t="shared" si="1"/>
        <v>0</v>
      </c>
      <c r="H23" s="10"/>
      <c r="I23" s="10"/>
      <c r="J23" s="10"/>
      <c r="K23" s="7">
        <f t="shared" si="2"/>
        <v>0</v>
      </c>
      <c r="M23" s="11">
        <f>IFERROR(__xludf.DUMMYFUNCTION("""COMPUTED_VALUE"""),79.0)</f>
        <v>79</v>
      </c>
      <c r="N23" s="11" t="str">
        <f>IFERROR(__xludf.DUMMYFUNCTION("""COMPUTED_VALUE"""),"HUP182")</f>
        <v>HUP182</v>
      </c>
    </row>
    <row r="24">
      <c r="A24" s="6">
        <f t="shared" si="3"/>
        <v>23</v>
      </c>
      <c r="B24" s="2" t="s">
        <v>34</v>
      </c>
      <c r="C24" s="10"/>
      <c r="D24" s="10"/>
      <c r="E24" s="10"/>
      <c r="F24" s="10"/>
      <c r="G24" s="7">
        <f t="shared" si="1"/>
        <v>0</v>
      </c>
      <c r="H24" s="10"/>
      <c r="I24" s="10"/>
      <c r="J24" s="10"/>
      <c r="K24" s="7">
        <f t="shared" si="2"/>
        <v>0</v>
      </c>
      <c r="M24" s="11">
        <f>IFERROR(__xludf.DUMMYFUNCTION("""COMPUTED_VALUE"""),80.0)</f>
        <v>80</v>
      </c>
      <c r="N24" s="11" t="str">
        <f>IFERROR(__xludf.DUMMYFUNCTION("""COMPUTED_VALUE"""),"HUP183")</f>
        <v>HUP183</v>
      </c>
    </row>
    <row r="25">
      <c r="A25" s="6">
        <f t="shared" si="3"/>
        <v>24</v>
      </c>
      <c r="B25" s="2" t="s">
        <v>35</v>
      </c>
      <c r="C25" s="10"/>
      <c r="D25" s="10"/>
      <c r="E25" s="10"/>
      <c r="F25" s="10"/>
      <c r="G25" s="7">
        <f t="shared" si="1"/>
        <v>0</v>
      </c>
      <c r="H25" s="10"/>
      <c r="I25" s="10"/>
      <c r="J25" s="10"/>
      <c r="K25" s="7">
        <f t="shared" si="2"/>
        <v>0</v>
      </c>
      <c r="M25" s="11">
        <f>IFERROR(__xludf.DUMMYFUNCTION("""COMPUTED_VALUE"""),81.0)</f>
        <v>81</v>
      </c>
      <c r="N25" s="11" t="str">
        <f>IFERROR(__xludf.DUMMYFUNCTION("""COMPUTED_VALUE"""),"HUP184")</f>
        <v>HUP184</v>
      </c>
    </row>
    <row r="26">
      <c r="A26" s="6">
        <f t="shared" si="3"/>
        <v>25</v>
      </c>
      <c r="B26" s="2" t="s">
        <v>36</v>
      </c>
      <c r="C26" s="7">
        <v>2203.0</v>
      </c>
      <c r="D26" s="7">
        <v>50874.0</v>
      </c>
      <c r="E26" s="7">
        <v>23.09305493</v>
      </c>
      <c r="F26" s="2">
        <v>49.0</v>
      </c>
      <c r="G26" s="7">
        <f t="shared" si="1"/>
        <v>0.98</v>
      </c>
      <c r="H26" s="7">
        <v>54342.0</v>
      </c>
      <c r="I26" s="7">
        <v>24.6672719</v>
      </c>
      <c r="J26" s="2">
        <v>47.0</v>
      </c>
      <c r="K26" s="7">
        <f t="shared" si="2"/>
        <v>0.94</v>
      </c>
      <c r="M26" s="11">
        <f>IFERROR(__xludf.DUMMYFUNCTION("""COMPUTED_VALUE"""),82.0)</f>
        <v>82</v>
      </c>
      <c r="N26" s="11" t="str">
        <f>IFERROR(__xludf.DUMMYFUNCTION("""COMPUTED_VALUE"""),"HUP185")</f>
        <v>HUP185</v>
      </c>
    </row>
    <row r="27">
      <c r="A27" s="6">
        <f t="shared" si="3"/>
        <v>26</v>
      </c>
      <c r="B27" s="2" t="s">
        <v>37</v>
      </c>
      <c r="C27" s="7">
        <v>1506.0</v>
      </c>
      <c r="D27" s="7">
        <v>1718.0</v>
      </c>
      <c r="E27" s="7">
        <v>1.140770252</v>
      </c>
      <c r="F27" s="2">
        <v>43.0</v>
      </c>
      <c r="G27" s="7">
        <f t="shared" si="1"/>
        <v>0.86</v>
      </c>
      <c r="H27" s="7">
        <v>2338.0</v>
      </c>
      <c r="I27" s="7">
        <v>1.552456839</v>
      </c>
      <c r="J27" s="2">
        <v>46.0</v>
      </c>
      <c r="K27" s="7">
        <f t="shared" si="2"/>
        <v>0.92</v>
      </c>
      <c r="M27" s="11">
        <f>IFERROR(__xludf.DUMMYFUNCTION("""COMPUTED_VALUE"""),83.0)</f>
        <v>83</v>
      </c>
      <c r="N27" s="11" t="str">
        <f>IFERROR(__xludf.DUMMYFUNCTION("""COMPUTED_VALUE"""),"HUP186")</f>
        <v>HUP186</v>
      </c>
    </row>
    <row r="28">
      <c r="A28" s="6">
        <f t="shared" si="3"/>
        <v>27</v>
      </c>
      <c r="B28" s="2" t="s">
        <v>38</v>
      </c>
      <c r="C28" s="10"/>
      <c r="D28" s="10"/>
      <c r="E28" s="10"/>
      <c r="F28" s="10"/>
      <c r="G28" s="7">
        <f t="shared" si="1"/>
        <v>0</v>
      </c>
      <c r="H28" s="10"/>
      <c r="I28" s="10"/>
      <c r="J28" s="10"/>
      <c r="K28" s="7">
        <f t="shared" si="2"/>
        <v>0</v>
      </c>
      <c r="M28" s="11">
        <f>IFERROR(__xludf.DUMMYFUNCTION("""COMPUTED_VALUE"""),84.0)</f>
        <v>84</v>
      </c>
      <c r="N28" s="11" t="str">
        <f>IFERROR(__xludf.DUMMYFUNCTION("""COMPUTED_VALUE"""),"HUP187")</f>
        <v>HUP187</v>
      </c>
    </row>
    <row r="29">
      <c r="A29" s="6">
        <f t="shared" si="3"/>
        <v>28</v>
      </c>
      <c r="B29" s="2" t="s">
        <v>39</v>
      </c>
      <c r="C29" s="10"/>
      <c r="D29" s="10"/>
      <c r="E29" s="10"/>
      <c r="F29" s="10"/>
      <c r="G29" s="7">
        <f t="shared" si="1"/>
        <v>0</v>
      </c>
      <c r="H29" s="10"/>
      <c r="I29" s="10"/>
      <c r="J29" s="10"/>
      <c r="K29" s="7">
        <f t="shared" si="2"/>
        <v>0</v>
      </c>
      <c r="M29" s="11">
        <f>IFERROR(__xludf.DUMMYFUNCTION("""COMPUTED_VALUE"""),85.0)</f>
        <v>85</v>
      </c>
      <c r="N29" s="11" t="str">
        <f>IFERROR(__xludf.DUMMYFUNCTION("""COMPUTED_VALUE"""),"HUP188")</f>
        <v>HUP188</v>
      </c>
    </row>
    <row r="30">
      <c r="A30" s="6">
        <f t="shared" si="3"/>
        <v>29</v>
      </c>
      <c r="B30" s="2" t="s">
        <v>40</v>
      </c>
      <c r="C30" s="7">
        <v>1828.0</v>
      </c>
      <c r="D30" s="7">
        <v>96741.0</v>
      </c>
      <c r="E30" s="7">
        <v>52.92177243</v>
      </c>
      <c r="F30" s="2">
        <v>50.0</v>
      </c>
      <c r="G30" s="7">
        <f t="shared" si="1"/>
        <v>1</v>
      </c>
      <c r="H30" s="7">
        <v>114164.0</v>
      </c>
      <c r="I30" s="7">
        <v>62.45295405</v>
      </c>
      <c r="J30" s="2">
        <v>49.0</v>
      </c>
      <c r="K30" s="7">
        <f t="shared" si="2"/>
        <v>0.98</v>
      </c>
      <c r="M30" s="11">
        <f>IFERROR(__xludf.DUMMYFUNCTION("""COMPUTED_VALUE"""),86.0)</f>
        <v>86</v>
      </c>
      <c r="N30" s="11" t="str">
        <f>IFERROR(__xludf.DUMMYFUNCTION("""COMPUTED_VALUE"""),"HUP189")</f>
        <v>HUP189</v>
      </c>
    </row>
    <row r="31">
      <c r="A31" s="6">
        <f t="shared" si="3"/>
        <v>30</v>
      </c>
      <c r="B31" s="2" t="s">
        <v>41</v>
      </c>
      <c r="C31" s="10"/>
      <c r="D31" s="10"/>
      <c r="E31" s="10"/>
      <c r="F31" s="10"/>
      <c r="G31" s="7">
        <f t="shared" si="1"/>
        <v>0</v>
      </c>
      <c r="H31" s="10"/>
      <c r="I31" s="10"/>
      <c r="J31" s="10"/>
      <c r="K31" s="7">
        <f t="shared" si="2"/>
        <v>0</v>
      </c>
      <c r="M31" s="11">
        <f>IFERROR(__xludf.DUMMYFUNCTION("""COMPUTED_VALUE"""),87.0)</f>
        <v>87</v>
      </c>
      <c r="N31" s="11" t="str">
        <f>IFERROR(__xludf.DUMMYFUNCTION("""COMPUTED_VALUE"""),"HUP190")</f>
        <v>HUP190</v>
      </c>
    </row>
    <row r="32">
      <c r="A32" s="6">
        <f t="shared" si="3"/>
        <v>31</v>
      </c>
      <c r="B32" s="2" t="s">
        <v>42</v>
      </c>
      <c r="C32" s="10"/>
      <c r="D32" s="10"/>
      <c r="E32" s="10"/>
      <c r="F32" s="10"/>
      <c r="G32" s="7">
        <f t="shared" si="1"/>
        <v>0</v>
      </c>
      <c r="H32" s="10"/>
      <c r="I32" s="10"/>
      <c r="J32" s="10"/>
      <c r="K32" s="7">
        <f t="shared" si="2"/>
        <v>0</v>
      </c>
      <c r="M32" s="11">
        <f>IFERROR(__xludf.DUMMYFUNCTION("""COMPUTED_VALUE"""),88.0)</f>
        <v>88</v>
      </c>
      <c r="N32" s="11" t="str">
        <f>IFERROR(__xludf.DUMMYFUNCTION("""COMPUTED_VALUE"""),"HUP191")</f>
        <v>HUP191</v>
      </c>
    </row>
    <row r="33">
      <c r="A33" s="6">
        <f t="shared" si="3"/>
        <v>32</v>
      </c>
      <c r="B33" s="2" t="s">
        <v>43</v>
      </c>
      <c r="C33" s="10"/>
      <c r="D33" s="10"/>
      <c r="E33" s="10"/>
      <c r="F33" s="10"/>
      <c r="G33" s="7">
        <f t="shared" si="1"/>
        <v>0</v>
      </c>
      <c r="H33" s="10"/>
      <c r="I33" s="10"/>
      <c r="J33" s="10"/>
      <c r="K33" s="7">
        <f t="shared" si="2"/>
        <v>0</v>
      </c>
      <c r="M33" s="11">
        <f>IFERROR(__xludf.DUMMYFUNCTION("""COMPUTED_VALUE"""),89.0)</f>
        <v>89</v>
      </c>
      <c r="N33" s="11" t="str">
        <f>IFERROR(__xludf.DUMMYFUNCTION("""COMPUTED_VALUE"""),"HUP192")</f>
        <v>HUP192</v>
      </c>
    </row>
    <row r="34">
      <c r="A34" s="6">
        <f t="shared" si="3"/>
        <v>33</v>
      </c>
      <c r="B34" s="2" t="s">
        <v>44</v>
      </c>
      <c r="C34" s="7">
        <v>3987.0</v>
      </c>
      <c r="D34" s="7">
        <v>48414.0</v>
      </c>
      <c r="E34" s="7">
        <v>12.14296464</v>
      </c>
      <c r="F34" s="2">
        <v>46.0</v>
      </c>
      <c r="G34" s="7">
        <f t="shared" si="1"/>
        <v>0.92</v>
      </c>
      <c r="H34" s="7">
        <v>51459.0</v>
      </c>
      <c r="I34" s="7">
        <v>12.90669676</v>
      </c>
      <c r="J34" s="2">
        <v>46.0</v>
      </c>
      <c r="K34" s="7">
        <f t="shared" si="2"/>
        <v>0.92</v>
      </c>
      <c r="M34" s="11">
        <f>IFERROR(__xludf.DUMMYFUNCTION("""COMPUTED_VALUE"""),93.0)</f>
        <v>93</v>
      </c>
      <c r="N34" s="11" t="str">
        <f>IFERROR(__xludf.DUMMYFUNCTION("""COMPUTED_VALUE"""),"HUP196")</f>
        <v>HUP196</v>
      </c>
    </row>
    <row r="35">
      <c r="A35" s="6">
        <f t="shared" si="3"/>
        <v>34</v>
      </c>
      <c r="B35" s="2" t="s">
        <v>45</v>
      </c>
      <c r="C35" s="10"/>
      <c r="D35" s="10"/>
      <c r="E35" s="10"/>
      <c r="F35" s="10"/>
      <c r="G35" s="7">
        <f t="shared" si="1"/>
        <v>0</v>
      </c>
      <c r="H35" s="10"/>
      <c r="I35" s="10"/>
      <c r="J35" s="10"/>
      <c r="K35" s="7">
        <f t="shared" si="2"/>
        <v>0</v>
      </c>
      <c r="M35" s="11">
        <f>IFERROR(__xludf.DUMMYFUNCTION("""COMPUTED_VALUE"""),97.0)</f>
        <v>97</v>
      </c>
      <c r="N35" s="11" t="str">
        <f>IFERROR(__xludf.DUMMYFUNCTION("""COMPUTED_VALUE"""),"HUP201")</f>
        <v>HUP201</v>
      </c>
    </row>
    <row r="36">
      <c r="A36" s="6">
        <f t="shared" si="3"/>
        <v>35</v>
      </c>
      <c r="B36" s="2" t="s">
        <v>46</v>
      </c>
      <c r="C36" s="10"/>
      <c r="D36" s="10"/>
      <c r="E36" s="10"/>
      <c r="F36" s="10"/>
      <c r="G36" s="7">
        <f t="shared" si="1"/>
        <v>0</v>
      </c>
      <c r="H36" s="10"/>
      <c r="I36" s="10"/>
      <c r="J36" s="10"/>
      <c r="K36" s="7">
        <f t="shared" si="2"/>
        <v>0</v>
      </c>
      <c r="M36" s="11">
        <f>IFERROR(__xludf.DUMMYFUNCTION("""COMPUTED_VALUE"""),105.0)</f>
        <v>105</v>
      </c>
      <c r="N36" s="11" t="str">
        <f>IFERROR(__xludf.DUMMYFUNCTION("""COMPUTED_VALUE"""),"HUP209")</f>
        <v>HUP209</v>
      </c>
    </row>
    <row r="37">
      <c r="A37" s="6">
        <f t="shared" si="3"/>
        <v>36</v>
      </c>
      <c r="B37" s="2" t="s">
        <v>47</v>
      </c>
      <c r="C37" s="10"/>
      <c r="D37" s="10"/>
      <c r="E37" s="10"/>
      <c r="F37" s="10"/>
      <c r="G37" s="7">
        <f t="shared" si="1"/>
        <v>0</v>
      </c>
      <c r="H37" s="10"/>
      <c r="I37" s="10"/>
      <c r="J37" s="10"/>
      <c r="K37" s="7">
        <f t="shared" si="2"/>
        <v>0</v>
      </c>
      <c r="M37" s="11">
        <f>IFERROR(__xludf.DUMMYFUNCTION("""COMPUTED_VALUE"""),114.0)</f>
        <v>114</v>
      </c>
      <c r="N37" s="11" t="str">
        <f>IFERROR(__xludf.DUMMYFUNCTION("""COMPUTED_VALUE"""),"HUP099")</f>
        <v>HUP099</v>
      </c>
    </row>
    <row r="38">
      <c r="A38" s="6">
        <f t="shared" si="3"/>
        <v>37</v>
      </c>
      <c r="B38" s="2" t="s">
        <v>48</v>
      </c>
      <c r="C38" s="10"/>
      <c r="D38" s="10"/>
      <c r="E38" s="10"/>
      <c r="F38" s="10"/>
      <c r="G38" s="7">
        <f t="shared" si="1"/>
        <v>0</v>
      </c>
      <c r="H38" s="10"/>
      <c r="I38" s="10"/>
      <c r="J38" s="10"/>
      <c r="K38" s="7">
        <f t="shared" si="2"/>
        <v>0</v>
      </c>
    </row>
    <row r="39">
      <c r="A39" s="6">
        <f t="shared" si="3"/>
        <v>38</v>
      </c>
      <c r="B39" s="2" t="s">
        <v>49</v>
      </c>
      <c r="C39" s="10"/>
      <c r="D39" s="10"/>
      <c r="E39" s="10"/>
      <c r="F39" s="10"/>
      <c r="G39" s="7">
        <f t="shared" si="1"/>
        <v>0</v>
      </c>
      <c r="H39" s="10"/>
      <c r="I39" s="10"/>
      <c r="J39" s="10"/>
      <c r="K39" s="7">
        <f t="shared" si="2"/>
        <v>0</v>
      </c>
    </row>
    <row r="40">
      <c r="A40" s="6">
        <f t="shared" si="3"/>
        <v>39</v>
      </c>
      <c r="B40" s="2" t="s">
        <v>50</v>
      </c>
      <c r="C40" s="10"/>
      <c r="D40" s="10"/>
      <c r="E40" s="10"/>
      <c r="F40" s="10"/>
      <c r="G40" s="7">
        <f t="shared" si="1"/>
        <v>0</v>
      </c>
      <c r="H40" s="10"/>
      <c r="I40" s="10"/>
      <c r="J40" s="10"/>
      <c r="K40" s="7">
        <f t="shared" si="2"/>
        <v>0</v>
      </c>
    </row>
    <row r="41">
      <c r="A41" s="6">
        <f t="shared" si="3"/>
        <v>40</v>
      </c>
      <c r="B41" s="2" t="s">
        <v>51</v>
      </c>
      <c r="C41" s="10"/>
      <c r="D41" s="10"/>
      <c r="E41" s="10"/>
      <c r="F41" s="10"/>
      <c r="G41" s="7">
        <f t="shared" si="1"/>
        <v>0</v>
      </c>
      <c r="H41" s="10"/>
      <c r="I41" s="10"/>
      <c r="J41" s="10"/>
      <c r="K41" s="7">
        <f t="shared" si="2"/>
        <v>0</v>
      </c>
    </row>
    <row r="42">
      <c r="A42" s="6">
        <f t="shared" si="3"/>
        <v>41</v>
      </c>
      <c r="B42" s="2" t="s">
        <v>52</v>
      </c>
      <c r="C42" s="10"/>
      <c r="D42" s="10"/>
      <c r="E42" s="10"/>
      <c r="F42" s="10"/>
      <c r="G42" s="7">
        <f t="shared" si="1"/>
        <v>0</v>
      </c>
      <c r="H42" s="10"/>
      <c r="I42" s="10"/>
      <c r="J42" s="10"/>
      <c r="K42" s="7">
        <f t="shared" si="2"/>
        <v>0</v>
      </c>
    </row>
    <row r="43">
      <c r="A43" s="6">
        <f t="shared" si="3"/>
        <v>42</v>
      </c>
      <c r="B43" s="2" t="s">
        <v>53</v>
      </c>
      <c r="C43" s="10"/>
      <c r="D43" s="10"/>
      <c r="E43" s="10"/>
      <c r="F43" s="10"/>
      <c r="G43" s="7">
        <f t="shared" si="1"/>
        <v>0</v>
      </c>
      <c r="H43" s="10"/>
      <c r="I43" s="10"/>
      <c r="J43" s="10"/>
      <c r="K43" s="7">
        <f t="shared" si="2"/>
        <v>0</v>
      </c>
    </row>
    <row r="44">
      <c r="A44" s="6">
        <f t="shared" si="3"/>
        <v>43</v>
      </c>
      <c r="B44" s="2" t="s">
        <v>54</v>
      </c>
      <c r="C44" s="10"/>
      <c r="D44" s="10"/>
      <c r="E44" s="10"/>
      <c r="F44" s="10"/>
      <c r="G44" s="7">
        <f t="shared" si="1"/>
        <v>0</v>
      </c>
      <c r="H44" s="10"/>
      <c r="I44" s="10"/>
      <c r="J44" s="10"/>
      <c r="K44" s="7">
        <f t="shared" si="2"/>
        <v>0</v>
      </c>
    </row>
    <row r="45">
      <c r="A45" s="6">
        <f t="shared" si="3"/>
        <v>44</v>
      </c>
      <c r="B45" s="2" t="s">
        <v>55</v>
      </c>
      <c r="C45" s="10"/>
      <c r="D45" s="10"/>
      <c r="E45" s="10"/>
      <c r="F45" s="10"/>
      <c r="G45" s="7">
        <f t="shared" si="1"/>
        <v>0</v>
      </c>
      <c r="H45" s="10"/>
      <c r="I45" s="10"/>
      <c r="J45" s="10"/>
      <c r="K45" s="7">
        <f t="shared" si="2"/>
        <v>0</v>
      </c>
    </row>
    <row r="46">
      <c r="A46" s="6">
        <f t="shared" si="3"/>
        <v>45</v>
      </c>
      <c r="B46" s="2" t="s">
        <v>56</v>
      </c>
      <c r="C46" s="10"/>
      <c r="D46" s="10"/>
      <c r="E46" s="10"/>
      <c r="F46" s="10"/>
      <c r="G46" s="7">
        <f t="shared" si="1"/>
        <v>0</v>
      </c>
      <c r="H46" s="10"/>
      <c r="I46" s="10"/>
      <c r="J46" s="10"/>
      <c r="K46" s="7">
        <f t="shared" si="2"/>
        <v>0</v>
      </c>
    </row>
    <row r="47">
      <c r="A47" s="6">
        <f t="shared" si="3"/>
        <v>46</v>
      </c>
      <c r="B47" s="2" t="s">
        <v>57</v>
      </c>
      <c r="C47" s="10"/>
      <c r="D47" s="10"/>
      <c r="E47" s="10"/>
      <c r="F47" s="10"/>
      <c r="G47" s="7">
        <f t="shared" si="1"/>
        <v>0</v>
      </c>
      <c r="H47" s="10"/>
      <c r="I47" s="10"/>
      <c r="J47" s="10"/>
      <c r="K47" s="7">
        <f t="shared" si="2"/>
        <v>0</v>
      </c>
    </row>
    <row r="48">
      <c r="A48" s="6">
        <f t="shared" si="3"/>
        <v>47</v>
      </c>
      <c r="B48" s="2" t="s">
        <v>58</v>
      </c>
      <c r="C48" s="10"/>
      <c r="D48" s="10"/>
      <c r="E48" s="10"/>
      <c r="F48" s="10"/>
      <c r="G48" s="7">
        <f t="shared" si="1"/>
        <v>0</v>
      </c>
      <c r="H48" s="10"/>
      <c r="I48" s="10"/>
      <c r="J48" s="10"/>
      <c r="K48" s="7">
        <f t="shared" si="2"/>
        <v>0</v>
      </c>
    </row>
    <row r="49">
      <c r="A49" s="6">
        <f t="shared" si="3"/>
        <v>48</v>
      </c>
      <c r="B49" s="2" t="s">
        <v>59</v>
      </c>
      <c r="C49" s="10"/>
      <c r="D49" s="10"/>
      <c r="E49" s="10"/>
      <c r="F49" s="10"/>
      <c r="G49" s="7">
        <f t="shared" si="1"/>
        <v>0</v>
      </c>
      <c r="H49" s="10"/>
      <c r="I49" s="10"/>
      <c r="J49" s="10"/>
      <c r="K49" s="7">
        <f t="shared" si="2"/>
        <v>0</v>
      </c>
    </row>
    <row r="50">
      <c r="A50" s="6">
        <f t="shared" si="3"/>
        <v>49</v>
      </c>
      <c r="B50" s="2" t="s">
        <v>60</v>
      </c>
      <c r="C50" s="7">
        <v>2316.0</v>
      </c>
      <c r="D50" s="7">
        <v>66071.0</v>
      </c>
      <c r="E50" s="7">
        <v>28.52806563</v>
      </c>
      <c r="F50" s="2">
        <v>50.0</v>
      </c>
      <c r="G50" s="7">
        <f t="shared" si="1"/>
        <v>1</v>
      </c>
      <c r="H50" s="7">
        <v>128055.0</v>
      </c>
      <c r="I50" s="7">
        <v>55.29145078</v>
      </c>
      <c r="J50" s="2">
        <v>46.0</v>
      </c>
      <c r="K50" s="7">
        <f t="shared" si="2"/>
        <v>0.92</v>
      </c>
    </row>
    <row r="51">
      <c r="A51" s="6">
        <f t="shared" si="3"/>
        <v>50</v>
      </c>
      <c r="B51" s="2" t="s">
        <v>61</v>
      </c>
      <c r="C51" s="10"/>
      <c r="D51" s="10"/>
      <c r="E51" s="10"/>
      <c r="F51" s="10"/>
      <c r="G51" s="7">
        <f t="shared" si="1"/>
        <v>0</v>
      </c>
      <c r="H51" s="10"/>
      <c r="I51" s="10"/>
      <c r="J51" s="10"/>
      <c r="K51" s="7">
        <f t="shared" si="2"/>
        <v>0</v>
      </c>
    </row>
    <row r="52">
      <c r="A52" s="6">
        <f t="shared" si="3"/>
        <v>51</v>
      </c>
      <c r="B52" s="2" t="s">
        <v>62</v>
      </c>
      <c r="C52" s="10"/>
      <c r="D52" s="10"/>
      <c r="E52" s="10"/>
      <c r="F52" s="10"/>
      <c r="G52" s="7">
        <f t="shared" si="1"/>
        <v>0</v>
      </c>
      <c r="H52" s="10"/>
      <c r="I52" s="10"/>
      <c r="J52" s="10"/>
      <c r="K52" s="7">
        <f t="shared" si="2"/>
        <v>0</v>
      </c>
    </row>
    <row r="53">
      <c r="A53" s="6">
        <f t="shared" si="3"/>
        <v>52</v>
      </c>
      <c r="B53" s="2" t="s">
        <v>63</v>
      </c>
      <c r="C53" s="10"/>
      <c r="D53" s="10"/>
      <c r="E53" s="10"/>
      <c r="F53" s="10"/>
      <c r="G53" s="7">
        <f t="shared" si="1"/>
        <v>0</v>
      </c>
      <c r="H53" s="10"/>
      <c r="I53" s="10"/>
      <c r="J53" s="10"/>
      <c r="K53" s="7">
        <f t="shared" si="2"/>
        <v>0</v>
      </c>
    </row>
    <row r="54">
      <c r="A54" s="6">
        <f t="shared" si="3"/>
        <v>53</v>
      </c>
      <c r="B54" s="2" t="s">
        <v>64</v>
      </c>
      <c r="C54" s="10"/>
      <c r="D54" s="10"/>
      <c r="E54" s="10"/>
      <c r="F54" s="10"/>
      <c r="G54" s="7">
        <f t="shared" si="1"/>
        <v>0</v>
      </c>
      <c r="H54" s="10"/>
      <c r="I54" s="10"/>
      <c r="J54" s="10"/>
      <c r="K54" s="7">
        <f t="shared" si="2"/>
        <v>0</v>
      </c>
    </row>
    <row r="55">
      <c r="A55" s="6">
        <f t="shared" si="3"/>
        <v>54</v>
      </c>
      <c r="B55" s="2" t="s">
        <v>65</v>
      </c>
      <c r="C55" s="10"/>
      <c r="D55" s="10"/>
      <c r="E55" s="10"/>
      <c r="F55" s="10"/>
      <c r="G55" s="7">
        <f t="shared" si="1"/>
        <v>0</v>
      </c>
      <c r="H55" s="10"/>
      <c r="I55" s="10"/>
      <c r="J55" s="10"/>
      <c r="K55" s="7">
        <f t="shared" si="2"/>
        <v>0</v>
      </c>
    </row>
    <row r="56">
      <c r="A56" s="6">
        <f t="shared" si="3"/>
        <v>55</v>
      </c>
      <c r="B56" s="2" t="s">
        <v>66</v>
      </c>
      <c r="C56" s="10"/>
      <c r="D56" s="10"/>
      <c r="E56" s="10"/>
      <c r="F56" s="10"/>
      <c r="G56" s="7">
        <f t="shared" si="1"/>
        <v>0</v>
      </c>
      <c r="H56" s="10"/>
      <c r="I56" s="10"/>
      <c r="J56" s="10"/>
      <c r="K56" s="7">
        <f t="shared" si="2"/>
        <v>0</v>
      </c>
    </row>
    <row r="57">
      <c r="A57" s="6">
        <f t="shared" si="3"/>
        <v>56</v>
      </c>
      <c r="B57" s="2" t="s">
        <v>67</v>
      </c>
      <c r="C57" s="10"/>
      <c r="D57" s="10"/>
      <c r="E57" s="10"/>
      <c r="F57" s="10"/>
      <c r="G57" s="7">
        <f t="shared" si="1"/>
        <v>0</v>
      </c>
      <c r="H57" s="10"/>
      <c r="I57" s="10"/>
      <c r="J57" s="10"/>
      <c r="K57" s="7">
        <f t="shared" si="2"/>
        <v>0</v>
      </c>
    </row>
    <row r="58">
      <c r="A58" s="6">
        <f t="shared" si="3"/>
        <v>57</v>
      </c>
      <c r="B58" s="2" t="s">
        <v>68</v>
      </c>
      <c r="C58" s="10"/>
      <c r="D58" s="10"/>
      <c r="E58" s="10"/>
      <c r="F58" s="10"/>
      <c r="G58" s="7">
        <f t="shared" si="1"/>
        <v>0</v>
      </c>
      <c r="H58" s="10"/>
      <c r="I58" s="10"/>
      <c r="J58" s="10"/>
      <c r="K58" s="7">
        <f t="shared" si="2"/>
        <v>0</v>
      </c>
    </row>
    <row r="59">
      <c r="A59" s="6">
        <f t="shared" si="3"/>
        <v>58</v>
      </c>
      <c r="B59" s="2" t="s">
        <v>69</v>
      </c>
      <c r="C59" s="10"/>
      <c r="D59" s="10"/>
      <c r="E59" s="10"/>
      <c r="F59" s="10"/>
      <c r="G59" s="7">
        <f t="shared" si="1"/>
        <v>0</v>
      </c>
      <c r="H59" s="10"/>
      <c r="I59" s="10"/>
      <c r="J59" s="10"/>
      <c r="K59" s="7">
        <f t="shared" si="2"/>
        <v>0</v>
      </c>
    </row>
    <row r="60">
      <c r="A60" s="6">
        <f t="shared" si="3"/>
        <v>59</v>
      </c>
      <c r="B60" s="2" t="s">
        <v>70</v>
      </c>
      <c r="C60" s="10"/>
      <c r="D60" s="10"/>
      <c r="E60" s="10"/>
      <c r="F60" s="10"/>
      <c r="G60" s="7">
        <f t="shared" si="1"/>
        <v>0</v>
      </c>
      <c r="H60" s="10"/>
      <c r="I60" s="10"/>
      <c r="J60" s="10"/>
      <c r="K60" s="7">
        <f t="shared" si="2"/>
        <v>0</v>
      </c>
    </row>
    <row r="61">
      <c r="A61" s="6">
        <f t="shared" si="3"/>
        <v>60</v>
      </c>
      <c r="B61" s="2" t="s">
        <v>71</v>
      </c>
      <c r="C61" s="10"/>
      <c r="D61" s="10"/>
      <c r="E61" s="10"/>
      <c r="F61" s="10"/>
      <c r="G61" s="7">
        <f t="shared" si="1"/>
        <v>0</v>
      </c>
      <c r="H61" s="10"/>
      <c r="I61" s="10"/>
      <c r="J61" s="10"/>
      <c r="K61" s="7">
        <f t="shared" si="2"/>
        <v>0</v>
      </c>
    </row>
    <row r="62">
      <c r="A62" s="6">
        <f t="shared" si="3"/>
        <v>61</v>
      </c>
      <c r="B62" s="2" t="s">
        <v>72</v>
      </c>
      <c r="C62" s="10"/>
      <c r="D62" s="10"/>
      <c r="E62" s="10"/>
      <c r="F62" s="10"/>
      <c r="G62" s="7">
        <f t="shared" si="1"/>
        <v>0</v>
      </c>
      <c r="H62" s="10"/>
      <c r="I62" s="10"/>
      <c r="J62" s="10"/>
      <c r="K62" s="7">
        <f t="shared" si="2"/>
        <v>0</v>
      </c>
    </row>
    <row r="63">
      <c r="A63" s="6">
        <f t="shared" si="3"/>
        <v>62</v>
      </c>
      <c r="B63" s="2" t="s">
        <v>73</v>
      </c>
      <c r="C63" s="10"/>
      <c r="D63" s="10"/>
      <c r="E63" s="10"/>
      <c r="F63" s="10"/>
      <c r="G63" s="7">
        <f t="shared" si="1"/>
        <v>0</v>
      </c>
      <c r="H63" s="10"/>
      <c r="I63" s="10"/>
      <c r="J63" s="10"/>
      <c r="K63" s="7">
        <f t="shared" si="2"/>
        <v>0</v>
      </c>
    </row>
    <row r="64">
      <c r="A64" s="6">
        <f t="shared" si="3"/>
        <v>63</v>
      </c>
      <c r="B64" s="2" t="s">
        <v>74</v>
      </c>
      <c r="C64" s="10"/>
      <c r="D64" s="10"/>
      <c r="E64" s="10"/>
      <c r="F64" s="10"/>
      <c r="G64" s="7">
        <f t="shared" si="1"/>
        <v>0</v>
      </c>
      <c r="H64" s="10"/>
      <c r="I64" s="10"/>
      <c r="J64" s="10"/>
      <c r="K64" s="7">
        <f t="shared" si="2"/>
        <v>0</v>
      </c>
    </row>
    <row r="65">
      <c r="A65" s="6">
        <f t="shared" si="3"/>
        <v>64</v>
      </c>
      <c r="B65" s="2" t="s">
        <v>75</v>
      </c>
      <c r="C65" s="10"/>
      <c r="D65" s="10"/>
      <c r="E65" s="10"/>
      <c r="F65" s="10"/>
      <c r="G65" s="7">
        <f t="shared" si="1"/>
        <v>0</v>
      </c>
      <c r="H65" s="10"/>
      <c r="I65" s="10"/>
      <c r="J65" s="10"/>
      <c r="K65" s="7">
        <f t="shared" si="2"/>
        <v>0</v>
      </c>
    </row>
    <row r="66">
      <c r="A66" s="6">
        <f t="shared" si="3"/>
        <v>65</v>
      </c>
      <c r="B66" s="2" t="s">
        <v>76</v>
      </c>
      <c r="C66" s="7">
        <v>1766.0</v>
      </c>
      <c r="D66" s="7">
        <v>19667.0</v>
      </c>
      <c r="E66" s="7">
        <v>11.13646659</v>
      </c>
      <c r="F66" s="2">
        <v>45.0</v>
      </c>
      <c r="G66" s="7">
        <f t="shared" si="1"/>
        <v>0.9</v>
      </c>
      <c r="H66" s="7">
        <v>16448.0</v>
      </c>
      <c r="I66" s="7">
        <v>9.313703284</v>
      </c>
      <c r="J66" s="2">
        <v>38.0</v>
      </c>
      <c r="K66" s="7">
        <f t="shared" si="2"/>
        <v>0.76</v>
      </c>
    </row>
    <row r="67">
      <c r="A67" s="6">
        <f t="shared" si="3"/>
        <v>66</v>
      </c>
      <c r="B67" s="2" t="s">
        <v>77</v>
      </c>
      <c r="C67" s="7">
        <v>1268.0</v>
      </c>
      <c r="D67" s="7">
        <v>37471.0</v>
      </c>
      <c r="E67" s="7">
        <v>29.55126183</v>
      </c>
      <c r="F67" s="2">
        <v>48.0</v>
      </c>
      <c r="G67" s="7">
        <f t="shared" si="1"/>
        <v>0.96</v>
      </c>
      <c r="H67" s="7">
        <v>43153.0</v>
      </c>
      <c r="I67" s="7">
        <v>34.03233438</v>
      </c>
      <c r="J67" s="2">
        <v>47.0</v>
      </c>
      <c r="K67" s="7">
        <f t="shared" si="2"/>
        <v>0.94</v>
      </c>
    </row>
    <row r="68">
      <c r="A68" s="6">
        <f t="shared" si="3"/>
        <v>67</v>
      </c>
      <c r="B68" s="2" t="s">
        <v>78</v>
      </c>
      <c r="C68" s="7">
        <v>848.0</v>
      </c>
      <c r="D68" s="7">
        <v>150959.0</v>
      </c>
      <c r="E68" s="7">
        <v>178.0176887</v>
      </c>
      <c r="F68" s="6">
        <v>50.0</v>
      </c>
      <c r="G68" s="7">
        <f t="shared" si="1"/>
        <v>1</v>
      </c>
      <c r="H68" s="7">
        <v>236126.0</v>
      </c>
      <c r="I68" s="7">
        <v>278.4504717</v>
      </c>
      <c r="J68" s="2">
        <v>50.0</v>
      </c>
      <c r="K68" s="7">
        <f t="shared" si="2"/>
        <v>1</v>
      </c>
    </row>
    <row r="69">
      <c r="A69" s="6">
        <f t="shared" si="3"/>
        <v>68</v>
      </c>
      <c r="B69" s="2" t="s">
        <v>79</v>
      </c>
      <c r="C69" s="7">
        <v>1719.0</v>
      </c>
      <c r="D69" s="7">
        <v>59891.0</v>
      </c>
      <c r="E69" s="7">
        <v>34.840605</v>
      </c>
      <c r="F69" s="6">
        <v>47.0</v>
      </c>
      <c r="G69" s="7">
        <f t="shared" si="1"/>
        <v>0.94</v>
      </c>
      <c r="H69" s="7">
        <v>47803.0</v>
      </c>
      <c r="I69" s="7">
        <v>27.80860966</v>
      </c>
      <c r="J69" s="2">
        <v>48.0</v>
      </c>
      <c r="K69" s="7">
        <f t="shared" si="2"/>
        <v>0.96</v>
      </c>
    </row>
    <row r="70">
      <c r="A70" s="6">
        <f t="shared" si="3"/>
        <v>69</v>
      </c>
      <c r="B70" s="2" t="s">
        <v>80</v>
      </c>
      <c r="C70" s="7">
        <v>1439.0</v>
      </c>
      <c r="D70" s="7">
        <v>2281.0</v>
      </c>
      <c r="E70" s="7">
        <v>1.585128562</v>
      </c>
      <c r="F70" s="6">
        <v>37.0</v>
      </c>
      <c r="G70" s="7">
        <f t="shared" si="1"/>
        <v>0.74</v>
      </c>
      <c r="H70" s="7">
        <v>2663.0</v>
      </c>
      <c r="I70" s="7">
        <v>1.850590688</v>
      </c>
      <c r="J70" s="2">
        <v>37.0</v>
      </c>
      <c r="K70" s="7">
        <f t="shared" si="2"/>
        <v>0.74</v>
      </c>
    </row>
    <row r="71">
      <c r="A71" s="6">
        <f t="shared" si="3"/>
        <v>70</v>
      </c>
      <c r="B71" s="2" t="s">
        <v>81</v>
      </c>
      <c r="C71" s="7">
        <v>1425.0</v>
      </c>
      <c r="D71" s="7">
        <v>57428.0</v>
      </c>
      <c r="E71" s="7">
        <v>40.30035088</v>
      </c>
      <c r="F71" s="2">
        <v>50.0</v>
      </c>
      <c r="G71" s="7">
        <f t="shared" si="1"/>
        <v>1</v>
      </c>
      <c r="H71" s="7">
        <v>51208.0</v>
      </c>
      <c r="I71" s="7">
        <v>35.9354386</v>
      </c>
      <c r="J71" s="2">
        <v>49.0</v>
      </c>
      <c r="K71" s="7">
        <f t="shared" si="2"/>
        <v>0.98</v>
      </c>
    </row>
    <row r="72">
      <c r="A72" s="6">
        <f t="shared" si="3"/>
        <v>71</v>
      </c>
      <c r="B72" s="2" t="s">
        <v>82</v>
      </c>
      <c r="C72" s="7">
        <v>1563.0</v>
      </c>
      <c r="D72" s="7">
        <v>51662.0</v>
      </c>
      <c r="E72" s="7">
        <v>33.05310301</v>
      </c>
      <c r="F72" s="6">
        <v>33.0</v>
      </c>
      <c r="G72" s="7">
        <f t="shared" si="1"/>
        <v>0.66</v>
      </c>
      <c r="H72" s="7">
        <v>44285.0</v>
      </c>
      <c r="I72" s="7">
        <v>28.33333333</v>
      </c>
      <c r="J72" s="2">
        <v>44.0</v>
      </c>
      <c r="K72" s="7">
        <f t="shared" si="2"/>
        <v>0.88</v>
      </c>
    </row>
    <row r="73">
      <c r="A73" s="6">
        <f t="shared" si="3"/>
        <v>72</v>
      </c>
      <c r="B73" s="2" t="s">
        <v>83</v>
      </c>
      <c r="C73" s="7">
        <v>289.0</v>
      </c>
      <c r="D73" s="7">
        <v>46408.0</v>
      </c>
      <c r="E73" s="7">
        <v>160.5813149</v>
      </c>
      <c r="F73" s="12"/>
      <c r="G73" s="7">
        <f t="shared" si="1"/>
        <v>0</v>
      </c>
      <c r="H73" s="7">
        <v>46742.0</v>
      </c>
      <c r="I73" s="7">
        <v>161.7370242</v>
      </c>
      <c r="J73" s="2">
        <v>41.0</v>
      </c>
      <c r="K73" s="7">
        <f t="shared" si="2"/>
        <v>0.82</v>
      </c>
    </row>
    <row r="74">
      <c r="A74" s="6">
        <f t="shared" si="3"/>
        <v>73</v>
      </c>
      <c r="B74" s="2" t="s">
        <v>84</v>
      </c>
      <c r="C74" s="7">
        <v>2033.0</v>
      </c>
      <c r="D74" s="7">
        <v>1601.0</v>
      </c>
      <c r="E74" s="7">
        <v>0.787506149</v>
      </c>
      <c r="F74" s="12"/>
      <c r="G74" s="7">
        <f t="shared" si="1"/>
        <v>0</v>
      </c>
      <c r="H74" s="7">
        <v>3618.0</v>
      </c>
      <c r="I74" s="7">
        <v>1.779636006</v>
      </c>
      <c r="J74" s="2">
        <v>19.0</v>
      </c>
      <c r="K74" s="7">
        <f t="shared" si="2"/>
        <v>0.38</v>
      </c>
    </row>
    <row r="75">
      <c r="A75" s="6">
        <f t="shared" si="3"/>
        <v>74</v>
      </c>
      <c r="B75" s="2" t="s">
        <v>85</v>
      </c>
      <c r="C75" s="7">
        <v>1155.0</v>
      </c>
      <c r="D75" s="7">
        <v>33916.0</v>
      </c>
      <c r="E75" s="7">
        <v>29.36450216</v>
      </c>
      <c r="F75" s="12"/>
      <c r="G75" s="7">
        <f t="shared" si="1"/>
        <v>0</v>
      </c>
      <c r="H75" s="7">
        <v>32434.0</v>
      </c>
      <c r="I75" s="7">
        <v>28.08138528</v>
      </c>
      <c r="J75" s="2">
        <v>45.0</v>
      </c>
      <c r="K75" s="7">
        <f t="shared" si="2"/>
        <v>0.9</v>
      </c>
    </row>
    <row r="76">
      <c r="A76" s="6">
        <f t="shared" si="3"/>
        <v>75</v>
      </c>
      <c r="B76" s="2" t="s">
        <v>86</v>
      </c>
      <c r="C76" s="7">
        <v>1114.0</v>
      </c>
      <c r="D76" s="7">
        <v>72956.0</v>
      </c>
      <c r="E76" s="7">
        <v>65.49012567</v>
      </c>
      <c r="F76" s="12"/>
      <c r="G76" s="7">
        <f t="shared" si="1"/>
        <v>0</v>
      </c>
      <c r="H76" s="7">
        <v>77557.0</v>
      </c>
      <c r="I76" s="7">
        <v>69.62028725</v>
      </c>
      <c r="J76" s="2">
        <v>48.0</v>
      </c>
      <c r="K76" s="7">
        <f t="shared" si="2"/>
        <v>0.96</v>
      </c>
    </row>
    <row r="77">
      <c r="A77" s="6">
        <f t="shared" si="3"/>
        <v>76</v>
      </c>
      <c r="B77" s="2" t="s">
        <v>87</v>
      </c>
      <c r="C77" s="7">
        <v>1554.0</v>
      </c>
      <c r="D77" s="7">
        <v>227119.0</v>
      </c>
      <c r="E77" s="7">
        <v>146.1512227</v>
      </c>
      <c r="F77" s="12"/>
      <c r="G77" s="7">
        <f t="shared" si="1"/>
        <v>0</v>
      </c>
      <c r="H77" s="7">
        <v>228098.0</v>
      </c>
      <c r="I77" s="7">
        <v>146.7812098</v>
      </c>
      <c r="J77" s="2">
        <v>50.0</v>
      </c>
      <c r="K77" s="7">
        <f t="shared" si="2"/>
        <v>1</v>
      </c>
    </row>
    <row r="78">
      <c r="A78" s="6">
        <f t="shared" si="3"/>
        <v>77</v>
      </c>
      <c r="B78" s="2" t="s">
        <v>88</v>
      </c>
      <c r="C78" s="7">
        <v>1004.0</v>
      </c>
      <c r="D78" s="7">
        <v>17640.0</v>
      </c>
      <c r="E78" s="7">
        <v>17.56972112</v>
      </c>
      <c r="F78" s="12"/>
      <c r="G78" s="7">
        <f t="shared" si="1"/>
        <v>0</v>
      </c>
      <c r="H78" s="7">
        <v>23637.0</v>
      </c>
      <c r="I78" s="7">
        <v>23.54282869</v>
      </c>
      <c r="J78" s="2">
        <v>44.0</v>
      </c>
      <c r="K78" s="7">
        <f t="shared" si="2"/>
        <v>0.88</v>
      </c>
    </row>
    <row r="79">
      <c r="A79" s="6">
        <f t="shared" si="3"/>
        <v>78</v>
      </c>
      <c r="B79" s="2" t="s">
        <v>89</v>
      </c>
      <c r="C79" s="7">
        <v>982.0</v>
      </c>
      <c r="D79" s="7">
        <v>98478.0</v>
      </c>
      <c r="E79" s="7">
        <v>100.2830957</v>
      </c>
      <c r="F79" s="12"/>
      <c r="G79" s="7">
        <f t="shared" si="1"/>
        <v>0</v>
      </c>
      <c r="H79" s="7">
        <v>101781.0</v>
      </c>
      <c r="I79" s="7">
        <v>103.6466395</v>
      </c>
      <c r="J79" s="2">
        <v>49.0</v>
      </c>
      <c r="K79" s="7">
        <f t="shared" si="2"/>
        <v>0.98</v>
      </c>
    </row>
    <row r="80">
      <c r="A80" s="6">
        <f t="shared" si="3"/>
        <v>79</v>
      </c>
      <c r="B80" s="2" t="s">
        <v>90</v>
      </c>
      <c r="C80" s="7">
        <v>1559.0</v>
      </c>
      <c r="D80" s="7">
        <v>171501.0</v>
      </c>
      <c r="E80" s="7">
        <v>110.0070558</v>
      </c>
      <c r="F80" s="12"/>
      <c r="G80" s="7">
        <f t="shared" si="1"/>
        <v>0</v>
      </c>
      <c r="H80" s="7">
        <v>174161.0</v>
      </c>
      <c r="I80" s="7">
        <v>111.7132777</v>
      </c>
      <c r="J80" s="2">
        <v>49.0</v>
      </c>
      <c r="K80" s="7">
        <f t="shared" si="2"/>
        <v>0.98</v>
      </c>
    </row>
    <row r="81">
      <c r="A81" s="6">
        <f t="shared" si="3"/>
        <v>80</v>
      </c>
      <c r="B81" s="2" t="s">
        <v>91</v>
      </c>
      <c r="C81" s="7">
        <v>2159.0</v>
      </c>
      <c r="D81" s="7">
        <v>19806.0</v>
      </c>
      <c r="E81" s="7">
        <v>9.173691524</v>
      </c>
      <c r="F81" s="12"/>
      <c r="G81" s="7">
        <f t="shared" si="1"/>
        <v>0</v>
      </c>
      <c r="H81" s="7">
        <v>13847.0</v>
      </c>
      <c r="I81" s="7">
        <v>6.413617415</v>
      </c>
      <c r="J81" s="2">
        <v>49.0</v>
      </c>
      <c r="K81" s="7">
        <f t="shared" si="2"/>
        <v>0.98</v>
      </c>
    </row>
    <row r="82">
      <c r="A82" s="6">
        <f t="shared" si="3"/>
        <v>81</v>
      </c>
      <c r="B82" s="2" t="s">
        <v>92</v>
      </c>
      <c r="C82" s="7">
        <v>877.0</v>
      </c>
      <c r="D82" s="7">
        <v>18608.0</v>
      </c>
      <c r="E82" s="7">
        <v>21.21778791</v>
      </c>
      <c r="F82" s="12"/>
      <c r="G82" s="7">
        <f t="shared" si="1"/>
        <v>0</v>
      </c>
      <c r="H82" s="7">
        <v>20084.0</v>
      </c>
      <c r="I82" s="7">
        <v>22.90079818</v>
      </c>
      <c r="J82" s="2">
        <v>42.0</v>
      </c>
      <c r="K82" s="7">
        <f t="shared" si="2"/>
        <v>0.84</v>
      </c>
    </row>
    <row r="83">
      <c r="A83" s="6">
        <f t="shared" si="3"/>
        <v>82</v>
      </c>
      <c r="B83" s="2" t="s">
        <v>93</v>
      </c>
      <c r="C83" s="7">
        <v>1397.0</v>
      </c>
      <c r="D83" s="7">
        <v>256216.0</v>
      </c>
      <c r="E83" s="7">
        <v>183.4044381</v>
      </c>
      <c r="F83" s="12"/>
      <c r="G83" s="7">
        <f t="shared" si="1"/>
        <v>0</v>
      </c>
      <c r="H83" s="7">
        <v>234113.0</v>
      </c>
      <c r="I83" s="7">
        <v>167.5826772</v>
      </c>
      <c r="J83" s="2">
        <v>50.0</v>
      </c>
      <c r="K83" s="7">
        <f t="shared" si="2"/>
        <v>1</v>
      </c>
    </row>
    <row r="84">
      <c r="A84" s="6">
        <f t="shared" si="3"/>
        <v>83</v>
      </c>
      <c r="B84" s="2" t="s">
        <v>94</v>
      </c>
      <c r="C84" s="7">
        <v>1297.0</v>
      </c>
      <c r="D84" s="7">
        <v>33240.0</v>
      </c>
      <c r="E84" s="7">
        <v>25.62837317</v>
      </c>
      <c r="F84" s="12"/>
      <c r="G84" s="7">
        <f t="shared" si="1"/>
        <v>0</v>
      </c>
      <c r="H84" s="7">
        <v>50136.0</v>
      </c>
      <c r="I84" s="7">
        <v>38.65535852</v>
      </c>
      <c r="J84" s="2">
        <v>38.0</v>
      </c>
      <c r="K84" s="7">
        <f t="shared" si="2"/>
        <v>0.76</v>
      </c>
    </row>
    <row r="85">
      <c r="A85" s="6">
        <f t="shared" si="3"/>
        <v>84</v>
      </c>
      <c r="B85" s="2" t="s">
        <v>95</v>
      </c>
      <c r="C85" s="7">
        <v>1065.0</v>
      </c>
      <c r="D85" s="7">
        <v>86827.0</v>
      </c>
      <c r="E85" s="7">
        <v>81.52769953</v>
      </c>
      <c r="F85" s="12"/>
      <c r="G85" s="7">
        <f t="shared" si="1"/>
        <v>0</v>
      </c>
      <c r="H85" s="7">
        <v>120593.0</v>
      </c>
      <c r="I85" s="7">
        <v>113.2328638</v>
      </c>
      <c r="J85" s="2">
        <v>48.0</v>
      </c>
      <c r="K85" s="7">
        <f t="shared" si="2"/>
        <v>0.96</v>
      </c>
    </row>
    <row r="86">
      <c r="A86" s="6">
        <f t="shared" si="3"/>
        <v>85</v>
      </c>
      <c r="B86" s="2" t="s">
        <v>96</v>
      </c>
      <c r="C86" s="13">
        <v>1297.0</v>
      </c>
      <c r="D86" s="13">
        <v>33240.0</v>
      </c>
      <c r="E86" s="13">
        <v>25.62837317</v>
      </c>
      <c r="F86" s="10"/>
      <c r="G86" s="7">
        <f t="shared" si="1"/>
        <v>0</v>
      </c>
      <c r="H86" s="13">
        <v>50136.0</v>
      </c>
      <c r="I86" s="13">
        <v>38.65535852</v>
      </c>
      <c r="J86" s="2">
        <v>50.0</v>
      </c>
      <c r="K86" s="7">
        <f t="shared" si="2"/>
        <v>1</v>
      </c>
    </row>
    <row r="87">
      <c r="A87" s="6">
        <f t="shared" si="3"/>
        <v>86</v>
      </c>
      <c r="B87" s="2" t="s">
        <v>97</v>
      </c>
      <c r="C87" s="7">
        <v>460.0</v>
      </c>
      <c r="D87" s="7">
        <v>67883.0</v>
      </c>
      <c r="E87" s="7">
        <v>147.5717391</v>
      </c>
      <c r="F87" s="12"/>
      <c r="G87" s="7">
        <f t="shared" si="1"/>
        <v>0</v>
      </c>
      <c r="H87" s="7">
        <v>60825.0</v>
      </c>
      <c r="I87" s="7">
        <v>132.2282609</v>
      </c>
      <c r="J87" s="14">
        <v>41.0</v>
      </c>
      <c r="K87" s="7">
        <f t="shared" si="2"/>
        <v>0.82</v>
      </c>
    </row>
    <row r="88">
      <c r="A88" s="6">
        <f t="shared" si="3"/>
        <v>87</v>
      </c>
      <c r="B88" s="2" t="s">
        <v>98</v>
      </c>
      <c r="C88" s="7">
        <v>1838.0</v>
      </c>
      <c r="D88" s="7">
        <v>95206.0</v>
      </c>
      <c r="E88" s="7">
        <v>51.79869423</v>
      </c>
      <c r="F88" s="12"/>
      <c r="G88" s="7">
        <f t="shared" si="1"/>
        <v>0</v>
      </c>
      <c r="H88" s="7">
        <v>116912.0</v>
      </c>
      <c r="I88" s="7">
        <v>63.60826986</v>
      </c>
      <c r="J88" s="14">
        <v>45.0</v>
      </c>
      <c r="K88" s="7">
        <f t="shared" si="2"/>
        <v>0.9</v>
      </c>
    </row>
    <row r="89">
      <c r="A89" s="6">
        <f t="shared" si="3"/>
        <v>88</v>
      </c>
      <c r="B89" s="2" t="s">
        <v>99</v>
      </c>
      <c r="C89" s="7">
        <v>1298.0</v>
      </c>
      <c r="D89" s="7">
        <v>94809.0</v>
      </c>
      <c r="E89" s="7">
        <v>73.04237288</v>
      </c>
      <c r="F89" s="12"/>
      <c r="G89" s="7">
        <f t="shared" si="1"/>
        <v>0</v>
      </c>
      <c r="H89" s="7">
        <v>133949.0</v>
      </c>
      <c r="I89" s="7">
        <v>103.1964561</v>
      </c>
      <c r="J89" s="14">
        <v>42.0</v>
      </c>
      <c r="K89" s="7">
        <f t="shared" si="2"/>
        <v>0.84</v>
      </c>
    </row>
    <row r="90">
      <c r="A90" s="6">
        <f t="shared" si="3"/>
        <v>89</v>
      </c>
      <c r="B90" s="2" t="s">
        <v>100</v>
      </c>
      <c r="C90" s="7">
        <v>1143.0</v>
      </c>
      <c r="D90" s="7">
        <v>98705.0</v>
      </c>
      <c r="E90" s="7">
        <v>86.35608049</v>
      </c>
      <c r="F90" s="12"/>
      <c r="G90" s="7">
        <f t="shared" si="1"/>
        <v>0</v>
      </c>
      <c r="H90" s="7">
        <v>141133.0</v>
      </c>
      <c r="I90" s="7">
        <v>123.4759405</v>
      </c>
      <c r="J90" s="14">
        <v>49.0</v>
      </c>
      <c r="K90" s="7">
        <f t="shared" si="2"/>
        <v>0.98</v>
      </c>
    </row>
    <row r="91">
      <c r="A91" s="6">
        <f t="shared" si="3"/>
        <v>90</v>
      </c>
      <c r="B91" s="2" t="s">
        <v>101</v>
      </c>
      <c r="C91" s="7">
        <v>1699.0</v>
      </c>
      <c r="D91" s="7">
        <v>24286.0</v>
      </c>
      <c r="E91" s="7">
        <v>14.29429076</v>
      </c>
      <c r="F91" s="2">
        <v>30.0</v>
      </c>
      <c r="G91" s="7">
        <f t="shared" si="1"/>
        <v>0.6</v>
      </c>
      <c r="H91" s="7">
        <v>34922.0</v>
      </c>
      <c r="I91" s="7">
        <v>20.55444379</v>
      </c>
      <c r="J91" s="2">
        <v>30.0</v>
      </c>
      <c r="K91" s="7">
        <f t="shared" si="2"/>
        <v>0.6</v>
      </c>
    </row>
    <row r="92">
      <c r="A92" s="6">
        <f t="shared" si="3"/>
        <v>91</v>
      </c>
      <c r="B92" s="2" t="s">
        <v>102</v>
      </c>
      <c r="C92" s="7">
        <v>1566.0</v>
      </c>
      <c r="D92" s="7">
        <v>2245.0</v>
      </c>
      <c r="E92" s="7">
        <v>1.433588761</v>
      </c>
      <c r="F92" s="12"/>
      <c r="G92" s="7">
        <f t="shared" si="1"/>
        <v>0</v>
      </c>
      <c r="H92" s="7">
        <v>1634.0</v>
      </c>
      <c r="I92" s="7">
        <v>1.043422733</v>
      </c>
      <c r="J92" s="14">
        <v>34.0</v>
      </c>
      <c r="K92" s="7">
        <f t="shared" si="2"/>
        <v>0.68</v>
      </c>
    </row>
    <row r="93">
      <c r="A93" s="6">
        <f t="shared" si="3"/>
        <v>92</v>
      </c>
      <c r="B93" s="2" t="s">
        <v>103</v>
      </c>
      <c r="C93" s="7">
        <v>1571.0</v>
      </c>
      <c r="D93" s="7">
        <v>7507.0</v>
      </c>
      <c r="E93" s="7">
        <v>4.778485041</v>
      </c>
      <c r="F93" s="2">
        <v>11.0</v>
      </c>
      <c r="G93" s="7">
        <f t="shared" si="1"/>
        <v>0.22</v>
      </c>
      <c r="H93" s="7">
        <v>19398.0</v>
      </c>
      <c r="I93" s="7">
        <v>12.34754933</v>
      </c>
      <c r="J93" s="2">
        <v>11.0</v>
      </c>
      <c r="K93" s="7">
        <f t="shared" si="2"/>
        <v>0.22</v>
      </c>
    </row>
    <row r="94">
      <c r="A94" s="6">
        <f t="shared" si="3"/>
        <v>93</v>
      </c>
      <c r="B94" s="2" t="s">
        <v>104</v>
      </c>
      <c r="C94" s="7">
        <v>1114.0</v>
      </c>
      <c r="D94" s="7">
        <v>57360.0</v>
      </c>
      <c r="E94" s="7">
        <v>51.49012567</v>
      </c>
      <c r="F94" s="12"/>
      <c r="G94" s="7">
        <v>0.0</v>
      </c>
      <c r="H94" s="7">
        <v>97558.0</v>
      </c>
      <c r="I94" s="7">
        <v>87.57450628</v>
      </c>
      <c r="J94" s="14">
        <v>50.0</v>
      </c>
      <c r="K94" s="7">
        <f t="shared" si="2"/>
        <v>1</v>
      </c>
    </row>
    <row r="95">
      <c r="A95" s="6">
        <f t="shared" si="3"/>
        <v>94</v>
      </c>
      <c r="B95" s="2" t="s">
        <v>105</v>
      </c>
      <c r="C95" s="14" t="s">
        <v>106</v>
      </c>
      <c r="D95" s="10"/>
      <c r="E95" s="10"/>
      <c r="F95" s="10"/>
      <c r="G95" s="7">
        <f t="shared" ref="G95:G147" si="4">F95/50</f>
        <v>0</v>
      </c>
      <c r="H95" s="10"/>
      <c r="I95" s="10"/>
      <c r="J95" s="10"/>
      <c r="K95" s="7">
        <f t="shared" si="2"/>
        <v>0</v>
      </c>
    </row>
    <row r="96">
      <c r="A96" s="6">
        <f t="shared" si="3"/>
        <v>95</v>
      </c>
      <c r="B96" s="2" t="s">
        <v>107</v>
      </c>
      <c r="C96" s="7">
        <v>1815.0</v>
      </c>
      <c r="D96" s="7">
        <v>12845.0</v>
      </c>
      <c r="E96" s="7">
        <v>7.077134986</v>
      </c>
      <c r="F96" s="2">
        <v>24.0</v>
      </c>
      <c r="G96" s="7">
        <f t="shared" si="4"/>
        <v>0.48</v>
      </c>
      <c r="H96" s="7">
        <v>13910.0</v>
      </c>
      <c r="I96" s="7">
        <v>7.663911846</v>
      </c>
      <c r="J96" s="2">
        <v>18.0</v>
      </c>
      <c r="K96" s="7">
        <f t="shared" si="2"/>
        <v>0.36</v>
      </c>
    </row>
    <row r="97">
      <c r="A97" s="6">
        <f t="shared" si="3"/>
        <v>96</v>
      </c>
      <c r="B97" s="2" t="s">
        <v>108</v>
      </c>
      <c r="C97" s="14" t="s">
        <v>106</v>
      </c>
      <c r="D97" s="10"/>
      <c r="E97" s="10"/>
      <c r="F97" s="10"/>
      <c r="G97" s="7">
        <f t="shared" si="4"/>
        <v>0</v>
      </c>
      <c r="H97" s="10"/>
      <c r="I97" s="10"/>
      <c r="J97" s="10"/>
      <c r="K97" s="7">
        <f t="shared" si="2"/>
        <v>0</v>
      </c>
    </row>
    <row r="98">
      <c r="A98" s="6">
        <f t="shared" si="3"/>
        <v>97</v>
      </c>
      <c r="B98" s="2" t="s">
        <v>109</v>
      </c>
      <c r="C98" s="7">
        <v>1841.0</v>
      </c>
      <c r="D98" s="7">
        <v>38539.0</v>
      </c>
      <c r="E98" s="7">
        <v>20.93373167</v>
      </c>
      <c r="F98" s="2">
        <v>49.0</v>
      </c>
      <c r="G98" s="7">
        <f t="shared" si="4"/>
        <v>0.98</v>
      </c>
      <c r="H98" s="7">
        <v>53241.0</v>
      </c>
      <c r="I98" s="7">
        <v>28.91960891</v>
      </c>
      <c r="J98" s="2">
        <v>47.0</v>
      </c>
      <c r="K98" s="7">
        <f t="shared" si="2"/>
        <v>0.94</v>
      </c>
    </row>
    <row r="99">
      <c r="A99" s="6">
        <f t="shared" si="3"/>
        <v>98</v>
      </c>
      <c r="B99" s="2" t="s">
        <v>110</v>
      </c>
      <c r="C99" s="14" t="s">
        <v>111</v>
      </c>
      <c r="D99" s="10"/>
      <c r="E99" s="10"/>
      <c r="F99" s="10"/>
      <c r="G99" s="7">
        <f t="shared" si="4"/>
        <v>0</v>
      </c>
      <c r="H99" s="10"/>
      <c r="I99" s="10"/>
      <c r="J99" s="10"/>
      <c r="K99" s="7">
        <f t="shared" si="2"/>
        <v>0</v>
      </c>
    </row>
    <row r="100">
      <c r="A100" s="6">
        <f t="shared" si="3"/>
        <v>99</v>
      </c>
      <c r="B100" s="2" t="s">
        <v>112</v>
      </c>
      <c r="C100" s="14" t="s">
        <v>111</v>
      </c>
      <c r="D100" s="10"/>
      <c r="E100" s="10"/>
      <c r="F100" s="10"/>
      <c r="G100" s="7">
        <f t="shared" si="4"/>
        <v>0</v>
      </c>
      <c r="H100" s="10"/>
      <c r="I100" s="10"/>
      <c r="J100" s="10"/>
      <c r="K100" s="7">
        <f t="shared" si="2"/>
        <v>0</v>
      </c>
    </row>
    <row r="101">
      <c r="A101" s="6">
        <f t="shared" si="3"/>
        <v>100</v>
      </c>
      <c r="B101" s="2" t="s">
        <v>113</v>
      </c>
      <c r="C101" s="14" t="s">
        <v>114</v>
      </c>
      <c r="D101" s="10"/>
      <c r="E101" s="10"/>
      <c r="F101" s="10"/>
      <c r="G101" s="7">
        <f t="shared" si="4"/>
        <v>0</v>
      </c>
      <c r="H101" s="10"/>
      <c r="I101" s="10"/>
      <c r="J101" s="10"/>
      <c r="K101" s="7">
        <f t="shared" si="2"/>
        <v>0</v>
      </c>
    </row>
    <row r="102">
      <c r="A102" s="6">
        <f t="shared" si="3"/>
        <v>101</v>
      </c>
      <c r="B102" s="2" t="s">
        <v>115</v>
      </c>
      <c r="C102" s="14" t="s">
        <v>116</v>
      </c>
      <c r="D102" s="10"/>
      <c r="E102" s="10"/>
      <c r="F102" s="10"/>
      <c r="G102" s="7">
        <f t="shared" si="4"/>
        <v>0</v>
      </c>
      <c r="H102" s="10"/>
      <c r="I102" s="10"/>
      <c r="J102" s="10"/>
      <c r="K102" s="7">
        <f t="shared" si="2"/>
        <v>0</v>
      </c>
    </row>
    <row r="103">
      <c r="A103" s="6">
        <f t="shared" si="3"/>
        <v>102</v>
      </c>
      <c r="B103" s="2" t="s">
        <v>117</v>
      </c>
      <c r="C103" s="10"/>
      <c r="D103" s="10"/>
      <c r="E103" s="10"/>
      <c r="F103" s="10"/>
      <c r="G103" s="7">
        <f t="shared" si="4"/>
        <v>0</v>
      </c>
      <c r="H103" s="10"/>
      <c r="I103" s="10"/>
      <c r="J103" s="10"/>
      <c r="K103" s="7">
        <f t="shared" si="2"/>
        <v>0</v>
      </c>
    </row>
    <row r="104">
      <c r="A104" s="6">
        <f t="shared" si="3"/>
        <v>103</v>
      </c>
      <c r="B104" s="2" t="s">
        <v>118</v>
      </c>
      <c r="C104" s="10"/>
      <c r="D104" s="10"/>
      <c r="E104" s="10"/>
      <c r="F104" s="10"/>
      <c r="G104" s="7">
        <f t="shared" si="4"/>
        <v>0</v>
      </c>
      <c r="H104" s="10"/>
      <c r="I104" s="10"/>
      <c r="J104" s="10"/>
      <c r="K104" s="7">
        <f t="shared" si="2"/>
        <v>0</v>
      </c>
    </row>
    <row r="105">
      <c r="A105" s="6">
        <f t="shared" si="3"/>
        <v>104</v>
      </c>
      <c r="B105" s="2" t="s">
        <v>119</v>
      </c>
      <c r="C105" s="10"/>
      <c r="D105" s="10"/>
      <c r="E105" s="10"/>
      <c r="F105" s="10"/>
      <c r="G105" s="7">
        <f t="shared" si="4"/>
        <v>0</v>
      </c>
      <c r="H105" s="10"/>
      <c r="I105" s="10"/>
      <c r="J105" s="10"/>
      <c r="K105" s="7">
        <f t="shared" si="2"/>
        <v>0</v>
      </c>
    </row>
    <row r="106">
      <c r="A106" s="6">
        <f t="shared" si="3"/>
        <v>105</v>
      </c>
      <c r="B106" s="2" t="s">
        <v>120</v>
      </c>
      <c r="C106" s="7">
        <v>2122.0</v>
      </c>
      <c r="D106" s="7">
        <v>122134.0</v>
      </c>
      <c r="E106" s="7">
        <v>57.55607917</v>
      </c>
      <c r="F106" s="2">
        <v>46.0</v>
      </c>
      <c r="G106" s="7">
        <f t="shared" si="4"/>
        <v>0.92</v>
      </c>
      <c r="H106" s="7">
        <v>151946.0</v>
      </c>
      <c r="I106" s="7">
        <v>71.60508954</v>
      </c>
      <c r="J106" s="2">
        <v>47.0</v>
      </c>
      <c r="K106" s="7">
        <f t="shared" si="2"/>
        <v>0.94</v>
      </c>
    </row>
    <row r="107">
      <c r="A107" s="6">
        <f t="shared" si="3"/>
        <v>106</v>
      </c>
      <c r="B107" s="2" t="s">
        <v>121</v>
      </c>
      <c r="C107" s="10"/>
      <c r="D107" s="10"/>
      <c r="E107" s="10"/>
      <c r="F107" s="10"/>
      <c r="G107" s="7">
        <f t="shared" si="4"/>
        <v>0</v>
      </c>
      <c r="H107" s="10"/>
      <c r="I107" s="10"/>
      <c r="J107" s="10"/>
      <c r="K107" s="7">
        <f t="shared" si="2"/>
        <v>0</v>
      </c>
    </row>
    <row r="108">
      <c r="A108" s="6">
        <f t="shared" si="3"/>
        <v>107</v>
      </c>
      <c r="B108" s="2" t="s">
        <v>122</v>
      </c>
      <c r="C108" s="10"/>
      <c r="D108" s="10"/>
      <c r="E108" s="10"/>
      <c r="F108" s="10"/>
      <c r="G108" s="7">
        <f t="shared" si="4"/>
        <v>0</v>
      </c>
      <c r="H108" s="10"/>
      <c r="I108" s="10"/>
      <c r="J108" s="10"/>
      <c r="K108" s="7">
        <f t="shared" si="2"/>
        <v>0</v>
      </c>
    </row>
    <row r="109">
      <c r="A109" s="6">
        <f t="shared" si="3"/>
        <v>108</v>
      </c>
      <c r="B109" s="2" t="s">
        <v>123</v>
      </c>
      <c r="C109" s="7">
        <v>1225.0</v>
      </c>
      <c r="D109" s="7">
        <v>5111.0</v>
      </c>
      <c r="E109" s="7">
        <v>4.172244898</v>
      </c>
      <c r="F109" s="7">
        <v>42.0</v>
      </c>
      <c r="G109" s="7">
        <f t="shared" si="4"/>
        <v>0.84</v>
      </c>
      <c r="H109" s="7">
        <v>14772.0</v>
      </c>
      <c r="I109" s="7">
        <v>12.05877551</v>
      </c>
      <c r="J109" s="7">
        <v>20.0</v>
      </c>
      <c r="K109" s="7">
        <f t="shared" si="2"/>
        <v>0.4</v>
      </c>
    </row>
    <row r="110">
      <c r="A110" s="6">
        <f t="shared" si="3"/>
        <v>109</v>
      </c>
      <c r="B110" s="2" t="s">
        <v>124</v>
      </c>
      <c r="C110" s="7">
        <v>1398.0</v>
      </c>
      <c r="D110" s="7">
        <v>25790.0</v>
      </c>
      <c r="E110" s="7">
        <v>18.44778255</v>
      </c>
      <c r="F110" s="10"/>
      <c r="G110" s="7">
        <f t="shared" si="4"/>
        <v>0</v>
      </c>
      <c r="H110" s="7">
        <v>61885.0</v>
      </c>
      <c r="I110" s="7">
        <v>44.26680973</v>
      </c>
      <c r="J110" s="10"/>
      <c r="K110" s="7">
        <f t="shared" si="2"/>
        <v>0</v>
      </c>
    </row>
    <row r="111">
      <c r="A111" s="6">
        <f t="shared" si="3"/>
        <v>110</v>
      </c>
      <c r="B111" s="2" t="s">
        <v>125</v>
      </c>
      <c r="C111" s="10"/>
      <c r="D111" s="10"/>
      <c r="E111" s="10"/>
      <c r="F111" s="10"/>
      <c r="G111" s="7">
        <f t="shared" si="4"/>
        <v>0</v>
      </c>
      <c r="H111" s="10"/>
      <c r="I111" s="10"/>
      <c r="J111" s="10"/>
      <c r="K111" s="7">
        <f t="shared" si="2"/>
        <v>0</v>
      </c>
    </row>
    <row r="112">
      <c r="A112" s="6">
        <f t="shared" si="3"/>
        <v>111</v>
      </c>
      <c r="B112" s="2" t="s">
        <v>126</v>
      </c>
      <c r="C112" s="10"/>
      <c r="D112" s="10"/>
      <c r="E112" s="10"/>
      <c r="F112" s="10"/>
      <c r="G112" s="7">
        <f t="shared" si="4"/>
        <v>0</v>
      </c>
      <c r="H112" s="10"/>
      <c r="I112" s="10"/>
      <c r="J112" s="10"/>
      <c r="K112" s="7">
        <f t="shared" si="2"/>
        <v>0</v>
      </c>
    </row>
    <row r="113">
      <c r="A113" s="6">
        <f t="shared" si="3"/>
        <v>112</v>
      </c>
      <c r="B113" s="2" t="s">
        <v>127</v>
      </c>
      <c r="C113" s="10"/>
      <c r="D113" s="10"/>
      <c r="E113" s="10"/>
      <c r="F113" s="10"/>
      <c r="G113" s="7">
        <f t="shared" si="4"/>
        <v>0</v>
      </c>
      <c r="H113" s="10"/>
      <c r="I113" s="10"/>
      <c r="J113" s="10"/>
      <c r="K113" s="7">
        <f t="shared" si="2"/>
        <v>0</v>
      </c>
    </row>
    <row r="114">
      <c r="A114" s="6">
        <f t="shared" si="3"/>
        <v>113</v>
      </c>
      <c r="B114" s="2" t="s">
        <v>128</v>
      </c>
      <c r="C114" s="10"/>
      <c r="D114" s="10"/>
      <c r="E114" s="10"/>
      <c r="F114" s="10"/>
      <c r="G114" s="7">
        <f t="shared" si="4"/>
        <v>0</v>
      </c>
      <c r="H114" s="10"/>
      <c r="I114" s="10"/>
      <c r="J114" s="10"/>
      <c r="K114" s="7">
        <f t="shared" si="2"/>
        <v>0</v>
      </c>
    </row>
    <row r="115">
      <c r="A115" s="6">
        <f t="shared" si="3"/>
        <v>114</v>
      </c>
      <c r="B115" s="6" t="s">
        <v>129</v>
      </c>
      <c r="C115" s="7">
        <v>2692.0</v>
      </c>
      <c r="D115" s="7">
        <v>232114.0</v>
      </c>
      <c r="E115" s="7">
        <v>86.22362556</v>
      </c>
      <c r="F115" s="6">
        <v>48.0</v>
      </c>
      <c r="G115" s="7">
        <f t="shared" si="4"/>
        <v>0.96</v>
      </c>
      <c r="H115" s="7">
        <v>264573.0</v>
      </c>
      <c r="I115" s="7">
        <v>98.28120357</v>
      </c>
      <c r="J115" s="6">
        <v>50.0</v>
      </c>
      <c r="K115" s="7">
        <f t="shared" si="2"/>
        <v>1</v>
      </c>
    </row>
    <row r="116">
      <c r="A116" s="6">
        <f t="shared" si="3"/>
        <v>115</v>
      </c>
      <c r="B116" s="10"/>
      <c r="C116" s="10"/>
      <c r="D116" s="10"/>
      <c r="E116" s="10"/>
      <c r="F116" s="10"/>
      <c r="G116" s="7">
        <f t="shared" si="4"/>
        <v>0</v>
      </c>
      <c r="H116" s="10"/>
      <c r="I116" s="10"/>
      <c r="J116" s="10"/>
      <c r="K116" s="7">
        <f t="shared" si="2"/>
        <v>0</v>
      </c>
    </row>
    <row r="117">
      <c r="A117" s="6">
        <f t="shared" si="3"/>
        <v>116</v>
      </c>
      <c r="B117" s="10"/>
      <c r="C117" s="10"/>
      <c r="D117" s="10"/>
      <c r="E117" s="10"/>
      <c r="F117" s="10"/>
      <c r="G117" s="7">
        <f t="shared" si="4"/>
        <v>0</v>
      </c>
      <c r="H117" s="10"/>
      <c r="I117" s="10"/>
      <c r="J117" s="10"/>
      <c r="K117" s="7">
        <f t="shared" si="2"/>
        <v>0</v>
      </c>
    </row>
    <row r="118">
      <c r="A118" s="6">
        <f t="shared" si="3"/>
        <v>117</v>
      </c>
      <c r="B118" s="10"/>
      <c r="C118" s="10"/>
      <c r="D118" s="10"/>
      <c r="E118" s="10"/>
      <c r="F118" s="10"/>
      <c r="G118" s="7">
        <f t="shared" si="4"/>
        <v>0</v>
      </c>
      <c r="H118" s="10"/>
      <c r="I118" s="10"/>
      <c r="J118" s="10"/>
      <c r="K118" s="7">
        <f t="shared" si="2"/>
        <v>0</v>
      </c>
    </row>
    <row r="119">
      <c r="A119" s="6">
        <f t="shared" si="3"/>
        <v>118</v>
      </c>
      <c r="B119" s="10"/>
      <c r="C119" s="10"/>
      <c r="D119" s="10"/>
      <c r="E119" s="10"/>
      <c r="F119" s="10"/>
      <c r="G119" s="7">
        <f t="shared" si="4"/>
        <v>0</v>
      </c>
      <c r="H119" s="10"/>
      <c r="I119" s="10"/>
      <c r="J119" s="10"/>
      <c r="K119" s="7">
        <f t="shared" si="2"/>
        <v>0</v>
      </c>
    </row>
    <row r="120">
      <c r="A120" s="6">
        <f t="shared" si="3"/>
        <v>119</v>
      </c>
      <c r="B120" s="10"/>
      <c r="C120" s="10"/>
      <c r="D120" s="10"/>
      <c r="E120" s="10"/>
      <c r="F120" s="10"/>
      <c r="G120" s="7">
        <f t="shared" si="4"/>
        <v>0</v>
      </c>
      <c r="H120" s="10"/>
      <c r="I120" s="10"/>
      <c r="J120" s="10"/>
      <c r="K120" s="7">
        <f t="shared" si="2"/>
        <v>0</v>
      </c>
    </row>
    <row r="121">
      <c r="A121" s="6">
        <f t="shared" si="3"/>
        <v>120</v>
      </c>
      <c r="B121" s="10"/>
      <c r="C121" s="10"/>
      <c r="D121" s="10"/>
      <c r="E121" s="10"/>
      <c r="F121" s="10"/>
      <c r="G121" s="7">
        <f t="shared" si="4"/>
        <v>0</v>
      </c>
      <c r="H121" s="10"/>
      <c r="I121" s="10"/>
      <c r="J121" s="10"/>
      <c r="K121" s="7">
        <f t="shared" si="2"/>
        <v>0</v>
      </c>
    </row>
    <row r="122">
      <c r="A122" s="6">
        <f t="shared" si="3"/>
        <v>121</v>
      </c>
      <c r="B122" s="10"/>
      <c r="C122" s="10"/>
      <c r="D122" s="10"/>
      <c r="E122" s="10"/>
      <c r="F122" s="10"/>
      <c r="G122" s="7">
        <f t="shared" si="4"/>
        <v>0</v>
      </c>
      <c r="H122" s="10"/>
      <c r="I122" s="10"/>
      <c r="J122" s="10"/>
      <c r="K122" s="7">
        <f t="shared" si="2"/>
        <v>0</v>
      </c>
    </row>
    <row r="123">
      <c r="A123" s="6">
        <f t="shared" si="3"/>
        <v>122</v>
      </c>
      <c r="B123" s="10"/>
      <c r="C123" s="10"/>
      <c r="D123" s="10"/>
      <c r="E123" s="10"/>
      <c r="F123" s="10"/>
      <c r="G123" s="7">
        <f t="shared" si="4"/>
        <v>0</v>
      </c>
      <c r="H123" s="10"/>
      <c r="I123" s="10"/>
      <c r="J123" s="10"/>
      <c r="K123" s="7">
        <f t="shared" si="2"/>
        <v>0</v>
      </c>
    </row>
    <row r="124">
      <c r="A124" s="6">
        <f t="shared" si="3"/>
        <v>123</v>
      </c>
      <c r="B124" s="10"/>
      <c r="C124" s="10"/>
      <c r="D124" s="10"/>
      <c r="E124" s="10"/>
      <c r="F124" s="10"/>
      <c r="G124" s="7">
        <f t="shared" si="4"/>
        <v>0</v>
      </c>
      <c r="H124" s="10"/>
      <c r="I124" s="10"/>
      <c r="J124" s="10"/>
      <c r="K124" s="7">
        <f t="shared" si="2"/>
        <v>0</v>
      </c>
    </row>
    <row r="125">
      <c r="A125" s="6">
        <f t="shared" si="3"/>
        <v>124</v>
      </c>
      <c r="B125" s="10"/>
      <c r="C125" s="10"/>
      <c r="D125" s="10"/>
      <c r="E125" s="10"/>
      <c r="F125" s="10"/>
      <c r="G125" s="7">
        <f t="shared" si="4"/>
        <v>0</v>
      </c>
      <c r="H125" s="10"/>
      <c r="I125" s="10"/>
      <c r="J125" s="10"/>
      <c r="K125" s="7">
        <f t="shared" si="2"/>
        <v>0</v>
      </c>
    </row>
    <row r="126">
      <c r="A126" s="6">
        <f t="shared" si="3"/>
        <v>125</v>
      </c>
      <c r="B126" s="10"/>
      <c r="C126" s="10"/>
      <c r="D126" s="10"/>
      <c r="E126" s="10"/>
      <c r="F126" s="10"/>
      <c r="G126" s="7">
        <f t="shared" si="4"/>
        <v>0</v>
      </c>
      <c r="H126" s="10"/>
      <c r="I126" s="10"/>
      <c r="J126" s="10"/>
      <c r="K126" s="7">
        <f t="shared" si="2"/>
        <v>0</v>
      </c>
    </row>
    <row r="127">
      <c r="A127" s="6">
        <f t="shared" si="3"/>
        <v>126</v>
      </c>
      <c r="B127" s="10"/>
      <c r="C127" s="10"/>
      <c r="D127" s="10"/>
      <c r="E127" s="10"/>
      <c r="F127" s="10"/>
      <c r="G127" s="7">
        <f t="shared" si="4"/>
        <v>0</v>
      </c>
      <c r="H127" s="10"/>
      <c r="I127" s="10"/>
      <c r="J127" s="10"/>
      <c r="K127" s="7">
        <f t="shared" si="2"/>
        <v>0</v>
      </c>
    </row>
    <row r="128">
      <c r="A128" s="6">
        <f t="shared" si="3"/>
        <v>127</v>
      </c>
      <c r="B128" s="10"/>
      <c r="C128" s="10"/>
      <c r="D128" s="10"/>
      <c r="E128" s="10"/>
      <c r="F128" s="10"/>
      <c r="G128" s="7">
        <f t="shared" si="4"/>
        <v>0</v>
      </c>
      <c r="H128" s="10"/>
      <c r="I128" s="10"/>
      <c r="J128" s="10"/>
      <c r="K128" s="7">
        <f t="shared" si="2"/>
        <v>0</v>
      </c>
    </row>
    <row r="129">
      <c r="A129" s="6">
        <f t="shared" si="3"/>
        <v>128</v>
      </c>
      <c r="B129" s="10"/>
      <c r="C129" s="10"/>
      <c r="D129" s="10"/>
      <c r="E129" s="10"/>
      <c r="F129" s="10"/>
      <c r="G129" s="7">
        <f t="shared" si="4"/>
        <v>0</v>
      </c>
      <c r="H129" s="10"/>
      <c r="I129" s="10"/>
      <c r="J129" s="10"/>
      <c r="K129" s="7">
        <f t="shared" si="2"/>
        <v>0</v>
      </c>
    </row>
    <row r="130">
      <c r="A130" s="6">
        <f t="shared" si="3"/>
        <v>129</v>
      </c>
      <c r="B130" s="10"/>
      <c r="C130" s="10"/>
      <c r="D130" s="10"/>
      <c r="E130" s="10"/>
      <c r="F130" s="10"/>
      <c r="G130" s="7">
        <f t="shared" si="4"/>
        <v>0</v>
      </c>
      <c r="H130" s="10"/>
      <c r="I130" s="10"/>
      <c r="J130" s="10"/>
      <c r="K130" s="7">
        <f t="shared" si="2"/>
        <v>0</v>
      </c>
    </row>
    <row r="131">
      <c r="A131" s="6">
        <f t="shared" si="3"/>
        <v>130</v>
      </c>
      <c r="B131" s="10"/>
      <c r="C131" s="10"/>
      <c r="D131" s="10"/>
      <c r="E131" s="10"/>
      <c r="F131" s="10"/>
      <c r="G131" s="7">
        <f t="shared" si="4"/>
        <v>0</v>
      </c>
      <c r="H131" s="10"/>
      <c r="I131" s="10"/>
      <c r="J131" s="10"/>
      <c r="K131" s="7">
        <f t="shared" si="2"/>
        <v>0</v>
      </c>
    </row>
    <row r="132">
      <c r="A132" s="6">
        <f t="shared" si="3"/>
        <v>131</v>
      </c>
      <c r="B132" s="10"/>
      <c r="C132" s="10"/>
      <c r="D132" s="10"/>
      <c r="E132" s="10"/>
      <c r="F132" s="10"/>
      <c r="G132" s="7">
        <f t="shared" si="4"/>
        <v>0</v>
      </c>
      <c r="H132" s="10"/>
      <c r="I132" s="10"/>
      <c r="J132" s="10"/>
      <c r="K132" s="7">
        <f t="shared" si="2"/>
        <v>0</v>
      </c>
    </row>
    <row r="133">
      <c r="A133" s="6">
        <f t="shared" si="3"/>
        <v>132</v>
      </c>
      <c r="B133" s="10"/>
      <c r="C133" s="10"/>
      <c r="D133" s="10"/>
      <c r="E133" s="10"/>
      <c r="F133" s="10"/>
      <c r="G133" s="7">
        <f t="shared" si="4"/>
        <v>0</v>
      </c>
      <c r="H133" s="10"/>
      <c r="I133" s="10"/>
      <c r="J133" s="10"/>
      <c r="K133" s="7">
        <f t="shared" si="2"/>
        <v>0</v>
      </c>
    </row>
    <row r="134">
      <c r="A134" s="6">
        <f t="shared" si="3"/>
        <v>133</v>
      </c>
      <c r="B134" s="15"/>
      <c r="G134" s="7">
        <f t="shared" si="4"/>
        <v>0</v>
      </c>
      <c r="K134" s="7">
        <f t="shared" si="2"/>
        <v>0</v>
      </c>
    </row>
    <row r="135">
      <c r="A135" s="6">
        <f t="shared" si="3"/>
        <v>134</v>
      </c>
      <c r="B135" s="15"/>
      <c r="G135" s="7">
        <f t="shared" si="4"/>
        <v>0</v>
      </c>
      <c r="K135" s="7">
        <f t="shared" si="2"/>
        <v>0</v>
      </c>
    </row>
    <row r="136">
      <c r="A136" s="6">
        <f t="shared" si="3"/>
        <v>135</v>
      </c>
      <c r="B136" s="15"/>
      <c r="G136" s="7">
        <f t="shared" si="4"/>
        <v>0</v>
      </c>
      <c r="K136" s="7">
        <f t="shared" si="2"/>
        <v>0</v>
      </c>
    </row>
    <row r="137">
      <c r="A137" s="6">
        <f t="shared" si="3"/>
        <v>136</v>
      </c>
      <c r="B137" s="15"/>
      <c r="G137" s="7">
        <f t="shared" si="4"/>
        <v>0</v>
      </c>
      <c r="K137" s="7">
        <f t="shared" si="2"/>
        <v>0</v>
      </c>
    </row>
    <row r="138">
      <c r="A138" s="6">
        <f t="shared" si="3"/>
        <v>137</v>
      </c>
      <c r="B138" s="15"/>
      <c r="G138" s="7">
        <f t="shared" si="4"/>
        <v>0</v>
      </c>
      <c r="K138" s="7">
        <f t="shared" si="2"/>
        <v>0</v>
      </c>
    </row>
    <row r="139">
      <c r="A139" s="6">
        <f t="shared" si="3"/>
        <v>138</v>
      </c>
      <c r="B139" s="15"/>
      <c r="G139" s="7">
        <f t="shared" si="4"/>
        <v>0</v>
      </c>
      <c r="K139" s="7">
        <f t="shared" si="2"/>
        <v>0</v>
      </c>
    </row>
    <row r="140">
      <c r="A140" s="6">
        <f t="shared" si="3"/>
        <v>139</v>
      </c>
      <c r="B140" s="15"/>
      <c r="G140" s="7">
        <f t="shared" si="4"/>
        <v>0</v>
      </c>
      <c r="K140" s="7">
        <f t="shared" si="2"/>
        <v>0</v>
      </c>
    </row>
    <row r="141">
      <c r="A141" s="6">
        <f t="shared" si="3"/>
        <v>140</v>
      </c>
      <c r="B141" s="15"/>
      <c r="G141" s="7">
        <f t="shared" si="4"/>
        <v>0</v>
      </c>
      <c r="K141" s="7">
        <f t="shared" si="2"/>
        <v>0</v>
      </c>
    </row>
    <row r="142">
      <c r="A142" s="6">
        <f t="shared" si="3"/>
        <v>141</v>
      </c>
      <c r="B142" s="15"/>
      <c r="G142" s="7">
        <f t="shared" si="4"/>
        <v>0</v>
      </c>
      <c r="K142" s="7">
        <f t="shared" si="2"/>
        <v>0</v>
      </c>
    </row>
    <row r="143">
      <c r="A143" s="6">
        <f t="shared" si="3"/>
        <v>142</v>
      </c>
      <c r="B143" s="15"/>
      <c r="G143" s="7">
        <f t="shared" si="4"/>
        <v>0</v>
      </c>
      <c r="K143" s="7">
        <f t="shared" si="2"/>
        <v>0</v>
      </c>
    </row>
    <row r="144">
      <c r="A144" s="6">
        <f t="shared" si="3"/>
        <v>143</v>
      </c>
      <c r="B144" s="15"/>
      <c r="G144" s="7">
        <f t="shared" si="4"/>
        <v>0</v>
      </c>
      <c r="K144" s="7">
        <f t="shared" si="2"/>
        <v>0</v>
      </c>
    </row>
    <row r="145">
      <c r="A145" s="6">
        <f t="shared" si="3"/>
        <v>144</v>
      </c>
      <c r="B145" s="15"/>
      <c r="G145" s="7">
        <f t="shared" si="4"/>
        <v>0</v>
      </c>
      <c r="K145" s="7">
        <f t="shared" si="2"/>
        <v>0</v>
      </c>
    </row>
    <row r="146">
      <c r="A146" s="6">
        <f t="shared" si="3"/>
        <v>145</v>
      </c>
      <c r="B146" s="15"/>
      <c r="G146" s="7">
        <f t="shared" si="4"/>
        <v>0</v>
      </c>
      <c r="K146" s="7">
        <f t="shared" si="2"/>
        <v>0</v>
      </c>
    </row>
    <row r="147">
      <c r="A147" s="15"/>
      <c r="B147" s="15"/>
      <c r="G147" s="7">
        <f t="shared" si="4"/>
        <v>0</v>
      </c>
      <c r="K147" s="7">
        <f t="shared" si="2"/>
        <v>0</v>
      </c>
    </row>
    <row r="148">
      <c r="A148" s="15"/>
      <c r="B148" s="15"/>
      <c r="K148" s="7">
        <f t="shared" si="2"/>
        <v>0</v>
      </c>
    </row>
    <row r="149">
      <c r="A149" s="15"/>
      <c r="B149" s="15"/>
      <c r="K149" s="7">
        <f t="shared" si="2"/>
        <v>0</v>
      </c>
    </row>
    <row r="150">
      <c r="A150" s="15"/>
      <c r="B150" s="15"/>
      <c r="K150" s="7">
        <f t="shared" si="2"/>
        <v>0</v>
      </c>
    </row>
    <row r="151">
      <c r="A151" s="15"/>
      <c r="B151" s="15"/>
      <c r="K151" s="7">
        <f t="shared" si="2"/>
        <v>0</v>
      </c>
    </row>
    <row r="152">
      <c r="A152" s="15"/>
      <c r="B152" s="15"/>
      <c r="K152" s="7">
        <f t="shared" si="2"/>
        <v>0</v>
      </c>
    </row>
    <row r="153">
      <c r="A153" s="15"/>
      <c r="B153" s="15"/>
      <c r="K153" s="7">
        <f t="shared" si="2"/>
        <v>0</v>
      </c>
    </row>
    <row r="154">
      <c r="K154" s="7">
        <f t="shared" si="2"/>
        <v>0</v>
      </c>
    </row>
    <row r="155">
      <c r="K155" s="7">
        <f t="shared" si="2"/>
        <v>0</v>
      </c>
    </row>
    <row r="156">
      <c r="K156" s="7">
        <f t="shared" si="2"/>
        <v>0</v>
      </c>
    </row>
    <row r="157">
      <c r="K157" s="7">
        <f t="shared" si="2"/>
        <v>0</v>
      </c>
    </row>
    <row r="158">
      <c r="K158" s="7">
        <f t="shared" si="2"/>
        <v>0</v>
      </c>
    </row>
    <row r="159">
      <c r="K159" s="7">
        <f t="shared" si="2"/>
        <v>0</v>
      </c>
    </row>
    <row r="160">
      <c r="K160" s="7">
        <f t="shared" si="2"/>
        <v>0</v>
      </c>
    </row>
    <row r="161">
      <c r="K161" s="7">
        <f t="shared" si="2"/>
        <v>0</v>
      </c>
    </row>
    <row r="162">
      <c r="K162" s="7">
        <f t="shared" si="2"/>
        <v>0</v>
      </c>
    </row>
    <row r="163">
      <c r="K163" s="7">
        <f t="shared" si="2"/>
        <v>0</v>
      </c>
    </row>
    <row r="164">
      <c r="K164" s="7">
        <f t="shared" si="2"/>
        <v>0</v>
      </c>
    </row>
    <row r="165">
      <c r="K165" s="7">
        <f t="shared" si="2"/>
        <v>0</v>
      </c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conditionalFormatting sqref="G1:G1000 K1:K1000">
    <cfRule type="cellIs" dxfId="0" priority="1" operator="greaterThan">
      <formula>0.7</formula>
    </cfRule>
  </conditionalFormatting>
  <conditionalFormatting sqref="G1:G1000 K1:K1000">
    <cfRule type="cellIs" dxfId="1" priority="2" operator="lessThan">
      <formula>0.7</formula>
    </cfRule>
  </conditionalFormatting>
  <drawing r:id="rId1"/>
</worksheet>
</file>